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13230" yWindow="-120" windowWidth="14865" windowHeight="12240" tabRatio="665"/>
  </bookViews>
  <sheets>
    <sheet name="раздел 1" sheetId="5" r:id="rId1"/>
    <sheet name="раздел 2" sheetId="7" r:id="rId2"/>
    <sheet name="Лист1" sheetId="8" state="hidden" r:id="rId3"/>
    <sheet name="Лист2" sheetId="9" r:id="rId4"/>
  </sheets>
  <definedNames>
    <definedName name="_xlnm._FilterDatabase" localSheetId="0" hidden="1">'раздел 1'!$B$12:$T$639</definedName>
    <definedName name="_xlnm._FilterDatabase" localSheetId="1" hidden="1">'раздел 2'!$A$9:$Y$633</definedName>
    <definedName name="_xlnm.Print_Titles" localSheetId="0">'раздел 1'!$12:$12</definedName>
    <definedName name="_xlnm.Print_Titles" localSheetId="1">'раздел 2'!$9:$9</definedName>
    <definedName name="_xlnm.Print_Area" localSheetId="0">'раздел 1'!$A$1:$T$663</definedName>
    <definedName name="_xlnm.Print_Area" localSheetId="1">'раздел 2'!$A$1:$Y$633</definedName>
  </definedNames>
  <calcPr calcId="145621"/>
</workbook>
</file>

<file path=xl/calcChain.xml><?xml version="1.0" encoding="utf-8"?>
<calcChain xmlns="http://schemas.openxmlformats.org/spreadsheetml/2006/main">
  <c r="A446" i="5" l="1"/>
  <c r="A447" i="5"/>
  <c r="A448" i="5" s="1"/>
  <c r="A449" i="5" s="1"/>
  <c r="A450" i="5" s="1"/>
  <c r="A451" i="5" s="1"/>
  <c r="A452" i="5" s="1"/>
  <c r="A262" i="5"/>
  <c r="A448" i="7"/>
  <c r="A449" i="7" s="1"/>
  <c r="A259" i="7"/>
  <c r="E249" i="7" l="1"/>
  <c r="F249" i="7"/>
  <c r="G249" i="7"/>
  <c r="H249" i="7"/>
  <c r="I249" i="7"/>
  <c r="J249" i="7"/>
  <c r="K249" i="7"/>
  <c r="L249" i="7"/>
  <c r="M249" i="7"/>
  <c r="N249" i="7"/>
  <c r="O249" i="7"/>
  <c r="P249" i="7"/>
  <c r="Q249" i="7"/>
  <c r="R249" i="7"/>
  <c r="S249" i="7"/>
  <c r="T249" i="7"/>
  <c r="U249" i="7"/>
  <c r="V249" i="7"/>
  <c r="W249" i="7"/>
  <c r="X249" i="7"/>
  <c r="Y249" i="7"/>
  <c r="U269" i="5"/>
  <c r="M252" i="5"/>
  <c r="N252" i="5"/>
  <c r="O252" i="5"/>
  <c r="H252" i="5"/>
  <c r="I252" i="5"/>
  <c r="J252" i="5"/>
  <c r="K252" i="5"/>
  <c r="D534" i="7" l="1"/>
  <c r="C534" i="7" s="1"/>
  <c r="L537" i="5" s="1"/>
  <c r="U537" i="5" s="1"/>
  <c r="P537" i="5" l="1"/>
  <c r="V537" i="5" s="1"/>
  <c r="Q537" i="5"/>
  <c r="Y397" i="7" l="1"/>
  <c r="H260" i="5" l="1"/>
  <c r="I260" i="5"/>
  <c r="J260" i="5"/>
  <c r="K260" i="5"/>
  <c r="U257" i="5"/>
  <c r="U261" i="5"/>
  <c r="O260" i="5"/>
  <c r="N260" i="5"/>
  <c r="M260" i="5"/>
  <c r="D512" i="7" l="1"/>
  <c r="C512" i="7" s="1"/>
  <c r="L515" i="5" s="1"/>
  <c r="Q515" i="5" l="1"/>
  <c r="P515" i="5"/>
  <c r="U515" i="5"/>
  <c r="D256" i="7"/>
  <c r="D255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422" i="7"/>
  <c r="C422" i="7" s="1"/>
  <c r="Y148" i="7"/>
  <c r="Y257" i="7" l="1"/>
  <c r="C255" i="7"/>
  <c r="L258" i="5" s="1"/>
  <c r="D257" i="7"/>
  <c r="C256" i="7"/>
  <c r="L259" i="5" s="1"/>
  <c r="D243" i="7"/>
  <c r="C243" i="7" s="1"/>
  <c r="L246" i="5" s="1"/>
  <c r="D244" i="7"/>
  <c r="C244" i="7" s="1"/>
  <c r="L247" i="5" s="1"/>
  <c r="D241" i="7"/>
  <c r="C241" i="7" s="1"/>
  <c r="L244" i="5" s="1"/>
  <c r="D115" i="7"/>
  <c r="D116" i="7"/>
  <c r="D117" i="7"/>
  <c r="D114" i="7"/>
  <c r="P259" i="5" l="1"/>
  <c r="Q259" i="5"/>
  <c r="U259" i="5"/>
  <c r="U247" i="5"/>
  <c r="P247" i="5"/>
  <c r="Q247" i="5"/>
  <c r="U258" i="5"/>
  <c r="L260" i="5"/>
  <c r="P258" i="5"/>
  <c r="P260" i="5" s="1"/>
  <c r="Q258" i="5"/>
  <c r="Q260" i="5" s="1"/>
  <c r="P244" i="5"/>
  <c r="U244" i="5"/>
  <c r="Q244" i="5"/>
  <c r="Q246" i="5"/>
  <c r="U246" i="5"/>
  <c r="P246" i="5"/>
  <c r="C257" i="7"/>
  <c r="Z257" i="7" s="1"/>
  <c r="D118" i="7"/>
  <c r="W451" i="5"/>
  <c r="H453" i="5"/>
  <c r="I453" i="5"/>
  <c r="J453" i="5"/>
  <c r="K453" i="5"/>
  <c r="H459" i="5"/>
  <c r="I459" i="5"/>
  <c r="J459" i="5"/>
  <c r="K459" i="5"/>
  <c r="U260" i="5" l="1"/>
  <c r="C448" i="7"/>
  <c r="L451" i="5" s="1"/>
  <c r="U451" i="5" s="1"/>
  <c r="AB31" i="7"/>
  <c r="P451" i="5" l="1"/>
  <c r="V451" i="5" s="1"/>
  <c r="D442" i="7"/>
  <c r="C442" i="7" s="1"/>
  <c r="L445" i="5" s="1"/>
  <c r="P445" i="5" l="1"/>
  <c r="U445" i="5"/>
  <c r="D12" i="7"/>
  <c r="Y12" i="7"/>
  <c r="AB12" i="7"/>
  <c r="A13" i="7"/>
  <c r="A14" i="7" s="1"/>
  <c r="A15" i="7" s="1"/>
  <c r="A16" i="7" s="1"/>
  <c r="D13" i="7"/>
  <c r="C13" i="7" s="1"/>
  <c r="D14" i="7"/>
  <c r="C14" i="7" s="1"/>
  <c r="D15" i="7"/>
  <c r="C15" i="7" s="1"/>
  <c r="D16" i="7"/>
  <c r="N16" i="7"/>
  <c r="D17" i="7"/>
  <c r="C17" i="7" s="1"/>
  <c r="D18" i="7"/>
  <c r="C18" i="7" s="1"/>
  <c r="D19" i="7"/>
  <c r="C19" i="7" s="1"/>
  <c r="D20" i="7"/>
  <c r="C20" i="7" s="1"/>
  <c r="D21" i="7"/>
  <c r="C21" i="7" s="1"/>
  <c r="D22" i="7"/>
  <c r="C22" i="7" s="1"/>
  <c r="D23" i="7"/>
  <c r="C23" i="7" s="1"/>
  <c r="D24" i="7"/>
  <c r="C24" i="7" s="1"/>
  <c r="D25" i="7"/>
  <c r="Y25" i="7"/>
  <c r="AB25" i="7"/>
  <c r="D26" i="7"/>
  <c r="D27" i="7"/>
  <c r="Y27" i="7"/>
  <c r="AB27" i="7"/>
  <c r="D28" i="7"/>
  <c r="Y28" i="7"/>
  <c r="AB28" i="7"/>
  <c r="D29" i="7"/>
  <c r="Y29" i="7"/>
  <c r="AB29" i="7"/>
  <c r="D30" i="7"/>
  <c r="C30" i="7" s="1"/>
  <c r="D31" i="7"/>
  <c r="D32" i="7"/>
  <c r="C32" i="7" s="1"/>
  <c r="D33" i="7"/>
  <c r="Y33" i="7"/>
  <c r="AB33" i="7"/>
  <c r="D34" i="7"/>
  <c r="D35" i="7"/>
  <c r="N35" i="7"/>
  <c r="D36" i="7"/>
  <c r="D37" i="7"/>
  <c r="Y37" i="7"/>
  <c r="AB37" i="7"/>
  <c r="D38" i="7"/>
  <c r="N38" i="7"/>
  <c r="Y38" i="7"/>
  <c r="AB38" i="7"/>
  <c r="D39" i="7"/>
  <c r="D40" i="7"/>
  <c r="D41" i="7"/>
  <c r="C41" i="7" s="1"/>
  <c r="D42" i="7"/>
  <c r="C42" i="7" s="1"/>
  <c r="D43" i="7"/>
  <c r="C43" i="7" s="1"/>
  <c r="D44" i="7"/>
  <c r="AB44" i="7"/>
  <c r="D45" i="7"/>
  <c r="D46" i="7"/>
  <c r="N46" i="7"/>
  <c r="D47" i="7"/>
  <c r="N47" i="7"/>
  <c r="Y47" i="7"/>
  <c r="AB47" i="7"/>
  <c r="D48" i="7"/>
  <c r="N48" i="7"/>
  <c r="D49" i="7"/>
  <c r="N49" i="7"/>
  <c r="Y49" i="7"/>
  <c r="AB49" i="7"/>
  <c r="D50" i="7"/>
  <c r="N50" i="7"/>
  <c r="Y50" i="7"/>
  <c r="AB50" i="7"/>
  <c r="D51" i="7"/>
  <c r="C51" i="7" s="1"/>
  <c r="D52" i="7"/>
  <c r="C52" i="7" s="1"/>
  <c r="D53" i="7"/>
  <c r="C53" i="7" s="1"/>
  <c r="D54" i="7"/>
  <c r="C54" i="7" s="1"/>
  <c r="D55" i="7"/>
  <c r="C55" i="7" s="1"/>
  <c r="D56" i="7"/>
  <c r="Y56" i="7"/>
  <c r="AB56" i="7"/>
  <c r="D57" i="7"/>
  <c r="Y57" i="7"/>
  <c r="AB57" i="7"/>
  <c r="D58" i="7"/>
  <c r="AB58" i="7"/>
  <c r="D59" i="7"/>
  <c r="C59" i="7" s="1"/>
  <c r="D60" i="7"/>
  <c r="N60" i="7"/>
  <c r="Y60" i="7"/>
  <c r="AB60" i="7"/>
  <c r="E61" i="7"/>
  <c r="F61" i="7"/>
  <c r="G61" i="7"/>
  <c r="H61" i="7"/>
  <c r="I61" i="7"/>
  <c r="J61" i="7"/>
  <c r="K61" i="7"/>
  <c r="L61" i="7"/>
  <c r="M61" i="7"/>
  <c r="O61" i="7"/>
  <c r="P61" i="7"/>
  <c r="Q61" i="7"/>
  <c r="S61" i="7"/>
  <c r="T61" i="7"/>
  <c r="U61" i="7"/>
  <c r="V61" i="7"/>
  <c r="W61" i="7"/>
  <c r="X61" i="7"/>
  <c r="AA61" i="7"/>
  <c r="A17" i="7" l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C12" i="7"/>
  <c r="C37" i="7"/>
  <c r="C56" i="7"/>
  <c r="C25" i="7"/>
  <c r="C31" i="7"/>
  <c r="AB61" i="7"/>
  <c r="AC61" i="7" s="1"/>
  <c r="C16" i="7"/>
  <c r="C44" i="7"/>
  <c r="Y61" i="7"/>
  <c r="C49" i="7"/>
  <c r="C46" i="7"/>
  <c r="C57" i="7"/>
  <c r="N61" i="7"/>
  <c r="C35" i="7"/>
  <c r="C33" i="7"/>
  <c r="C28" i="7"/>
  <c r="C50" i="7"/>
  <c r="C27" i="7"/>
  <c r="D61" i="7"/>
  <c r="C60" i="7"/>
  <c r="C58" i="7"/>
  <c r="C47" i="7"/>
  <c r="C29" i="7"/>
  <c r="R61" i="7"/>
  <c r="C48" i="7"/>
  <c r="C26" i="7"/>
  <c r="C39" i="7"/>
  <c r="C38" i="7"/>
  <c r="C34" i="7"/>
  <c r="C45" i="7"/>
  <c r="C36" i="7"/>
  <c r="C40" i="7"/>
  <c r="C61" i="7" l="1"/>
  <c r="Z61" i="7" s="1"/>
  <c r="X84" i="7" l="1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Y83" i="7"/>
  <c r="D83" i="7"/>
  <c r="Y82" i="7"/>
  <c r="D82" i="7"/>
  <c r="Y81" i="7"/>
  <c r="D81" i="7"/>
  <c r="Y80" i="7"/>
  <c r="D80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Y77" i="7"/>
  <c r="D77" i="7"/>
  <c r="C77" i="7" s="1"/>
  <c r="D76" i="7"/>
  <c r="C76" i="7" s="1"/>
  <c r="D75" i="7"/>
  <c r="C75" i="7" s="1"/>
  <c r="Y74" i="7"/>
  <c r="D74" i="7"/>
  <c r="C74" i="7" s="1"/>
  <c r="Y73" i="7"/>
  <c r="D73" i="7"/>
  <c r="D72" i="7"/>
  <c r="C72" i="7" s="1"/>
  <c r="D71" i="7"/>
  <c r="C71" i="7" s="1"/>
  <c r="D70" i="7"/>
  <c r="C70" i="7" s="1"/>
  <c r="Y69" i="7"/>
  <c r="D69" i="7"/>
  <c r="Y68" i="7"/>
  <c r="D68" i="7"/>
  <c r="Y67" i="7"/>
  <c r="D67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4" i="7"/>
  <c r="C64" i="7" s="1"/>
  <c r="D63" i="7"/>
  <c r="AA84" i="7"/>
  <c r="AB83" i="7"/>
  <c r="AB82" i="7"/>
  <c r="AB81" i="7"/>
  <c r="AB80" i="7"/>
  <c r="AA78" i="7"/>
  <c r="AB77" i="7"/>
  <c r="AB74" i="7"/>
  <c r="AB73" i="7"/>
  <c r="AB69" i="7"/>
  <c r="AB68" i="7"/>
  <c r="AB67" i="7"/>
  <c r="AB65" i="7"/>
  <c r="AA65" i="7"/>
  <c r="C83" i="7" l="1"/>
  <c r="C69" i="7"/>
  <c r="D65" i="7"/>
  <c r="C68" i="7"/>
  <c r="C82" i="7"/>
  <c r="Y78" i="7"/>
  <c r="C81" i="7"/>
  <c r="AB84" i="7"/>
  <c r="AC84" i="7" s="1"/>
  <c r="D84" i="7"/>
  <c r="AB78" i="7"/>
  <c r="AC78" i="7" s="1"/>
  <c r="C63" i="7"/>
  <c r="C65" i="7" s="1"/>
  <c r="D78" i="7"/>
  <c r="C73" i="7"/>
  <c r="Y84" i="7"/>
  <c r="C67" i="7"/>
  <c r="C80" i="7"/>
  <c r="Y629" i="7"/>
  <c r="X629" i="7"/>
  <c r="W629" i="7"/>
  <c r="V629" i="7"/>
  <c r="U629" i="7"/>
  <c r="T629" i="7"/>
  <c r="S629" i="7"/>
  <c r="R629" i="7"/>
  <c r="Q629" i="7"/>
  <c r="P629" i="7"/>
  <c r="O629" i="7"/>
  <c r="N629" i="7"/>
  <c r="M629" i="7"/>
  <c r="L629" i="7"/>
  <c r="K629" i="7"/>
  <c r="J629" i="7"/>
  <c r="I629" i="7"/>
  <c r="H629" i="7"/>
  <c r="G629" i="7"/>
  <c r="F629" i="7"/>
  <c r="E629" i="7"/>
  <c r="D628" i="7"/>
  <c r="C628" i="7" s="1"/>
  <c r="D627" i="7"/>
  <c r="C627" i="7" s="1"/>
  <c r="D626" i="7"/>
  <c r="C626" i="7" s="1"/>
  <c r="D625" i="7"/>
  <c r="C625" i="7" s="1"/>
  <c r="D624" i="7"/>
  <c r="C624" i="7" s="1"/>
  <c r="D623" i="7"/>
  <c r="C623" i="7" s="1"/>
  <c r="D622" i="7"/>
  <c r="C622" i="7" s="1"/>
  <c r="D621" i="7"/>
  <c r="C621" i="7" s="1"/>
  <c r="D620" i="7"/>
  <c r="C620" i="7" s="1"/>
  <c r="D619" i="7"/>
  <c r="Y617" i="7"/>
  <c r="X617" i="7"/>
  <c r="W617" i="7"/>
  <c r="V617" i="7"/>
  <c r="U617" i="7"/>
  <c r="T617" i="7"/>
  <c r="S617" i="7"/>
  <c r="R617" i="7"/>
  <c r="Q617" i="7"/>
  <c r="P617" i="7"/>
  <c r="O617" i="7"/>
  <c r="N617" i="7"/>
  <c r="M617" i="7"/>
  <c r="L617" i="7"/>
  <c r="K617" i="7"/>
  <c r="J617" i="7"/>
  <c r="I617" i="7"/>
  <c r="H617" i="7"/>
  <c r="G617" i="7"/>
  <c r="F617" i="7"/>
  <c r="E617" i="7"/>
  <c r="D616" i="7"/>
  <c r="C616" i="7" s="1"/>
  <c r="D615" i="7"/>
  <c r="C615" i="7" s="1"/>
  <c r="Y613" i="7"/>
  <c r="X613" i="7"/>
  <c r="W613" i="7"/>
  <c r="V613" i="7"/>
  <c r="U613" i="7"/>
  <c r="T613" i="7"/>
  <c r="S613" i="7"/>
  <c r="R613" i="7"/>
  <c r="Q613" i="7"/>
  <c r="P613" i="7"/>
  <c r="O613" i="7"/>
  <c r="N613" i="7"/>
  <c r="M613" i="7"/>
  <c r="L613" i="7"/>
  <c r="K613" i="7"/>
  <c r="J613" i="7"/>
  <c r="I613" i="7"/>
  <c r="H613" i="7"/>
  <c r="G613" i="7"/>
  <c r="F613" i="7"/>
  <c r="E613" i="7"/>
  <c r="D612" i="7"/>
  <c r="C612" i="7" s="1"/>
  <c r="D611" i="7"/>
  <c r="C611" i="7" s="1"/>
  <c r="Y607" i="7"/>
  <c r="X607" i="7"/>
  <c r="W607" i="7"/>
  <c r="V607" i="7"/>
  <c r="U607" i="7"/>
  <c r="T607" i="7"/>
  <c r="S607" i="7"/>
  <c r="R607" i="7"/>
  <c r="Q607" i="7"/>
  <c r="P607" i="7"/>
  <c r="O607" i="7"/>
  <c r="N607" i="7"/>
  <c r="M607" i="7"/>
  <c r="L607" i="7"/>
  <c r="K607" i="7"/>
  <c r="J607" i="7"/>
  <c r="I607" i="7"/>
  <c r="H607" i="7"/>
  <c r="G607" i="7"/>
  <c r="F607" i="7"/>
  <c r="E607" i="7"/>
  <c r="D606" i="7"/>
  <c r="C606" i="7" s="1"/>
  <c r="D605" i="7"/>
  <c r="C605" i="7" s="1"/>
  <c r="D604" i="7"/>
  <c r="C604" i="7" s="1"/>
  <c r="D603" i="7"/>
  <c r="C603" i="7" s="1"/>
  <c r="D602" i="7"/>
  <c r="C602" i="7" s="1"/>
  <c r="D601" i="7"/>
  <c r="C601" i="7" s="1"/>
  <c r="D600" i="7"/>
  <c r="C600" i="7" s="1"/>
  <c r="D599" i="7"/>
  <c r="C599" i="7" s="1"/>
  <c r="D598" i="7"/>
  <c r="C598" i="7" s="1"/>
  <c r="Y596" i="7"/>
  <c r="X596" i="7"/>
  <c r="W596" i="7"/>
  <c r="V596" i="7"/>
  <c r="U596" i="7"/>
  <c r="T596" i="7"/>
  <c r="S596" i="7"/>
  <c r="R596" i="7"/>
  <c r="Q596" i="7"/>
  <c r="P596" i="7"/>
  <c r="O596" i="7"/>
  <c r="N596" i="7"/>
  <c r="M596" i="7"/>
  <c r="L596" i="7"/>
  <c r="K596" i="7"/>
  <c r="J596" i="7"/>
  <c r="I596" i="7"/>
  <c r="H596" i="7"/>
  <c r="G596" i="7"/>
  <c r="F596" i="7"/>
  <c r="E596" i="7"/>
  <c r="D595" i="7"/>
  <c r="C595" i="7" s="1"/>
  <c r="D594" i="7"/>
  <c r="C594" i="7" s="1"/>
  <c r="D593" i="7"/>
  <c r="C593" i="7" s="1"/>
  <c r="D592" i="7"/>
  <c r="C592" i="7" s="1"/>
  <c r="D591" i="7"/>
  <c r="C591" i="7" s="1"/>
  <c r="D590" i="7"/>
  <c r="C590" i="7" s="1"/>
  <c r="D589" i="7"/>
  <c r="C589" i="7" s="1"/>
  <c r="D588" i="7"/>
  <c r="C588" i="7" s="1"/>
  <c r="D587" i="7"/>
  <c r="C587" i="7" s="1"/>
  <c r="D586" i="7"/>
  <c r="C586" i="7" s="1"/>
  <c r="D585" i="7"/>
  <c r="C585" i="7" s="1"/>
  <c r="D584" i="7"/>
  <c r="C584" i="7" s="1"/>
  <c r="D583" i="7"/>
  <c r="C583" i="7" s="1"/>
  <c r="D582" i="7"/>
  <c r="C582" i="7" s="1"/>
  <c r="D581" i="7"/>
  <c r="C581" i="7" s="1"/>
  <c r="D580" i="7"/>
  <c r="C580" i="7" s="1"/>
  <c r="D579" i="7"/>
  <c r="C579" i="7" s="1"/>
  <c r="D578" i="7"/>
  <c r="C578" i="7" s="1"/>
  <c r="D577" i="7"/>
  <c r="C577" i="7" s="1"/>
  <c r="D576" i="7"/>
  <c r="C576" i="7" s="1"/>
  <c r="D575" i="7"/>
  <c r="C575" i="7" s="1"/>
  <c r="D574" i="7"/>
  <c r="C574" i="7" s="1"/>
  <c r="D573" i="7"/>
  <c r="C573" i="7" s="1"/>
  <c r="D572" i="7"/>
  <c r="C572" i="7" s="1"/>
  <c r="D571" i="7"/>
  <c r="C571" i="7" s="1"/>
  <c r="D570" i="7"/>
  <c r="C570" i="7" s="1"/>
  <c r="D569" i="7"/>
  <c r="C569" i="7" s="1"/>
  <c r="D568" i="7"/>
  <c r="C568" i="7" s="1"/>
  <c r="D567" i="7"/>
  <c r="C567" i="7" s="1"/>
  <c r="D566" i="7"/>
  <c r="C566" i="7" s="1"/>
  <c r="D565" i="7"/>
  <c r="C565" i="7" s="1"/>
  <c r="D564" i="7"/>
  <c r="C564" i="7" s="1"/>
  <c r="D563" i="7"/>
  <c r="C563" i="7" s="1"/>
  <c r="D562" i="7"/>
  <c r="C562" i="7" s="1"/>
  <c r="D561" i="7"/>
  <c r="C561" i="7" s="1"/>
  <c r="D560" i="7"/>
  <c r="C560" i="7" s="1"/>
  <c r="D559" i="7"/>
  <c r="C559" i="7" s="1"/>
  <c r="D558" i="7"/>
  <c r="C558" i="7" s="1"/>
  <c r="D557" i="7"/>
  <c r="C557" i="7" s="1"/>
  <c r="D556" i="7"/>
  <c r="C556" i="7" s="1"/>
  <c r="D555" i="7"/>
  <c r="C555" i="7" s="1"/>
  <c r="D554" i="7"/>
  <c r="C554" i="7" s="1"/>
  <c r="D553" i="7"/>
  <c r="C553" i="7" s="1"/>
  <c r="D552" i="7"/>
  <c r="C552" i="7" s="1"/>
  <c r="Y550" i="7"/>
  <c r="X550" i="7"/>
  <c r="W550" i="7"/>
  <c r="V550" i="7"/>
  <c r="U550" i="7"/>
  <c r="T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D549" i="7"/>
  <c r="D550" i="7" s="1"/>
  <c r="Y547" i="7"/>
  <c r="X547" i="7"/>
  <c r="W547" i="7"/>
  <c r="V547" i="7"/>
  <c r="U547" i="7"/>
  <c r="T547" i="7"/>
  <c r="R547" i="7"/>
  <c r="Q547" i="7"/>
  <c r="P547" i="7"/>
  <c r="O547" i="7"/>
  <c r="N547" i="7"/>
  <c r="M547" i="7"/>
  <c r="L547" i="7"/>
  <c r="K547" i="7"/>
  <c r="J547" i="7"/>
  <c r="I547" i="7"/>
  <c r="H547" i="7"/>
  <c r="G547" i="7"/>
  <c r="F547" i="7"/>
  <c r="E547" i="7"/>
  <c r="D546" i="7"/>
  <c r="C546" i="7" s="1"/>
  <c r="D545" i="7"/>
  <c r="C545" i="7" s="1"/>
  <c r="D544" i="7"/>
  <c r="C544" i="7" s="1"/>
  <c r="D543" i="7"/>
  <c r="C543" i="7" s="1"/>
  <c r="C84" i="7" l="1"/>
  <c r="Z84" i="7" s="1"/>
  <c r="C617" i="7"/>
  <c r="Z617" i="7" s="1"/>
  <c r="C613" i="7"/>
  <c r="Z613" i="7" s="1"/>
  <c r="D629" i="7"/>
  <c r="C547" i="7"/>
  <c r="Z547" i="7" s="1"/>
  <c r="D547" i="7"/>
  <c r="D596" i="7"/>
  <c r="C78" i="7"/>
  <c r="Z78" i="7" s="1"/>
  <c r="C549" i="7"/>
  <c r="C550" i="7" s="1"/>
  <c r="Z550" i="7" s="1"/>
  <c r="D613" i="7"/>
  <c r="D617" i="7"/>
  <c r="C619" i="7"/>
  <c r="C629" i="7" s="1"/>
  <c r="Z629" i="7" s="1"/>
  <c r="C596" i="7"/>
  <c r="Z596" i="7" s="1"/>
  <c r="C607" i="7"/>
  <c r="Z607" i="7" s="1"/>
  <c r="D607" i="7"/>
  <c r="D539" i="7" l="1"/>
  <c r="C539" i="7" s="1"/>
  <c r="D538" i="7"/>
  <c r="C538" i="7" s="1"/>
  <c r="D537" i="7"/>
  <c r="C537" i="7" s="1"/>
  <c r="D536" i="7"/>
  <c r="C536" i="7" s="1"/>
  <c r="D535" i="7"/>
  <c r="C535" i="7" s="1"/>
  <c r="L538" i="5" s="1"/>
  <c r="U538" i="5" s="1"/>
  <c r="D533" i="7"/>
  <c r="C533" i="7" s="1"/>
  <c r="D532" i="7"/>
  <c r="C532" i="7" s="1"/>
  <c r="Y529" i="7"/>
  <c r="X529" i="7"/>
  <c r="W529" i="7"/>
  <c r="V529" i="7"/>
  <c r="U529" i="7"/>
  <c r="T529" i="7"/>
  <c r="S529" i="7"/>
  <c r="R529" i="7"/>
  <c r="Q529" i="7"/>
  <c r="P529" i="7"/>
  <c r="O529" i="7"/>
  <c r="N529" i="7"/>
  <c r="M529" i="7"/>
  <c r="L529" i="7"/>
  <c r="K529" i="7"/>
  <c r="J529" i="7"/>
  <c r="I529" i="7"/>
  <c r="H529" i="7"/>
  <c r="G529" i="7"/>
  <c r="F529" i="7"/>
  <c r="E529" i="7"/>
  <c r="D528" i="7"/>
  <c r="C528" i="7" s="1"/>
  <c r="D527" i="7"/>
  <c r="C527" i="7" s="1"/>
  <c r="D526" i="7"/>
  <c r="C526" i="7" s="1"/>
  <c r="D525" i="7"/>
  <c r="C525" i="7" s="1"/>
  <c r="D524" i="7"/>
  <c r="C524" i="7" s="1"/>
  <c r="D523" i="7"/>
  <c r="C523" i="7" s="1"/>
  <c r="D522" i="7"/>
  <c r="C522" i="7" s="1"/>
  <c r="D521" i="7"/>
  <c r="C521" i="7" s="1"/>
  <c r="D520" i="7"/>
  <c r="C520" i="7" s="1"/>
  <c r="D519" i="7"/>
  <c r="C519" i="7" s="1"/>
  <c r="D518" i="7"/>
  <c r="C518" i="7" s="1"/>
  <c r="D517" i="7"/>
  <c r="C517" i="7" s="1"/>
  <c r="D516" i="7"/>
  <c r="C516" i="7" s="1"/>
  <c r="D515" i="7"/>
  <c r="C515" i="7" s="1"/>
  <c r="D514" i="7"/>
  <c r="C514" i="7" s="1"/>
  <c r="D513" i="7"/>
  <c r="C513" i="7" s="1"/>
  <c r="D511" i="7"/>
  <c r="C511" i="7" s="1"/>
  <c r="D510" i="7"/>
  <c r="C510" i="7" s="1"/>
  <c r="D509" i="7"/>
  <c r="C509" i="7" s="1"/>
  <c r="AA505" i="7"/>
  <c r="Y505" i="7"/>
  <c r="X505" i="7"/>
  <c r="W505" i="7"/>
  <c r="V505" i="7"/>
  <c r="U505" i="7"/>
  <c r="T505" i="7"/>
  <c r="R505" i="7"/>
  <c r="Q505" i="7"/>
  <c r="P505" i="7"/>
  <c r="O505" i="7"/>
  <c r="N505" i="7"/>
  <c r="M505" i="7"/>
  <c r="L505" i="7"/>
  <c r="K505" i="7"/>
  <c r="J505" i="7"/>
  <c r="I505" i="7"/>
  <c r="H505" i="7"/>
  <c r="G505" i="7"/>
  <c r="F505" i="7"/>
  <c r="E505" i="7"/>
  <c r="D504" i="7"/>
  <c r="C504" i="7" s="1"/>
  <c r="D503" i="7"/>
  <c r="AA501" i="7"/>
  <c r="Y501" i="7"/>
  <c r="X501" i="7"/>
  <c r="W501" i="7"/>
  <c r="V501" i="7"/>
  <c r="U501" i="7"/>
  <c r="T501" i="7"/>
  <c r="R501" i="7"/>
  <c r="Q501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D500" i="7"/>
  <c r="C500" i="7" s="1"/>
  <c r="D499" i="7"/>
  <c r="AA497" i="7"/>
  <c r="Y497" i="7"/>
  <c r="X497" i="7"/>
  <c r="W497" i="7"/>
  <c r="V497" i="7"/>
  <c r="U497" i="7"/>
  <c r="T497" i="7"/>
  <c r="R497" i="7"/>
  <c r="Q497" i="7"/>
  <c r="P497" i="7"/>
  <c r="O497" i="7"/>
  <c r="N497" i="7"/>
  <c r="M497" i="7"/>
  <c r="L497" i="7"/>
  <c r="K497" i="7"/>
  <c r="J497" i="7"/>
  <c r="I497" i="7"/>
  <c r="H497" i="7"/>
  <c r="G497" i="7"/>
  <c r="F497" i="7"/>
  <c r="E497" i="7"/>
  <c r="D496" i="7"/>
  <c r="C496" i="7" s="1"/>
  <c r="D495" i="7"/>
  <c r="C495" i="7" s="1"/>
  <c r="D494" i="7"/>
  <c r="C494" i="7" s="1"/>
  <c r="Y492" i="7"/>
  <c r="X492" i="7"/>
  <c r="W492" i="7"/>
  <c r="V492" i="7"/>
  <c r="U492" i="7"/>
  <c r="T492" i="7"/>
  <c r="S492" i="7"/>
  <c r="R492" i="7"/>
  <c r="Q492" i="7"/>
  <c r="P492" i="7"/>
  <c r="O492" i="7"/>
  <c r="N492" i="7"/>
  <c r="M492" i="7"/>
  <c r="L492" i="7"/>
  <c r="K492" i="7"/>
  <c r="J492" i="7"/>
  <c r="I492" i="7"/>
  <c r="H492" i="7"/>
  <c r="G492" i="7"/>
  <c r="F492" i="7"/>
  <c r="E492" i="7"/>
  <c r="D491" i="7"/>
  <c r="C491" i="7" s="1"/>
  <c r="D490" i="7"/>
  <c r="C490" i="7" s="1"/>
  <c r="C492" i="7" l="1"/>
  <c r="Z492" i="7" s="1"/>
  <c r="D505" i="7"/>
  <c r="C497" i="7"/>
  <c r="Z497" i="7" s="1"/>
  <c r="D501" i="7"/>
  <c r="C529" i="7"/>
  <c r="Z529" i="7" s="1"/>
  <c r="D529" i="7"/>
  <c r="D492" i="7"/>
  <c r="C499" i="7"/>
  <c r="C501" i="7" s="1"/>
  <c r="Z501" i="7" s="1"/>
  <c r="C503" i="7"/>
  <c r="C505" i="7" s="1"/>
  <c r="Z505" i="7" s="1"/>
  <c r="D497" i="7"/>
  <c r="Y486" i="7" l="1"/>
  <c r="X486" i="7"/>
  <c r="W486" i="7"/>
  <c r="V486" i="7"/>
  <c r="U486" i="7"/>
  <c r="T486" i="7"/>
  <c r="S486" i="7"/>
  <c r="R486" i="7"/>
  <c r="Q486" i="7"/>
  <c r="P486" i="7"/>
  <c r="O486" i="7"/>
  <c r="N486" i="7"/>
  <c r="M486" i="7"/>
  <c r="L486" i="7"/>
  <c r="K486" i="7"/>
  <c r="J486" i="7"/>
  <c r="I486" i="7"/>
  <c r="H486" i="7"/>
  <c r="G486" i="7"/>
  <c r="F486" i="7"/>
  <c r="E486" i="7"/>
  <c r="D485" i="7"/>
  <c r="C485" i="7" s="1"/>
  <c r="D484" i="7"/>
  <c r="C484" i="7" s="1"/>
  <c r="D483" i="7"/>
  <c r="C483" i="7" s="1"/>
  <c r="D482" i="7"/>
  <c r="C482" i="7" s="1"/>
  <c r="D481" i="7"/>
  <c r="C481" i="7" s="1"/>
  <c r="D480" i="7"/>
  <c r="C480" i="7" s="1"/>
  <c r="Y478" i="7"/>
  <c r="X478" i="7"/>
  <c r="W478" i="7"/>
  <c r="V478" i="7"/>
  <c r="U478" i="7"/>
  <c r="T478" i="7"/>
  <c r="R478" i="7"/>
  <c r="Q478" i="7"/>
  <c r="P478" i="7"/>
  <c r="O478" i="7"/>
  <c r="N478" i="7"/>
  <c r="M478" i="7"/>
  <c r="L478" i="7"/>
  <c r="K478" i="7"/>
  <c r="J478" i="7"/>
  <c r="I478" i="7"/>
  <c r="H478" i="7"/>
  <c r="G478" i="7"/>
  <c r="F478" i="7"/>
  <c r="E478" i="7"/>
  <c r="D477" i="7"/>
  <c r="C477" i="7" s="1"/>
  <c r="D476" i="7"/>
  <c r="Y474" i="7"/>
  <c r="X474" i="7"/>
  <c r="W474" i="7"/>
  <c r="V474" i="7"/>
  <c r="U474" i="7"/>
  <c r="T474" i="7"/>
  <c r="S474" i="7"/>
  <c r="R474" i="7"/>
  <c r="Q474" i="7"/>
  <c r="P474" i="7"/>
  <c r="O474" i="7"/>
  <c r="N474" i="7"/>
  <c r="M474" i="7"/>
  <c r="L474" i="7"/>
  <c r="K474" i="7"/>
  <c r="J474" i="7"/>
  <c r="I474" i="7"/>
  <c r="H474" i="7"/>
  <c r="G474" i="7"/>
  <c r="F474" i="7"/>
  <c r="E474" i="7"/>
  <c r="D473" i="7"/>
  <c r="C473" i="7" s="1"/>
  <c r="C474" i="7" s="1"/>
  <c r="Y471" i="7"/>
  <c r="X471" i="7"/>
  <c r="W471" i="7"/>
  <c r="V471" i="7"/>
  <c r="U471" i="7"/>
  <c r="T471" i="7"/>
  <c r="S471" i="7"/>
  <c r="R471" i="7"/>
  <c r="Q471" i="7"/>
  <c r="P471" i="7"/>
  <c r="O471" i="7"/>
  <c r="N471" i="7"/>
  <c r="M471" i="7"/>
  <c r="L471" i="7"/>
  <c r="K471" i="7"/>
  <c r="J471" i="7"/>
  <c r="I471" i="7"/>
  <c r="H471" i="7"/>
  <c r="G471" i="7"/>
  <c r="F471" i="7"/>
  <c r="E471" i="7"/>
  <c r="D470" i="7"/>
  <c r="C470" i="7" s="1"/>
  <c r="D469" i="7"/>
  <c r="C469" i="7" s="1"/>
  <c r="D468" i="7"/>
  <c r="C468" i="7" s="1"/>
  <c r="D478" i="7" l="1"/>
  <c r="Z474" i="7"/>
  <c r="D474" i="7"/>
  <c r="D471" i="7"/>
  <c r="C476" i="7"/>
  <c r="C478" i="7" s="1"/>
  <c r="Z478" i="7" s="1"/>
  <c r="C471" i="7"/>
  <c r="Z471" i="7" s="1"/>
  <c r="C486" i="7"/>
  <c r="Z486" i="7" s="1"/>
  <c r="D486" i="7"/>
  <c r="Y464" i="7" l="1"/>
  <c r="X464" i="7"/>
  <c r="W464" i="7"/>
  <c r="V464" i="7"/>
  <c r="U464" i="7"/>
  <c r="T464" i="7"/>
  <c r="R464" i="7"/>
  <c r="Q464" i="7"/>
  <c r="P464" i="7"/>
  <c r="O464" i="7"/>
  <c r="N464" i="7"/>
  <c r="M464" i="7"/>
  <c r="L464" i="7"/>
  <c r="K464" i="7"/>
  <c r="J464" i="7"/>
  <c r="I464" i="7"/>
  <c r="H464" i="7"/>
  <c r="G464" i="7"/>
  <c r="F464" i="7"/>
  <c r="E464" i="7"/>
  <c r="D463" i="7"/>
  <c r="C463" i="7" s="1"/>
  <c r="D462" i="7"/>
  <c r="C462" i="7" s="1"/>
  <c r="D461" i="7"/>
  <c r="C461" i="7" s="1"/>
  <c r="Y459" i="7"/>
  <c r="X459" i="7"/>
  <c r="W459" i="7"/>
  <c r="V459" i="7"/>
  <c r="U459" i="7"/>
  <c r="T459" i="7"/>
  <c r="R459" i="7"/>
  <c r="Q459" i="7"/>
  <c r="P459" i="7"/>
  <c r="O459" i="7"/>
  <c r="N459" i="7"/>
  <c r="M459" i="7"/>
  <c r="L459" i="7"/>
  <c r="K459" i="7"/>
  <c r="J459" i="7"/>
  <c r="I459" i="7"/>
  <c r="H459" i="7"/>
  <c r="G459" i="7"/>
  <c r="F459" i="7"/>
  <c r="E459" i="7"/>
  <c r="D458" i="7"/>
  <c r="D459" i="7" s="1"/>
  <c r="Y456" i="7"/>
  <c r="X456" i="7"/>
  <c r="W456" i="7"/>
  <c r="V456" i="7"/>
  <c r="U456" i="7"/>
  <c r="T456" i="7"/>
  <c r="R456" i="7"/>
  <c r="Q456" i="7"/>
  <c r="P456" i="7"/>
  <c r="O456" i="7"/>
  <c r="N456" i="7"/>
  <c r="M456" i="7"/>
  <c r="L456" i="7"/>
  <c r="K456" i="7"/>
  <c r="J456" i="7"/>
  <c r="I456" i="7"/>
  <c r="H456" i="7"/>
  <c r="G456" i="7"/>
  <c r="F456" i="7"/>
  <c r="E456" i="7"/>
  <c r="D455" i="7"/>
  <c r="D456" i="7" s="1"/>
  <c r="Y453" i="7"/>
  <c r="X453" i="7"/>
  <c r="W453" i="7"/>
  <c r="V453" i="7"/>
  <c r="U453" i="7"/>
  <c r="T453" i="7"/>
  <c r="R453" i="7"/>
  <c r="Q453" i="7"/>
  <c r="P453" i="7"/>
  <c r="O453" i="7"/>
  <c r="N453" i="7"/>
  <c r="M453" i="7"/>
  <c r="L453" i="7"/>
  <c r="K453" i="7"/>
  <c r="J453" i="7"/>
  <c r="I453" i="7"/>
  <c r="H453" i="7"/>
  <c r="G453" i="7"/>
  <c r="F453" i="7"/>
  <c r="E453" i="7"/>
  <c r="D452" i="7"/>
  <c r="D453" i="7" s="1"/>
  <c r="X450" i="7"/>
  <c r="W450" i="7"/>
  <c r="V450" i="7"/>
  <c r="U450" i="7"/>
  <c r="T450" i="7"/>
  <c r="R450" i="7"/>
  <c r="Q450" i="7"/>
  <c r="P450" i="7"/>
  <c r="O450" i="7"/>
  <c r="N450" i="7"/>
  <c r="M450" i="7"/>
  <c r="L450" i="7"/>
  <c r="K450" i="7"/>
  <c r="J450" i="7"/>
  <c r="I450" i="7"/>
  <c r="H450" i="7"/>
  <c r="G450" i="7"/>
  <c r="F450" i="7"/>
  <c r="E450" i="7"/>
  <c r="D449" i="7"/>
  <c r="C449" i="7" s="1"/>
  <c r="D447" i="7"/>
  <c r="C447" i="7" s="1"/>
  <c r="D446" i="7"/>
  <c r="C446" i="7" s="1"/>
  <c r="D445" i="7"/>
  <c r="C445" i="7" s="1"/>
  <c r="D444" i="7"/>
  <c r="C444" i="7" s="1"/>
  <c r="D443" i="7"/>
  <c r="Y441" i="7"/>
  <c r="Y450" i="7" s="1"/>
  <c r="D441" i="7"/>
  <c r="Y437" i="7"/>
  <c r="X437" i="7"/>
  <c r="W437" i="7"/>
  <c r="V437" i="7"/>
  <c r="U437" i="7"/>
  <c r="T437" i="7"/>
  <c r="S437" i="7"/>
  <c r="R437" i="7"/>
  <c r="Q437" i="7"/>
  <c r="P437" i="7"/>
  <c r="O437" i="7"/>
  <c r="N437" i="7"/>
  <c r="M437" i="7"/>
  <c r="L437" i="7"/>
  <c r="K437" i="7"/>
  <c r="J437" i="7"/>
  <c r="I437" i="7"/>
  <c r="H437" i="7"/>
  <c r="G437" i="7"/>
  <c r="F437" i="7"/>
  <c r="E437" i="7"/>
  <c r="D436" i="7"/>
  <c r="C436" i="7" s="1"/>
  <c r="C437" i="7" s="1"/>
  <c r="Y434" i="7"/>
  <c r="X434" i="7"/>
  <c r="W434" i="7"/>
  <c r="V434" i="7"/>
  <c r="U434" i="7"/>
  <c r="T434" i="7"/>
  <c r="S434" i="7"/>
  <c r="R434" i="7"/>
  <c r="Q434" i="7"/>
  <c r="P434" i="7"/>
  <c r="O434" i="7"/>
  <c r="N434" i="7"/>
  <c r="M434" i="7"/>
  <c r="L434" i="7"/>
  <c r="K434" i="7"/>
  <c r="J434" i="7"/>
  <c r="I434" i="7"/>
  <c r="H434" i="7"/>
  <c r="G434" i="7"/>
  <c r="F434" i="7"/>
  <c r="E434" i="7"/>
  <c r="D433" i="7"/>
  <c r="C433" i="7" s="1"/>
  <c r="D432" i="7"/>
  <c r="C432" i="7" s="1"/>
  <c r="D431" i="7"/>
  <c r="C431" i="7" s="1"/>
  <c r="Y429" i="7"/>
  <c r="X429" i="7"/>
  <c r="W429" i="7"/>
  <c r="V429" i="7"/>
  <c r="U429" i="7"/>
  <c r="T429" i="7"/>
  <c r="S429" i="7"/>
  <c r="R429" i="7"/>
  <c r="Q429" i="7"/>
  <c r="P429" i="7"/>
  <c r="O429" i="7"/>
  <c r="N429" i="7"/>
  <c r="M429" i="7"/>
  <c r="L429" i="7"/>
  <c r="K429" i="7"/>
  <c r="J429" i="7"/>
  <c r="I429" i="7"/>
  <c r="H429" i="7"/>
  <c r="G429" i="7"/>
  <c r="F429" i="7"/>
  <c r="E429" i="7"/>
  <c r="D428" i="7"/>
  <c r="C428" i="7" s="1"/>
  <c r="D427" i="7"/>
  <c r="Z425" i="7"/>
  <c r="Y425" i="7"/>
  <c r="X425" i="7"/>
  <c r="W425" i="7"/>
  <c r="V425" i="7"/>
  <c r="U425" i="7"/>
  <c r="T425" i="7"/>
  <c r="S425" i="7"/>
  <c r="R425" i="7"/>
  <c r="Q425" i="7"/>
  <c r="P425" i="7"/>
  <c r="O425" i="7"/>
  <c r="N425" i="7"/>
  <c r="M425" i="7"/>
  <c r="L425" i="7"/>
  <c r="K425" i="7"/>
  <c r="J425" i="7"/>
  <c r="I425" i="7"/>
  <c r="H425" i="7"/>
  <c r="G425" i="7"/>
  <c r="F425" i="7"/>
  <c r="E425" i="7"/>
  <c r="D424" i="7"/>
  <c r="C424" i="7" s="1"/>
  <c r="D423" i="7"/>
  <c r="C423" i="7" s="1"/>
  <c r="Z420" i="7"/>
  <c r="Y420" i="7"/>
  <c r="X420" i="7"/>
  <c r="W420" i="7"/>
  <c r="V420" i="7"/>
  <c r="U420" i="7"/>
  <c r="T420" i="7"/>
  <c r="S420" i="7"/>
  <c r="R420" i="7"/>
  <c r="Q420" i="7"/>
  <c r="P420" i="7"/>
  <c r="O420" i="7"/>
  <c r="N420" i="7"/>
  <c r="M420" i="7"/>
  <c r="L420" i="7"/>
  <c r="K420" i="7"/>
  <c r="J420" i="7"/>
  <c r="I420" i="7"/>
  <c r="H420" i="7"/>
  <c r="G420" i="7"/>
  <c r="F420" i="7"/>
  <c r="E420" i="7"/>
  <c r="D419" i="7"/>
  <c r="C419" i="7" s="1"/>
  <c r="D418" i="7"/>
  <c r="C418" i="7" s="1"/>
  <c r="D417" i="7"/>
  <c r="C417" i="7" s="1"/>
  <c r="Y415" i="7"/>
  <c r="X415" i="7"/>
  <c r="W415" i="7"/>
  <c r="V415" i="7"/>
  <c r="U415" i="7"/>
  <c r="T415" i="7"/>
  <c r="S415" i="7"/>
  <c r="R415" i="7"/>
  <c r="Q415" i="7"/>
  <c r="P415" i="7"/>
  <c r="O415" i="7"/>
  <c r="N415" i="7"/>
  <c r="M415" i="7"/>
  <c r="L415" i="7"/>
  <c r="K415" i="7"/>
  <c r="J415" i="7"/>
  <c r="I415" i="7"/>
  <c r="H415" i="7"/>
  <c r="G415" i="7"/>
  <c r="F415" i="7"/>
  <c r="E415" i="7"/>
  <c r="D414" i="7"/>
  <c r="D415" i="7" s="1"/>
  <c r="Z413" i="7"/>
  <c r="Y412" i="7"/>
  <c r="X412" i="7"/>
  <c r="W412" i="7"/>
  <c r="V412" i="7"/>
  <c r="U412" i="7"/>
  <c r="T412" i="7"/>
  <c r="S412" i="7"/>
  <c r="R412" i="7"/>
  <c r="Q412" i="7"/>
  <c r="P412" i="7"/>
  <c r="O412" i="7"/>
  <c r="N412" i="7"/>
  <c r="M412" i="7"/>
  <c r="L412" i="7"/>
  <c r="K412" i="7"/>
  <c r="J412" i="7"/>
  <c r="I412" i="7"/>
  <c r="H412" i="7"/>
  <c r="G412" i="7"/>
  <c r="F412" i="7"/>
  <c r="E412" i="7"/>
  <c r="D411" i="7"/>
  <c r="D412" i="7" s="1"/>
  <c r="Y409" i="7"/>
  <c r="X409" i="7"/>
  <c r="W409" i="7"/>
  <c r="V409" i="7"/>
  <c r="U409" i="7"/>
  <c r="T409" i="7"/>
  <c r="S409" i="7"/>
  <c r="R409" i="7"/>
  <c r="Q409" i="7"/>
  <c r="P409" i="7"/>
  <c r="O409" i="7"/>
  <c r="N409" i="7"/>
  <c r="M409" i="7"/>
  <c r="L409" i="7"/>
  <c r="K409" i="7"/>
  <c r="J409" i="7"/>
  <c r="I409" i="7"/>
  <c r="H409" i="7"/>
  <c r="G409" i="7"/>
  <c r="F409" i="7"/>
  <c r="E409" i="7"/>
  <c r="D408" i="7"/>
  <c r="C408" i="7" s="1"/>
  <c r="C409" i="7" s="1"/>
  <c r="Y406" i="7"/>
  <c r="X406" i="7"/>
  <c r="W406" i="7"/>
  <c r="V406" i="7"/>
  <c r="U406" i="7"/>
  <c r="T406" i="7"/>
  <c r="S406" i="7"/>
  <c r="R406" i="7"/>
  <c r="Q406" i="7"/>
  <c r="P406" i="7"/>
  <c r="O406" i="7"/>
  <c r="N406" i="7"/>
  <c r="M406" i="7"/>
  <c r="L406" i="7"/>
  <c r="K406" i="7"/>
  <c r="J406" i="7"/>
  <c r="I406" i="7"/>
  <c r="H406" i="7"/>
  <c r="G406" i="7"/>
  <c r="F406" i="7"/>
  <c r="E406" i="7"/>
  <c r="D405" i="7"/>
  <c r="C405" i="7" s="1"/>
  <c r="D404" i="7"/>
  <c r="C404" i="7" s="1"/>
  <c r="D403" i="7"/>
  <c r="C403" i="7" s="1"/>
  <c r="D402" i="7"/>
  <c r="C402" i="7" s="1"/>
  <c r="Y398" i="7"/>
  <c r="Y399" i="7" s="1"/>
  <c r="X398" i="7"/>
  <c r="X399" i="7" s="1"/>
  <c r="W398" i="7"/>
  <c r="W399" i="7" s="1"/>
  <c r="V398" i="7"/>
  <c r="V399" i="7" s="1"/>
  <c r="U398" i="7"/>
  <c r="U399" i="7" s="1"/>
  <c r="T398" i="7"/>
  <c r="T399" i="7" s="1"/>
  <c r="S398" i="7"/>
  <c r="S399" i="7" s="1"/>
  <c r="R398" i="7"/>
  <c r="R399" i="7" s="1"/>
  <c r="Q398" i="7"/>
  <c r="Q399" i="7" s="1"/>
  <c r="P398" i="7"/>
  <c r="P399" i="7" s="1"/>
  <c r="O398" i="7"/>
  <c r="O399" i="7" s="1"/>
  <c r="N398" i="7"/>
  <c r="N399" i="7" s="1"/>
  <c r="M398" i="7"/>
  <c r="M399" i="7" s="1"/>
  <c r="L398" i="7"/>
  <c r="L399" i="7" s="1"/>
  <c r="K398" i="7"/>
  <c r="K399" i="7" s="1"/>
  <c r="J398" i="7"/>
  <c r="J399" i="7" s="1"/>
  <c r="I398" i="7"/>
  <c r="I399" i="7" s="1"/>
  <c r="H398" i="7"/>
  <c r="H399" i="7" s="1"/>
  <c r="G398" i="7"/>
  <c r="G399" i="7" s="1"/>
  <c r="F398" i="7"/>
  <c r="F399" i="7" s="1"/>
  <c r="E398" i="7"/>
  <c r="E399" i="7" s="1"/>
  <c r="D397" i="7"/>
  <c r="C397" i="7" s="1"/>
  <c r="D396" i="7"/>
  <c r="AA392" i="7"/>
  <c r="Y392" i="7"/>
  <c r="X392" i="7"/>
  <c r="W392" i="7"/>
  <c r="V392" i="7"/>
  <c r="U392" i="7"/>
  <c r="T392" i="7"/>
  <c r="S392" i="7"/>
  <c r="R392" i="7"/>
  <c r="Q392" i="7"/>
  <c r="P392" i="7"/>
  <c r="O392" i="7"/>
  <c r="N392" i="7"/>
  <c r="M392" i="7"/>
  <c r="L392" i="7"/>
  <c r="K392" i="7"/>
  <c r="J392" i="7"/>
  <c r="I392" i="7"/>
  <c r="H392" i="7"/>
  <c r="G392" i="7"/>
  <c r="F392" i="7"/>
  <c r="E392" i="7"/>
  <c r="D391" i="7"/>
  <c r="C391" i="7" s="1"/>
  <c r="D390" i="7"/>
  <c r="C390" i="7" s="1"/>
  <c r="Y388" i="7"/>
  <c r="X388" i="7"/>
  <c r="W388" i="7"/>
  <c r="V388" i="7"/>
  <c r="U388" i="7"/>
  <c r="T388" i="7"/>
  <c r="S388" i="7"/>
  <c r="R388" i="7"/>
  <c r="Q388" i="7"/>
  <c r="P388" i="7"/>
  <c r="O388" i="7"/>
  <c r="N388" i="7"/>
  <c r="M388" i="7"/>
  <c r="L388" i="7"/>
  <c r="K388" i="7"/>
  <c r="J388" i="7"/>
  <c r="I388" i="7"/>
  <c r="H388" i="7"/>
  <c r="G388" i="7"/>
  <c r="F388" i="7"/>
  <c r="E388" i="7"/>
  <c r="D387" i="7"/>
  <c r="C387" i="7" s="1"/>
  <c r="C388" i="7" s="1"/>
  <c r="Y385" i="7"/>
  <c r="X385" i="7"/>
  <c r="W385" i="7"/>
  <c r="V385" i="7"/>
  <c r="U385" i="7"/>
  <c r="T385" i="7"/>
  <c r="S385" i="7"/>
  <c r="R385" i="7"/>
  <c r="Q385" i="7"/>
  <c r="P385" i="7"/>
  <c r="O385" i="7"/>
  <c r="N385" i="7"/>
  <c r="M385" i="7"/>
  <c r="L385" i="7"/>
  <c r="K385" i="7"/>
  <c r="J385" i="7"/>
  <c r="I385" i="7"/>
  <c r="H385" i="7"/>
  <c r="G385" i="7"/>
  <c r="F385" i="7"/>
  <c r="E385" i="7"/>
  <c r="D384" i="7"/>
  <c r="C384" i="7" s="1"/>
  <c r="D383" i="7"/>
  <c r="C383" i="7" s="1"/>
  <c r="D382" i="7"/>
  <c r="C382" i="7" s="1"/>
  <c r="D381" i="7"/>
  <c r="C381" i="7" s="1"/>
  <c r="D380" i="7"/>
  <c r="C380" i="7" s="1"/>
  <c r="D379" i="7"/>
  <c r="C379" i="7" s="1"/>
  <c r="D378" i="7"/>
  <c r="C378" i="7" s="1"/>
  <c r="D377" i="7"/>
  <c r="C377" i="7" s="1"/>
  <c r="D376" i="7"/>
  <c r="C376" i="7" s="1"/>
  <c r="D375" i="7"/>
  <c r="C375" i="7" s="1"/>
  <c r="D374" i="7"/>
  <c r="C374" i="7" s="1"/>
  <c r="Y372" i="7"/>
  <c r="X372" i="7"/>
  <c r="W372" i="7"/>
  <c r="V372" i="7"/>
  <c r="U372" i="7"/>
  <c r="T372" i="7"/>
  <c r="S372" i="7"/>
  <c r="R372" i="7"/>
  <c r="Q372" i="7"/>
  <c r="P372" i="7"/>
  <c r="O372" i="7"/>
  <c r="N372" i="7"/>
  <c r="M372" i="7"/>
  <c r="L372" i="7"/>
  <c r="K372" i="7"/>
  <c r="J372" i="7"/>
  <c r="I372" i="7"/>
  <c r="H372" i="7"/>
  <c r="G372" i="7"/>
  <c r="F372" i="7"/>
  <c r="E372" i="7"/>
  <c r="D371" i="7"/>
  <c r="C371" i="7" s="1"/>
  <c r="D370" i="7"/>
  <c r="C370" i="7" s="1"/>
  <c r="D369" i="7"/>
  <c r="C369" i="7" s="1"/>
  <c r="D368" i="7"/>
  <c r="C368" i="7" s="1"/>
  <c r="D367" i="7"/>
  <c r="C367" i="7" s="1"/>
  <c r="D366" i="7"/>
  <c r="C366" i="7" s="1"/>
  <c r="D365" i="7"/>
  <c r="C365" i="7" s="1"/>
  <c r="D364" i="7"/>
  <c r="C364" i="7" s="1"/>
  <c r="C458" i="7" l="1"/>
  <c r="C459" i="7" s="1"/>
  <c r="Z459" i="7" s="1"/>
  <c r="D388" i="7"/>
  <c r="C411" i="7"/>
  <c r="C412" i="7" s="1"/>
  <c r="Z412" i="7" s="1"/>
  <c r="D429" i="7"/>
  <c r="D450" i="7"/>
  <c r="C455" i="7"/>
  <c r="C456" i="7" s="1"/>
  <c r="Z456" i="7" s="1"/>
  <c r="C464" i="7"/>
  <c r="Z464" i="7" s="1"/>
  <c r="D398" i="7"/>
  <c r="D399" i="7" s="1"/>
  <c r="C427" i="7"/>
  <c r="C429" i="7" s="1"/>
  <c r="Z429" i="7" s="1"/>
  <c r="C372" i="7"/>
  <c r="Z372" i="7" s="1"/>
  <c r="D420" i="7"/>
  <c r="D425" i="7"/>
  <c r="D434" i="7"/>
  <c r="D372" i="7"/>
  <c r="C385" i="7"/>
  <c r="Z385" i="7" s="1"/>
  <c r="C392" i="7"/>
  <c r="Z392" i="7" s="1"/>
  <c r="C406" i="7"/>
  <c r="Z406" i="7" s="1"/>
  <c r="Z409" i="7"/>
  <c r="Z437" i="7"/>
  <c r="D385" i="7"/>
  <c r="C396" i="7"/>
  <c r="C398" i="7" s="1"/>
  <c r="D406" i="7"/>
  <c r="D409" i="7"/>
  <c r="D437" i="7"/>
  <c r="C443" i="7"/>
  <c r="C452" i="7"/>
  <c r="C453" i="7" s="1"/>
  <c r="Z453" i="7" s="1"/>
  <c r="C441" i="7"/>
  <c r="D464" i="7"/>
  <c r="C420" i="7"/>
  <c r="C425" i="7"/>
  <c r="C434" i="7"/>
  <c r="Z434" i="7" s="1"/>
  <c r="C414" i="7"/>
  <c r="D392" i="7"/>
  <c r="Z398" i="7" l="1"/>
  <c r="C399" i="7"/>
  <c r="C450" i="7"/>
  <c r="Z450" i="7" s="1"/>
  <c r="C415" i="7"/>
  <c r="Z415" i="7" s="1"/>
  <c r="Y360" i="7"/>
  <c r="X360" i="7"/>
  <c r="W360" i="7"/>
  <c r="V360" i="7"/>
  <c r="U360" i="7"/>
  <c r="T360" i="7"/>
  <c r="S360" i="7"/>
  <c r="R360" i="7"/>
  <c r="Q360" i="7"/>
  <c r="P360" i="7"/>
  <c r="O360" i="7"/>
  <c r="N360" i="7"/>
  <c r="M360" i="7"/>
  <c r="L360" i="7"/>
  <c r="K360" i="7"/>
  <c r="J360" i="7"/>
  <c r="I360" i="7"/>
  <c r="H360" i="7"/>
  <c r="G360" i="7"/>
  <c r="F360" i="7"/>
  <c r="E360" i="7"/>
  <c r="D359" i="7"/>
  <c r="C359" i="7" s="1"/>
  <c r="D358" i="7"/>
  <c r="C358" i="7" s="1"/>
  <c r="D357" i="7"/>
  <c r="C357" i="7" s="1"/>
  <c r="D356" i="7"/>
  <c r="C356" i="7" s="1"/>
  <c r="D355" i="7"/>
  <c r="C355" i="7" s="1"/>
  <c r="D354" i="7"/>
  <c r="C354" i="7" s="1"/>
  <c r="D353" i="7"/>
  <c r="C353" i="7" s="1"/>
  <c r="D352" i="7"/>
  <c r="C352" i="7" s="1"/>
  <c r="D351" i="7"/>
  <c r="C351" i="7" s="1"/>
  <c r="D350" i="7"/>
  <c r="C350" i="7" s="1"/>
  <c r="D349" i="7"/>
  <c r="C349" i="7" s="1"/>
  <c r="D348" i="7"/>
  <c r="C348" i="7" s="1"/>
  <c r="D347" i="7"/>
  <c r="C347" i="7" s="1"/>
  <c r="D346" i="7"/>
  <c r="C346" i="7" s="1"/>
  <c r="D345" i="7"/>
  <c r="C345" i="7" s="1"/>
  <c r="D344" i="7"/>
  <c r="C344" i="7" s="1"/>
  <c r="D343" i="7"/>
  <c r="C343" i="7" s="1"/>
  <c r="D342" i="7"/>
  <c r="C342" i="7" s="1"/>
  <c r="D341" i="7"/>
  <c r="C341" i="7" s="1"/>
  <c r="D340" i="7"/>
  <c r="C340" i="7" s="1"/>
  <c r="D339" i="7"/>
  <c r="C339" i="7" s="1"/>
  <c r="D338" i="7"/>
  <c r="C338" i="7" s="1"/>
  <c r="D337" i="7"/>
  <c r="C337" i="7" s="1"/>
  <c r="D336" i="7"/>
  <c r="C336" i="7" s="1"/>
  <c r="D335" i="7"/>
  <c r="C335" i="7" s="1"/>
  <c r="D334" i="7"/>
  <c r="C334" i="7" s="1"/>
  <c r="D333" i="7"/>
  <c r="C333" i="7" s="1"/>
  <c r="D332" i="7"/>
  <c r="C332" i="7" s="1"/>
  <c r="D331" i="7"/>
  <c r="C331" i="7" s="1"/>
  <c r="D330" i="7"/>
  <c r="D329" i="7"/>
  <c r="C329" i="7" s="1"/>
  <c r="Y327" i="7"/>
  <c r="X327" i="7"/>
  <c r="W327" i="7"/>
  <c r="V327" i="7"/>
  <c r="U327" i="7"/>
  <c r="T327" i="7"/>
  <c r="S327" i="7"/>
  <c r="R327" i="7"/>
  <c r="Q327" i="7"/>
  <c r="P327" i="7"/>
  <c r="O327" i="7"/>
  <c r="N327" i="7"/>
  <c r="M327" i="7"/>
  <c r="L327" i="7"/>
  <c r="K327" i="7"/>
  <c r="J327" i="7"/>
  <c r="I327" i="7"/>
  <c r="H327" i="7"/>
  <c r="G327" i="7"/>
  <c r="F327" i="7"/>
  <c r="E327" i="7"/>
  <c r="D326" i="7"/>
  <c r="C326" i="7" s="1"/>
  <c r="D325" i="7"/>
  <c r="C325" i="7" s="1"/>
  <c r="D360" i="7" l="1"/>
  <c r="C330" i="7"/>
  <c r="C360" i="7" s="1"/>
  <c r="Z360" i="7" s="1"/>
  <c r="C327" i="7"/>
  <c r="Z327" i="7" s="1"/>
  <c r="D327" i="7"/>
  <c r="Y321" i="7"/>
  <c r="X321" i="7"/>
  <c r="W321" i="7"/>
  <c r="V321" i="7"/>
  <c r="U321" i="7"/>
  <c r="T321" i="7"/>
  <c r="S321" i="7"/>
  <c r="R321" i="7"/>
  <c r="Q321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D320" i="7"/>
  <c r="C320" i="7" s="1"/>
  <c r="D319" i="7"/>
  <c r="C319" i="7" s="1"/>
  <c r="D318" i="7"/>
  <c r="C318" i="7" s="1"/>
  <c r="D317" i="7"/>
  <c r="Y315" i="7"/>
  <c r="X315" i="7"/>
  <c r="W315" i="7"/>
  <c r="V315" i="7"/>
  <c r="U315" i="7"/>
  <c r="T315" i="7"/>
  <c r="S315" i="7"/>
  <c r="R315" i="7"/>
  <c r="Q315" i="7"/>
  <c r="P315" i="7"/>
  <c r="O315" i="7"/>
  <c r="N315" i="7"/>
  <c r="M315" i="7"/>
  <c r="L315" i="7"/>
  <c r="K315" i="7"/>
  <c r="J315" i="7"/>
  <c r="I315" i="7"/>
  <c r="H315" i="7"/>
  <c r="G315" i="7"/>
  <c r="F315" i="7"/>
  <c r="E315" i="7"/>
  <c r="D314" i="7"/>
  <c r="C314" i="7" s="1"/>
  <c r="C315" i="7" s="1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F312" i="7"/>
  <c r="E312" i="7"/>
  <c r="D311" i="7"/>
  <c r="C311" i="7" s="1"/>
  <c r="D310" i="7"/>
  <c r="C310" i="7" s="1"/>
  <c r="D309" i="7"/>
  <c r="C309" i="7" s="1"/>
  <c r="D308" i="7"/>
  <c r="C308" i="7" s="1"/>
  <c r="D307" i="7"/>
  <c r="C307" i="7" s="1"/>
  <c r="Y303" i="7"/>
  <c r="X303" i="7"/>
  <c r="W303" i="7"/>
  <c r="V303" i="7"/>
  <c r="U303" i="7"/>
  <c r="T303" i="7"/>
  <c r="S303" i="7"/>
  <c r="R303" i="7"/>
  <c r="Q303" i="7"/>
  <c r="P303" i="7"/>
  <c r="O303" i="7"/>
  <c r="N303" i="7"/>
  <c r="M303" i="7"/>
  <c r="L303" i="7"/>
  <c r="K303" i="7"/>
  <c r="J303" i="7"/>
  <c r="I303" i="7"/>
  <c r="H303" i="7"/>
  <c r="G303" i="7"/>
  <c r="F303" i="7"/>
  <c r="E303" i="7"/>
  <c r="D302" i="7"/>
  <c r="C302" i="7" s="1"/>
  <c r="C303" i="7" s="1"/>
  <c r="Y300" i="7"/>
  <c r="X300" i="7"/>
  <c r="W300" i="7"/>
  <c r="V300" i="7"/>
  <c r="U300" i="7"/>
  <c r="T300" i="7"/>
  <c r="S300" i="7"/>
  <c r="R300" i="7"/>
  <c r="Q300" i="7"/>
  <c r="P300" i="7"/>
  <c r="O300" i="7"/>
  <c r="N300" i="7"/>
  <c r="M300" i="7"/>
  <c r="L300" i="7"/>
  <c r="K300" i="7"/>
  <c r="J300" i="7"/>
  <c r="I300" i="7"/>
  <c r="H300" i="7"/>
  <c r="G300" i="7"/>
  <c r="F300" i="7"/>
  <c r="E300" i="7"/>
  <c r="D299" i="7"/>
  <c r="C299" i="7" s="1"/>
  <c r="D298" i="7"/>
  <c r="C298" i="7" s="1"/>
  <c r="Y296" i="7"/>
  <c r="X296" i="7"/>
  <c r="W296" i="7"/>
  <c r="V296" i="7"/>
  <c r="U296" i="7"/>
  <c r="T296" i="7"/>
  <c r="S296" i="7"/>
  <c r="R296" i="7"/>
  <c r="Q296" i="7"/>
  <c r="P296" i="7"/>
  <c r="O296" i="7"/>
  <c r="N296" i="7"/>
  <c r="M296" i="7"/>
  <c r="L296" i="7"/>
  <c r="K296" i="7"/>
  <c r="J296" i="7"/>
  <c r="I296" i="7"/>
  <c r="H296" i="7"/>
  <c r="G296" i="7"/>
  <c r="F296" i="7"/>
  <c r="E296" i="7"/>
  <c r="D295" i="7"/>
  <c r="D296" i="7" s="1"/>
  <c r="Y293" i="7"/>
  <c r="X293" i="7"/>
  <c r="W293" i="7"/>
  <c r="V293" i="7"/>
  <c r="U293" i="7"/>
  <c r="T293" i="7"/>
  <c r="S293" i="7"/>
  <c r="R293" i="7"/>
  <c r="Q293" i="7"/>
  <c r="P293" i="7"/>
  <c r="O293" i="7"/>
  <c r="N293" i="7"/>
  <c r="M293" i="7"/>
  <c r="L293" i="7"/>
  <c r="K293" i="7"/>
  <c r="J293" i="7"/>
  <c r="I293" i="7"/>
  <c r="H293" i="7"/>
  <c r="G293" i="7"/>
  <c r="F293" i="7"/>
  <c r="E293" i="7"/>
  <c r="D292" i="7"/>
  <c r="C292" i="7" s="1"/>
  <c r="C293" i="7" s="1"/>
  <c r="Y290" i="7"/>
  <c r="X290" i="7"/>
  <c r="W290" i="7"/>
  <c r="V290" i="7"/>
  <c r="U290" i="7"/>
  <c r="T290" i="7"/>
  <c r="S290" i="7"/>
  <c r="R290" i="7"/>
  <c r="Q290" i="7"/>
  <c r="P290" i="7"/>
  <c r="O290" i="7"/>
  <c r="N290" i="7"/>
  <c r="M290" i="7"/>
  <c r="L290" i="7"/>
  <c r="K290" i="7"/>
  <c r="J290" i="7"/>
  <c r="I290" i="7"/>
  <c r="H290" i="7"/>
  <c r="G290" i="7"/>
  <c r="F290" i="7"/>
  <c r="E290" i="7"/>
  <c r="D289" i="7"/>
  <c r="C289" i="7" s="1"/>
  <c r="Y287" i="7"/>
  <c r="X287" i="7"/>
  <c r="W287" i="7"/>
  <c r="V287" i="7"/>
  <c r="U287" i="7"/>
  <c r="T287" i="7"/>
  <c r="S287" i="7"/>
  <c r="R287" i="7"/>
  <c r="Q287" i="7"/>
  <c r="P287" i="7"/>
  <c r="O287" i="7"/>
  <c r="N287" i="7"/>
  <c r="M287" i="7"/>
  <c r="L287" i="7"/>
  <c r="K287" i="7"/>
  <c r="J287" i="7"/>
  <c r="I287" i="7"/>
  <c r="H287" i="7"/>
  <c r="G287" i="7"/>
  <c r="F287" i="7"/>
  <c r="E287" i="7"/>
  <c r="D286" i="7"/>
  <c r="C286" i="7" s="1"/>
  <c r="D285" i="7"/>
  <c r="C285" i="7" s="1"/>
  <c r="D284" i="7"/>
  <c r="C284" i="7" s="1"/>
  <c r="D283" i="7"/>
  <c r="C283" i="7" s="1"/>
  <c r="Y281" i="7"/>
  <c r="X281" i="7"/>
  <c r="W281" i="7"/>
  <c r="V281" i="7"/>
  <c r="U281" i="7"/>
  <c r="T281" i="7"/>
  <c r="S281" i="7"/>
  <c r="R281" i="7"/>
  <c r="Q281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D280" i="7"/>
  <c r="C280" i="7" s="1"/>
  <c r="D279" i="7"/>
  <c r="C279" i="7" s="1"/>
  <c r="D278" i="7"/>
  <c r="C278" i="7" s="1"/>
  <c r="D277" i="7"/>
  <c r="C277" i="7" s="1"/>
  <c r="D276" i="7"/>
  <c r="C276" i="7" s="1"/>
  <c r="D275" i="7"/>
  <c r="C275" i="7" s="1"/>
  <c r="Y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F273" i="7"/>
  <c r="E273" i="7"/>
  <c r="D272" i="7"/>
  <c r="D273" i="7" s="1"/>
  <c r="Y270" i="7"/>
  <c r="X270" i="7"/>
  <c r="W270" i="7"/>
  <c r="V270" i="7"/>
  <c r="U270" i="7"/>
  <c r="T270" i="7"/>
  <c r="S270" i="7"/>
  <c r="R270" i="7"/>
  <c r="Q270" i="7"/>
  <c r="P270" i="7"/>
  <c r="O270" i="7"/>
  <c r="N270" i="7"/>
  <c r="M270" i="7"/>
  <c r="L270" i="7"/>
  <c r="K270" i="7"/>
  <c r="J270" i="7"/>
  <c r="I270" i="7"/>
  <c r="H270" i="7"/>
  <c r="G270" i="7"/>
  <c r="F270" i="7"/>
  <c r="E270" i="7"/>
  <c r="D269" i="7"/>
  <c r="C269" i="7" s="1"/>
  <c r="D268" i="7"/>
  <c r="Y264" i="7"/>
  <c r="X264" i="7"/>
  <c r="W264" i="7"/>
  <c r="V264" i="7"/>
  <c r="U264" i="7"/>
  <c r="T264" i="7"/>
  <c r="S264" i="7"/>
  <c r="R264" i="7"/>
  <c r="Q264" i="7"/>
  <c r="P264" i="7"/>
  <c r="O264" i="7"/>
  <c r="N264" i="7"/>
  <c r="M264" i="7"/>
  <c r="L264" i="7"/>
  <c r="K264" i="7"/>
  <c r="J264" i="7"/>
  <c r="I264" i="7"/>
  <c r="H264" i="7"/>
  <c r="G264" i="7"/>
  <c r="F264" i="7"/>
  <c r="E264" i="7"/>
  <c r="D263" i="7"/>
  <c r="C263" i="7" s="1"/>
  <c r="C264" i="7" s="1"/>
  <c r="Y261" i="7"/>
  <c r="X261" i="7"/>
  <c r="W261" i="7"/>
  <c r="V261" i="7"/>
  <c r="U261" i="7"/>
  <c r="T261" i="7"/>
  <c r="S261" i="7"/>
  <c r="R261" i="7"/>
  <c r="Q261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D260" i="7"/>
  <c r="C260" i="7" s="1"/>
  <c r="D259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2" i="7"/>
  <c r="C252" i="7" s="1"/>
  <c r="D251" i="7"/>
  <c r="D247" i="7"/>
  <c r="C247" i="7" s="1"/>
  <c r="D246" i="7"/>
  <c r="C246" i="7" s="1"/>
  <c r="D245" i="7"/>
  <c r="C245" i="7" s="1"/>
  <c r="D242" i="7"/>
  <c r="C242" i="7" s="1"/>
  <c r="D240" i="7"/>
  <c r="Y236" i="7"/>
  <c r="X236" i="7"/>
  <c r="W236" i="7"/>
  <c r="V236" i="7"/>
  <c r="U236" i="7"/>
  <c r="T236" i="7"/>
  <c r="S236" i="7"/>
  <c r="R236" i="7"/>
  <c r="Q236" i="7"/>
  <c r="P236" i="7"/>
  <c r="O236" i="7"/>
  <c r="N236" i="7"/>
  <c r="M236" i="7"/>
  <c r="L236" i="7"/>
  <c r="K236" i="7"/>
  <c r="J236" i="7"/>
  <c r="I236" i="7"/>
  <c r="H236" i="7"/>
  <c r="G236" i="7"/>
  <c r="F236" i="7"/>
  <c r="E236" i="7"/>
  <c r="D235" i="7"/>
  <c r="C235" i="7" s="1"/>
  <c r="D234" i="7"/>
  <c r="C234" i="7" s="1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D231" i="7"/>
  <c r="C231" i="7" s="1"/>
  <c r="D230" i="7"/>
  <c r="C230" i="7" s="1"/>
  <c r="D229" i="7"/>
  <c r="C229" i="7" s="1"/>
  <c r="D228" i="7"/>
  <c r="C228" i="7" s="1"/>
  <c r="D227" i="7"/>
  <c r="C227" i="7" s="1"/>
  <c r="D226" i="7"/>
  <c r="Y224" i="7"/>
  <c r="X224" i="7"/>
  <c r="W224" i="7"/>
  <c r="V224" i="7"/>
  <c r="U224" i="7"/>
  <c r="T224" i="7"/>
  <c r="S224" i="7"/>
  <c r="R224" i="7"/>
  <c r="Q224" i="7"/>
  <c r="P224" i="7"/>
  <c r="O224" i="7"/>
  <c r="N224" i="7"/>
  <c r="M224" i="7"/>
  <c r="L224" i="7"/>
  <c r="K224" i="7"/>
  <c r="J224" i="7"/>
  <c r="I224" i="7"/>
  <c r="H224" i="7"/>
  <c r="G224" i="7"/>
  <c r="F224" i="7"/>
  <c r="E224" i="7"/>
  <c r="D223" i="7"/>
  <c r="C223" i="7" s="1"/>
  <c r="D222" i="7"/>
  <c r="C222" i="7" s="1"/>
  <c r="D221" i="7"/>
  <c r="C221" i="7" s="1"/>
  <c r="D220" i="7"/>
  <c r="C220" i="7" s="1"/>
  <c r="D219" i="7"/>
  <c r="C219" i="7" s="1"/>
  <c r="D218" i="7"/>
  <c r="C218" i="7" s="1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5" i="7"/>
  <c r="C215" i="7" s="1"/>
  <c r="D214" i="7"/>
  <c r="C214" i="7" s="1"/>
  <c r="D213" i="7"/>
  <c r="C213" i="7" s="1"/>
  <c r="D212" i="7"/>
  <c r="C212" i="7" s="1"/>
  <c r="D211" i="7"/>
  <c r="C211" i="7" s="1"/>
  <c r="D210" i="7"/>
  <c r="C210" i="7" s="1"/>
  <c r="D209" i="7"/>
  <c r="C209" i="7" s="1"/>
  <c r="D208" i="7"/>
  <c r="Y206" i="7"/>
  <c r="X206" i="7"/>
  <c r="W206" i="7"/>
  <c r="V206" i="7"/>
  <c r="U206" i="7"/>
  <c r="T206" i="7"/>
  <c r="S206" i="7"/>
  <c r="R206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D205" i="7"/>
  <c r="C205" i="7" s="1"/>
  <c r="D204" i="7"/>
  <c r="C204" i="7" s="1"/>
  <c r="D203" i="7"/>
  <c r="C203" i="7" s="1"/>
  <c r="D202" i="7"/>
  <c r="C202" i="7" s="1"/>
  <c r="D201" i="7"/>
  <c r="C201" i="7" s="1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D198" i="7"/>
  <c r="C198" i="7" s="1"/>
  <c r="D197" i="7"/>
  <c r="C197" i="7" s="1"/>
  <c r="D196" i="7"/>
  <c r="C196" i="7" s="1"/>
  <c r="D195" i="7"/>
  <c r="C195" i="7" s="1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2" i="7"/>
  <c r="C192" i="7" s="1"/>
  <c r="D191" i="7"/>
  <c r="C191" i="7" s="1"/>
  <c r="D190" i="7"/>
  <c r="C190" i="7" s="1"/>
  <c r="D189" i="7"/>
  <c r="C189" i="7" s="1"/>
  <c r="D188" i="7"/>
  <c r="C188" i="7" s="1"/>
  <c r="D187" i="7"/>
  <c r="C187" i="7" s="1"/>
  <c r="D186" i="7"/>
  <c r="C186" i="7" s="1"/>
  <c r="D185" i="7"/>
  <c r="C185" i="7" s="1"/>
  <c r="D180" i="7"/>
  <c r="C180" i="7" s="1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7" i="7"/>
  <c r="C177" i="7" s="1"/>
  <c r="D176" i="7"/>
  <c r="C176" i="7" s="1"/>
  <c r="D175" i="7"/>
  <c r="C175" i="7" s="1"/>
  <c r="D174" i="7"/>
  <c r="C174" i="7" s="1"/>
  <c r="D173" i="7"/>
  <c r="C173" i="7" s="1"/>
  <c r="D172" i="7"/>
  <c r="C172" i="7" s="1"/>
  <c r="D171" i="7"/>
  <c r="C171" i="7" s="1"/>
  <c r="D170" i="7"/>
  <c r="C170" i="7" s="1"/>
  <c r="D169" i="7"/>
  <c r="C169" i="7" s="1"/>
  <c r="D168" i="7"/>
  <c r="C168" i="7" s="1"/>
  <c r="D167" i="7"/>
  <c r="C167" i="7" s="1"/>
  <c r="D166" i="7"/>
  <c r="C166" i="7" s="1"/>
  <c r="D165" i="7"/>
  <c r="C165" i="7" s="1"/>
  <c r="D164" i="7"/>
  <c r="C164" i="7" s="1"/>
  <c r="D163" i="7"/>
  <c r="C163" i="7" s="1"/>
  <c r="D162" i="7"/>
  <c r="D161" i="7"/>
  <c r="D160" i="7"/>
  <c r="C160" i="7" s="1"/>
  <c r="D159" i="7"/>
  <c r="C159" i="7" s="1"/>
  <c r="D158" i="7"/>
  <c r="C158" i="7" s="1"/>
  <c r="D157" i="7"/>
  <c r="C157" i="7" s="1"/>
  <c r="D156" i="7"/>
  <c r="C156" i="7" s="1"/>
  <c r="D155" i="7"/>
  <c r="C155" i="7" s="1"/>
  <c r="D154" i="7"/>
  <c r="C154" i="7" s="1"/>
  <c r="D153" i="7"/>
  <c r="C153" i="7" s="1"/>
  <c r="D152" i="7"/>
  <c r="C152" i="7" s="1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49" i="7"/>
  <c r="C149" i="7" s="1"/>
  <c r="D148" i="7"/>
  <c r="Y147" i="7"/>
  <c r="D147" i="7"/>
  <c r="D146" i="7"/>
  <c r="C146" i="7" s="1"/>
  <c r="D145" i="7"/>
  <c r="C145" i="7" s="1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2" i="7"/>
  <c r="C142" i="7" s="1"/>
  <c r="D141" i="7"/>
  <c r="D140" i="7"/>
  <c r="C140" i="7" s="1"/>
  <c r="Y139" i="7"/>
  <c r="D139" i="7"/>
  <c r="D138" i="7"/>
  <c r="C138" i="7" s="1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5" i="7"/>
  <c r="C135" i="7" s="1"/>
  <c r="C136" i="7" s="1"/>
  <c r="Z136" i="7" s="1"/>
  <c r="C240" i="7" l="1"/>
  <c r="C249" i="7" s="1"/>
  <c r="D249" i="7"/>
  <c r="J265" i="7"/>
  <c r="R265" i="7"/>
  <c r="G265" i="7"/>
  <c r="O265" i="7"/>
  <c r="H265" i="7"/>
  <c r="L265" i="7"/>
  <c r="P265" i="7"/>
  <c r="T265" i="7"/>
  <c r="X265" i="7"/>
  <c r="F265" i="7"/>
  <c r="N265" i="7"/>
  <c r="V265" i="7"/>
  <c r="K265" i="7"/>
  <c r="S265" i="7"/>
  <c r="W265" i="7"/>
  <c r="E265" i="7"/>
  <c r="I265" i="7"/>
  <c r="M265" i="7"/>
  <c r="Q265" i="7"/>
  <c r="U265" i="7"/>
  <c r="Y265" i="7"/>
  <c r="D253" i="7"/>
  <c r="D270" i="7"/>
  <c r="C162" i="7"/>
  <c r="C147" i="7"/>
  <c r="Y178" i="7"/>
  <c r="C272" i="7"/>
  <c r="C273" i="7" s="1"/>
  <c r="Z273" i="7" s="1"/>
  <c r="Z315" i="7"/>
  <c r="Z264" i="7"/>
  <c r="Z293" i="7"/>
  <c r="D290" i="7"/>
  <c r="D293" i="7"/>
  <c r="D232" i="7"/>
  <c r="D261" i="7"/>
  <c r="Z303" i="7"/>
  <c r="D321" i="7"/>
  <c r="D216" i="7"/>
  <c r="D264" i="7"/>
  <c r="C139" i="7"/>
  <c r="C161" i="7"/>
  <c r="D281" i="7"/>
  <c r="C281" i="7" s="1"/>
  <c r="Z281" i="7" s="1"/>
  <c r="C287" i="7"/>
  <c r="Z287" i="7" s="1"/>
  <c r="C300" i="7"/>
  <c r="Z300" i="7" s="1"/>
  <c r="D303" i="7"/>
  <c r="Y150" i="7"/>
  <c r="C251" i="7"/>
  <c r="C253" i="7" s="1"/>
  <c r="Z253" i="7" s="1"/>
  <c r="C259" i="7"/>
  <c r="C261" i="7" s="1"/>
  <c r="Z261" i="7" s="1"/>
  <c r="C268" i="7"/>
  <c r="C270" i="7" s="1"/>
  <c r="Z270" i="7" s="1"/>
  <c r="D287" i="7"/>
  <c r="C290" i="7"/>
  <c r="Z290" i="7" s="1"/>
  <c r="C295" i="7"/>
  <c r="C296" i="7" s="1"/>
  <c r="Z296" i="7" s="1"/>
  <c r="D300" i="7"/>
  <c r="C317" i="7"/>
  <c r="C321" i="7" s="1"/>
  <c r="Z321" i="7" s="1"/>
  <c r="C193" i="7"/>
  <c r="C206" i="7"/>
  <c r="Z206" i="7" s="1"/>
  <c r="C224" i="7"/>
  <c r="Z224" i="7" s="1"/>
  <c r="D193" i="7"/>
  <c r="D206" i="7"/>
  <c r="D224" i="7"/>
  <c r="C148" i="7"/>
  <c r="C312" i="7"/>
  <c r="Z312" i="7" s="1"/>
  <c r="D312" i="7"/>
  <c r="D315" i="7"/>
  <c r="Z249" i="7"/>
  <c r="D199" i="7"/>
  <c r="C208" i="7"/>
  <c r="C216" i="7" s="1"/>
  <c r="Z216" i="7" s="1"/>
  <c r="C226" i="7"/>
  <c r="C232" i="7" s="1"/>
  <c r="C236" i="7"/>
  <c r="Z236" i="7" s="1"/>
  <c r="C199" i="7"/>
  <c r="D236" i="7"/>
  <c r="D143" i="7"/>
  <c r="D150" i="7"/>
  <c r="Y143" i="7"/>
  <c r="D136" i="7"/>
  <c r="D178" i="7"/>
  <c r="C141" i="7"/>
  <c r="C150" i="7" l="1"/>
  <c r="Z150" i="7" s="1"/>
  <c r="C178" i="7"/>
  <c r="Z178" i="7" s="1"/>
  <c r="D265" i="7"/>
  <c r="C265" i="7"/>
  <c r="C143" i="7"/>
  <c r="Z143" i="7" s="1"/>
  <c r="X131" i="7" l="1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0" i="7"/>
  <c r="C130" i="7" s="1"/>
  <c r="C131" i="7" s="1"/>
  <c r="Z131" i="7" s="1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7" i="7"/>
  <c r="C127" i="7" s="1"/>
  <c r="D126" i="7"/>
  <c r="D125" i="7"/>
  <c r="Y124" i="7"/>
  <c r="D124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C121" i="7" s="1"/>
  <c r="D120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X112" i="7"/>
  <c r="W112" i="7"/>
  <c r="V112" i="7"/>
  <c r="U112" i="7"/>
  <c r="T112" i="7"/>
  <c r="S112" i="7"/>
  <c r="R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1" i="7"/>
  <c r="C111" i="7" s="1"/>
  <c r="C112" i="7" s="1"/>
  <c r="Z112" i="7" s="1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8" i="7"/>
  <c r="C108" i="7" s="1"/>
  <c r="D107" i="7"/>
  <c r="C107" i="7" s="1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4" i="7"/>
  <c r="D105" i="7" s="1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1" i="7"/>
  <c r="D102" i="7" s="1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8" i="7"/>
  <c r="D99" i="7" s="1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5" i="7"/>
  <c r="C95" i="7" s="1"/>
  <c r="D94" i="7"/>
  <c r="C94" i="7" s="1"/>
  <c r="D93" i="7"/>
  <c r="C93" i="7" s="1"/>
  <c r="D92" i="7"/>
  <c r="C92" i="7" s="1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89" i="7"/>
  <c r="C89" i="7" s="1"/>
  <c r="D88" i="7"/>
  <c r="C88" i="7" s="1"/>
  <c r="D90" i="7" l="1"/>
  <c r="C109" i="7"/>
  <c r="Z109" i="7" s="1"/>
  <c r="C126" i="7"/>
  <c r="D122" i="7"/>
  <c r="C114" i="7"/>
  <c r="D131" i="7"/>
  <c r="C104" i="7"/>
  <c r="C105" i="7" s="1"/>
  <c r="Z105" i="7" s="1"/>
  <c r="C120" i="7"/>
  <c r="C122" i="7" s="1"/>
  <c r="Z122" i="7" s="1"/>
  <c r="D128" i="7"/>
  <c r="D96" i="7"/>
  <c r="D112" i="7"/>
  <c r="C116" i="7" s="1"/>
  <c r="C101" i="7"/>
  <c r="C102" i="7" s="1"/>
  <c r="Z102" i="7" s="1"/>
  <c r="C125" i="7"/>
  <c r="C90" i="7"/>
  <c r="Z90" i="7" s="1"/>
  <c r="C96" i="7"/>
  <c r="Z96" i="7" s="1"/>
  <c r="C98" i="7"/>
  <c r="C99" i="7" s="1"/>
  <c r="Z99" i="7" s="1"/>
  <c r="D109" i="7"/>
  <c r="C115" i="7"/>
  <c r="C124" i="7"/>
  <c r="Y128" i="7"/>
  <c r="C117" i="7" l="1"/>
  <c r="C118" i="7" s="1"/>
  <c r="C128" i="7"/>
  <c r="Z128" i="7" s="1"/>
  <c r="Z118" i="7" l="1"/>
  <c r="U637" i="5"/>
  <c r="U639" i="5"/>
  <c r="U617" i="5"/>
  <c r="U621" i="5"/>
  <c r="U600" i="5"/>
  <c r="U612" i="5"/>
  <c r="U613" i="5"/>
  <c r="U544" i="5"/>
  <c r="U545" i="5"/>
  <c r="U551" i="5"/>
  <c r="U554" i="5"/>
  <c r="U534" i="5"/>
  <c r="U505" i="5"/>
  <c r="U510" i="5"/>
  <c r="U511" i="5"/>
  <c r="U491" i="5"/>
  <c r="U492" i="5"/>
  <c r="U496" i="5"/>
  <c r="U501" i="5"/>
  <c r="U469" i="5"/>
  <c r="U470" i="5"/>
  <c r="U475" i="5"/>
  <c r="U478" i="5"/>
  <c r="U482" i="5"/>
  <c r="U443" i="5"/>
  <c r="U454" i="5"/>
  <c r="U457" i="5"/>
  <c r="U460" i="5"/>
  <c r="U463" i="5"/>
  <c r="U438" i="5"/>
  <c r="U442" i="5"/>
  <c r="U424" i="5"/>
  <c r="U429" i="5"/>
  <c r="U433" i="5"/>
  <c r="U403" i="5"/>
  <c r="U404" i="5"/>
  <c r="U410" i="5"/>
  <c r="U413" i="5"/>
  <c r="U416" i="5"/>
  <c r="U419" i="5"/>
  <c r="U397" i="5"/>
  <c r="U398" i="5"/>
  <c r="U65" i="5" l="1"/>
  <c r="U69" i="5"/>
  <c r="U82" i="5"/>
  <c r="U89" i="5"/>
  <c r="U90" i="5"/>
  <c r="U94" i="5"/>
  <c r="U100" i="5"/>
  <c r="U103" i="5"/>
  <c r="U106" i="5"/>
  <c r="U109" i="5"/>
  <c r="U113" i="5"/>
  <c r="U116" i="5"/>
  <c r="U122" i="5"/>
  <c r="U126" i="5"/>
  <c r="U132" i="5"/>
  <c r="U136" i="5"/>
  <c r="U137" i="5"/>
  <c r="U140" i="5"/>
  <c r="U147" i="5"/>
  <c r="U154" i="5"/>
  <c r="U182" i="5"/>
  <c r="U186" i="5"/>
  <c r="U187" i="5"/>
  <c r="U197" i="5"/>
  <c r="U203" i="5"/>
  <c r="U210" i="5"/>
  <c r="U220" i="5"/>
  <c r="U228" i="5"/>
  <c r="U236" i="5"/>
  <c r="U241" i="5"/>
  <c r="U242" i="5"/>
  <c r="U253" i="5"/>
  <c r="U265" i="5"/>
  <c r="U270" i="5"/>
  <c r="U274" i="5"/>
  <c r="U277" i="5"/>
  <c r="U285" i="5"/>
  <c r="U291" i="5"/>
  <c r="U294" i="5"/>
  <c r="U297" i="5"/>
  <c r="U300" i="5"/>
  <c r="U304" i="5"/>
  <c r="U308" i="5"/>
  <c r="U309" i="5"/>
  <c r="U316" i="5"/>
  <c r="U319" i="5"/>
  <c r="U326" i="5"/>
  <c r="U327" i="5"/>
  <c r="U331" i="5"/>
  <c r="U365" i="5"/>
  <c r="U366" i="5"/>
  <c r="U376" i="5"/>
  <c r="U389" i="5"/>
  <c r="U392" i="5"/>
  <c r="H610" i="5" l="1"/>
  <c r="I610" i="5"/>
  <c r="J610" i="5"/>
  <c r="K610" i="5"/>
  <c r="M610" i="5"/>
  <c r="N610" i="5"/>
  <c r="O610" i="5"/>
  <c r="I509" i="5"/>
  <c r="J509" i="5"/>
  <c r="K509" i="5"/>
  <c r="Q509" i="5"/>
  <c r="R509" i="5"/>
  <c r="H509" i="5"/>
  <c r="M504" i="5"/>
  <c r="N504" i="5"/>
  <c r="O504" i="5"/>
  <c r="M477" i="5"/>
  <c r="N477" i="5"/>
  <c r="O477" i="5"/>
  <c r="H477" i="5"/>
  <c r="I477" i="5"/>
  <c r="J477" i="5"/>
  <c r="K477" i="5"/>
  <c r="R468" i="5"/>
  <c r="H440" i="5"/>
  <c r="I440" i="5"/>
  <c r="J440" i="5"/>
  <c r="K440" i="5"/>
  <c r="M440" i="5"/>
  <c r="N440" i="5"/>
  <c r="O440" i="5"/>
  <c r="R440" i="5"/>
  <c r="H432" i="5"/>
  <c r="I432" i="5"/>
  <c r="J432" i="5"/>
  <c r="K432" i="5"/>
  <c r="M432" i="5"/>
  <c r="N432" i="5"/>
  <c r="O432" i="5"/>
  <c r="H428" i="5"/>
  <c r="I428" i="5"/>
  <c r="J428" i="5"/>
  <c r="K428" i="5"/>
  <c r="M428" i="5"/>
  <c r="N428" i="5"/>
  <c r="O428" i="5"/>
  <c r="H412" i="5"/>
  <c r="I412" i="5"/>
  <c r="J412" i="5"/>
  <c r="K412" i="5"/>
  <c r="M412" i="5"/>
  <c r="N412" i="5"/>
  <c r="O412" i="5"/>
  <c r="H409" i="5"/>
  <c r="I409" i="5"/>
  <c r="J409" i="5"/>
  <c r="K409" i="5"/>
  <c r="M409" i="5"/>
  <c r="N409" i="5"/>
  <c r="O409" i="5"/>
  <c r="R396" i="5"/>
  <c r="H324" i="5"/>
  <c r="I324" i="5"/>
  <c r="J324" i="5"/>
  <c r="K324" i="5"/>
  <c r="R273" i="5"/>
  <c r="H273" i="5"/>
  <c r="I273" i="5"/>
  <c r="J273" i="5"/>
  <c r="K273" i="5"/>
  <c r="R268" i="5"/>
  <c r="H235" i="5"/>
  <c r="J235" i="5"/>
  <c r="K235" i="5"/>
  <c r="I232" i="5"/>
  <c r="I235" i="5" s="1"/>
  <c r="O235" i="5"/>
  <c r="N235" i="5"/>
  <c r="M235" i="5"/>
  <c r="H202" i="5" l="1"/>
  <c r="I202" i="5"/>
  <c r="J202" i="5"/>
  <c r="K202" i="5"/>
  <c r="M202" i="5"/>
  <c r="N202" i="5"/>
  <c r="O202" i="5"/>
  <c r="R135" i="5"/>
  <c r="V65" i="5"/>
  <c r="W65" i="5"/>
  <c r="H68" i="5"/>
  <c r="I68" i="5"/>
  <c r="J68" i="5"/>
  <c r="K68" i="5"/>
  <c r="M68" i="5"/>
  <c r="N68" i="5"/>
  <c r="O68" i="5"/>
  <c r="L629" i="5" l="1"/>
  <c r="U629" i="5" s="1"/>
  <c r="L630" i="5"/>
  <c r="U630" i="5" s="1"/>
  <c r="L631" i="5"/>
  <c r="U631" i="5" s="1"/>
  <c r="L624" i="5"/>
  <c r="U624" i="5" s="1"/>
  <c r="L625" i="5"/>
  <c r="U625" i="5" s="1"/>
  <c r="L626" i="5"/>
  <c r="U626" i="5" s="1"/>
  <c r="L627" i="5"/>
  <c r="U627" i="5" s="1"/>
  <c r="L628" i="5"/>
  <c r="U628" i="5" s="1"/>
  <c r="L623" i="5"/>
  <c r="U623" i="5" s="1"/>
  <c r="L622" i="5"/>
  <c r="U622" i="5" s="1"/>
  <c r="L619" i="5"/>
  <c r="U619" i="5" s="1"/>
  <c r="L618" i="5"/>
  <c r="U618" i="5" s="1"/>
  <c r="L615" i="5"/>
  <c r="U615" i="5" s="1"/>
  <c r="L614" i="5"/>
  <c r="U614" i="5" s="1"/>
  <c r="L605" i="5"/>
  <c r="U605" i="5" s="1"/>
  <c r="L606" i="5"/>
  <c r="U606" i="5" s="1"/>
  <c r="L607" i="5"/>
  <c r="U607" i="5" s="1"/>
  <c r="L608" i="5"/>
  <c r="U608" i="5" s="1"/>
  <c r="L609" i="5"/>
  <c r="U609" i="5" s="1"/>
  <c r="L604" i="5"/>
  <c r="U604" i="5" s="1"/>
  <c r="L603" i="5"/>
  <c r="U603" i="5" s="1"/>
  <c r="L601" i="5"/>
  <c r="U601" i="5" s="1"/>
  <c r="L581" i="5"/>
  <c r="U581" i="5" s="1"/>
  <c r="L582" i="5"/>
  <c r="U582" i="5" s="1"/>
  <c r="L583" i="5"/>
  <c r="U583" i="5" s="1"/>
  <c r="L597" i="5"/>
  <c r="U597" i="5" s="1"/>
  <c r="L596" i="5"/>
  <c r="U596" i="5" s="1"/>
  <c r="L590" i="5"/>
  <c r="U590" i="5" s="1"/>
  <c r="L587" i="5"/>
  <c r="U587" i="5" s="1"/>
  <c r="L586" i="5"/>
  <c r="U586" i="5" s="1"/>
  <c r="L556" i="5"/>
  <c r="U556" i="5" s="1"/>
  <c r="L557" i="5"/>
  <c r="U557" i="5" s="1"/>
  <c r="L558" i="5"/>
  <c r="U558" i="5" s="1"/>
  <c r="L559" i="5"/>
  <c r="U559" i="5" s="1"/>
  <c r="L560" i="5"/>
  <c r="U560" i="5" s="1"/>
  <c r="L561" i="5"/>
  <c r="U561" i="5" s="1"/>
  <c r="L562" i="5"/>
  <c r="U562" i="5" s="1"/>
  <c r="L563" i="5"/>
  <c r="U563" i="5" s="1"/>
  <c r="L564" i="5"/>
  <c r="U564" i="5" s="1"/>
  <c r="L565" i="5"/>
  <c r="U565" i="5" s="1"/>
  <c r="L566" i="5"/>
  <c r="U566" i="5" s="1"/>
  <c r="L567" i="5"/>
  <c r="U567" i="5" s="1"/>
  <c r="L568" i="5"/>
  <c r="U568" i="5" s="1"/>
  <c r="L569" i="5"/>
  <c r="U569" i="5" s="1"/>
  <c r="L570" i="5"/>
  <c r="U570" i="5" s="1"/>
  <c r="L571" i="5"/>
  <c r="U571" i="5" s="1"/>
  <c r="L572" i="5"/>
  <c r="U572" i="5" s="1"/>
  <c r="L573" i="5"/>
  <c r="U573" i="5" s="1"/>
  <c r="L574" i="5"/>
  <c r="U574" i="5" s="1"/>
  <c r="L575" i="5"/>
  <c r="U575" i="5" s="1"/>
  <c r="L576" i="5"/>
  <c r="U576" i="5" s="1"/>
  <c r="L577" i="5"/>
  <c r="U577" i="5" s="1"/>
  <c r="L578" i="5"/>
  <c r="U578" i="5" s="1"/>
  <c r="L579" i="5"/>
  <c r="U579" i="5" s="1"/>
  <c r="L580" i="5"/>
  <c r="U580" i="5" s="1"/>
  <c r="L584" i="5"/>
  <c r="U584" i="5" s="1"/>
  <c r="L585" i="5"/>
  <c r="U585" i="5" s="1"/>
  <c r="L588" i="5"/>
  <c r="U588" i="5" s="1"/>
  <c r="L589" i="5"/>
  <c r="U589" i="5" s="1"/>
  <c r="L591" i="5"/>
  <c r="U591" i="5" s="1"/>
  <c r="L592" i="5"/>
  <c r="U592" i="5" s="1"/>
  <c r="L593" i="5"/>
  <c r="U593" i="5" s="1"/>
  <c r="L594" i="5"/>
  <c r="U594" i="5" s="1"/>
  <c r="L595" i="5"/>
  <c r="U595" i="5" s="1"/>
  <c r="L598" i="5"/>
  <c r="U598" i="5" s="1"/>
  <c r="L555" i="5"/>
  <c r="U555" i="5" s="1"/>
  <c r="L552" i="5"/>
  <c r="U552" i="5" s="1"/>
  <c r="L549" i="5"/>
  <c r="U549" i="5" s="1"/>
  <c r="L548" i="5"/>
  <c r="U548" i="5" s="1"/>
  <c r="L547" i="5"/>
  <c r="U547" i="5" s="1"/>
  <c r="L546" i="5"/>
  <c r="U546" i="5" s="1"/>
  <c r="S540" i="7"/>
  <c r="L535" i="5"/>
  <c r="U535" i="5" s="1"/>
  <c r="L536" i="5"/>
  <c r="U536" i="5" s="1"/>
  <c r="L539" i="5"/>
  <c r="U539" i="5" s="1"/>
  <c r="L540" i="5"/>
  <c r="U540" i="5" s="1"/>
  <c r="L541" i="5"/>
  <c r="U541" i="5" s="1"/>
  <c r="L542" i="5"/>
  <c r="U542" i="5" s="1"/>
  <c r="P601" i="5" l="1"/>
  <c r="P609" i="5"/>
  <c r="P605" i="5"/>
  <c r="P623" i="5"/>
  <c r="Q623" i="5"/>
  <c r="P625" i="5"/>
  <c r="Q625" i="5"/>
  <c r="P629" i="5"/>
  <c r="Q629" i="5"/>
  <c r="P608" i="5"/>
  <c r="P628" i="5"/>
  <c r="Q628" i="5"/>
  <c r="P624" i="5"/>
  <c r="Q624" i="5"/>
  <c r="L599" i="5"/>
  <c r="P603" i="5"/>
  <c r="P607" i="5"/>
  <c r="P627" i="5"/>
  <c r="Q627" i="5"/>
  <c r="P631" i="5"/>
  <c r="Q631" i="5"/>
  <c r="P604" i="5"/>
  <c r="P606" i="5"/>
  <c r="P626" i="5"/>
  <c r="Q626" i="5"/>
  <c r="P630" i="5"/>
  <c r="Q630" i="5"/>
  <c r="S630" i="7"/>
  <c r="S608" i="7"/>
  <c r="L602" i="5" l="1"/>
  <c r="U602" i="5" s="1"/>
  <c r="C630" i="7"/>
  <c r="S530" i="7"/>
  <c r="L527" i="5"/>
  <c r="U527" i="5" s="1"/>
  <c r="L528" i="5"/>
  <c r="U528" i="5" s="1"/>
  <c r="L529" i="5"/>
  <c r="U529" i="5" s="1"/>
  <c r="L530" i="5"/>
  <c r="U530" i="5" s="1"/>
  <c r="L521" i="5"/>
  <c r="U521" i="5" s="1"/>
  <c r="L522" i="5"/>
  <c r="U522" i="5" s="1"/>
  <c r="P530" i="5" l="1"/>
  <c r="P602" i="5"/>
  <c r="P610" i="5" s="1"/>
  <c r="L610" i="5"/>
  <c r="U610" i="5" s="1"/>
  <c r="P529" i="5"/>
  <c r="L518" i="5"/>
  <c r="U518" i="5" s="1"/>
  <c r="L519" i="5"/>
  <c r="U519" i="5" s="1"/>
  <c r="L520" i="5"/>
  <c r="U520" i="5" s="1"/>
  <c r="L516" i="5"/>
  <c r="U516" i="5" s="1"/>
  <c r="L517" i="5"/>
  <c r="U517" i="5" s="1"/>
  <c r="L512" i="5"/>
  <c r="U512" i="5" s="1"/>
  <c r="L513" i="5"/>
  <c r="U513" i="5" s="1"/>
  <c r="L514" i="5"/>
  <c r="U514" i="5" s="1"/>
  <c r="L523" i="5"/>
  <c r="U523" i="5" s="1"/>
  <c r="L524" i="5"/>
  <c r="U524" i="5" s="1"/>
  <c r="L525" i="5"/>
  <c r="U525" i="5" s="1"/>
  <c r="L526" i="5"/>
  <c r="U526" i="5" s="1"/>
  <c r="L531" i="5"/>
  <c r="U531" i="5" s="1"/>
  <c r="L507" i="5"/>
  <c r="U507" i="5" s="1"/>
  <c r="L506" i="5"/>
  <c r="U506" i="5" s="1"/>
  <c r="L502" i="5"/>
  <c r="U502" i="5" s="1"/>
  <c r="AB501" i="7"/>
  <c r="L497" i="5"/>
  <c r="U497" i="5" s="1"/>
  <c r="L498" i="5"/>
  <c r="U498" i="5" s="1"/>
  <c r="L499" i="5"/>
  <c r="U499" i="5" s="1"/>
  <c r="S506" i="7"/>
  <c r="L494" i="5"/>
  <c r="U494" i="5" s="1"/>
  <c r="L493" i="5"/>
  <c r="U493" i="5" s="1"/>
  <c r="L471" i="5"/>
  <c r="U471" i="5" s="1"/>
  <c r="L486" i="5"/>
  <c r="U486" i="5" s="1"/>
  <c r="L485" i="5"/>
  <c r="U485" i="5" s="1"/>
  <c r="L487" i="5"/>
  <c r="U487" i="5" s="1"/>
  <c r="L488" i="5"/>
  <c r="U488" i="5" s="1"/>
  <c r="L484" i="5"/>
  <c r="U484" i="5" s="1"/>
  <c r="L480" i="5"/>
  <c r="U480" i="5" s="1"/>
  <c r="L479" i="5"/>
  <c r="U479" i="5" s="1"/>
  <c r="L472" i="5"/>
  <c r="U472" i="5" s="1"/>
  <c r="L473" i="5"/>
  <c r="U473" i="5" s="1"/>
  <c r="L455" i="5"/>
  <c r="U455" i="5" s="1"/>
  <c r="S465" i="7"/>
  <c r="L465" i="5"/>
  <c r="U465" i="5" s="1"/>
  <c r="L466" i="5"/>
  <c r="U466" i="5" s="1"/>
  <c r="L464" i="5"/>
  <c r="U464" i="5" s="1"/>
  <c r="L458" i="5"/>
  <c r="U458" i="5" s="1"/>
  <c r="L446" i="5"/>
  <c r="U446" i="5" s="1"/>
  <c r="L447" i="5"/>
  <c r="U447" i="5" s="1"/>
  <c r="L448" i="5"/>
  <c r="U448" i="5" s="1"/>
  <c r="L449" i="5"/>
  <c r="U449" i="5" s="1"/>
  <c r="L450" i="5"/>
  <c r="U450" i="5" s="1"/>
  <c r="L452" i="5"/>
  <c r="U452" i="5" s="1"/>
  <c r="S181" i="7"/>
  <c r="L439" i="5"/>
  <c r="U439" i="5" s="1"/>
  <c r="L436" i="5"/>
  <c r="U436" i="5" s="1"/>
  <c r="L435" i="5"/>
  <c r="U435" i="5" s="1"/>
  <c r="L434" i="5"/>
  <c r="U434" i="5" s="1"/>
  <c r="L431" i="5"/>
  <c r="U431" i="5" s="1"/>
  <c r="L430" i="5"/>
  <c r="U430" i="5" s="1"/>
  <c r="L427" i="5"/>
  <c r="U427" i="5" s="1"/>
  <c r="L426" i="5"/>
  <c r="U426" i="5" s="1"/>
  <c r="L422" i="5"/>
  <c r="U422" i="5" s="1"/>
  <c r="L420" i="5"/>
  <c r="U420" i="5" s="1"/>
  <c r="L417" i="5"/>
  <c r="U417" i="5" s="1"/>
  <c r="L407" i="5"/>
  <c r="U407" i="5" s="1"/>
  <c r="L406" i="5"/>
  <c r="U406" i="5" s="1"/>
  <c r="L405" i="5"/>
  <c r="U405" i="5" s="1"/>
  <c r="L408" i="5"/>
  <c r="U408" i="5" s="1"/>
  <c r="L400" i="5"/>
  <c r="U400" i="5" s="1"/>
  <c r="L399" i="5"/>
  <c r="U399" i="5" s="1"/>
  <c r="L394" i="5"/>
  <c r="U394" i="5" s="1"/>
  <c r="L393" i="5"/>
  <c r="U393" i="5" s="1"/>
  <c r="L382" i="5"/>
  <c r="L381" i="5"/>
  <c r="U381" i="5" s="1"/>
  <c r="L380" i="5"/>
  <c r="U380" i="5" s="1"/>
  <c r="L379" i="5"/>
  <c r="U379" i="5" s="1"/>
  <c r="L383" i="5"/>
  <c r="L378" i="5"/>
  <c r="U378" i="5" s="1"/>
  <c r="L385" i="5"/>
  <c r="L384" i="5"/>
  <c r="L377" i="5"/>
  <c r="U377" i="5" s="1"/>
  <c r="L367" i="5"/>
  <c r="U367" i="5" s="1"/>
  <c r="L368" i="5"/>
  <c r="U368" i="5" s="1"/>
  <c r="L369" i="5"/>
  <c r="U369" i="5" s="1"/>
  <c r="L370" i="5"/>
  <c r="U370" i="5" s="1"/>
  <c r="L371" i="5"/>
  <c r="U371" i="5" s="1"/>
  <c r="L372" i="5"/>
  <c r="U372" i="5" s="1"/>
  <c r="L373" i="5"/>
  <c r="U373" i="5" s="1"/>
  <c r="L374" i="5"/>
  <c r="U374" i="5" s="1"/>
  <c r="L347" i="5"/>
  <c r="U347" i="5" s="1"/>
  <c r="L341" i="5"/>
  <c r="U341" i="5" s="1"/>
  <c r="L359" i="5"/>
  <c r="U359" i="5" s="1"/>
  <c r="L360" i="5"/>
  <c r="U360" i="5" s="1"/>
  <c r="L361" i="5"/>
  <c r="U361" i="5" s="1"/>
  <c r="L362" i="5"/>
  <c r="U362" i="5" s="1"/>
  <c r="L357" i="5"/>
  <c r="U357" i="5" s="1"/>
  <c r="L355" i="5"/>
  <c r="U355" i="5" s="1"/>
  <c r="L354" i="5"/>
  <c r="U354" i="5" s="1"/>
  <c r="L352" i="5"/>
  <c r="U352" i="5" s="1"/>
  <c r="L335" i="5"/>
  <c r="U335" i="5" s="1"/>
  <c r="L336" i="5"/>
  <c r="U336" i="5" s="1"/>
  <c r="L337" i="5"/>
  <c r="U337" i="5" s="1"/>
  <c r="L338" i="5"/>
  <c r="U338" i="5" s="1"/>
  <c r="L339" i="5"/>
  <c r="U339" i="5" s="1"/>
  <c r="L349" i="5"/>
  <c r="U349" i="5" s="1"/>
  <c r="L332" i="5"/>
  <c r="U332" i="5" s="1"/>
  <c r="L333" i="5"/>
  <c r="U333" i="5" s="1"/>
  <c r="L334" i="5"/>
  <c r="U334" i="5" s="1"/>
  <c r="L345" i="5"/>
  <c r="U345" i="5" s="1"/>
  <c r="L340" i="5"/>
  <c r="U340" i="5" s="1"/>
  <c r="L342" i="5"/>
  <c r="U342" i="5" s="1"/>
  <c r="L343" i="5"/>
  <c r="U343" i="5" s="1"/>
  <c r="L344" i="5"/>
  <c r="U344" i="5" s="1"/>
  <c r="L346" i="5"/>
  <c r="U346" i="5" s="1"/>
  <c r="L348" i="5"/>
  <c r="U348" i="5" s="1"/>
  <c r="L350" i="5"/>
  <c r="U350" i="5" s="1"/>
  <c r="L351" i="5"/>
  <c r="U351" i="5" s="1"/>
  <c r="L353" i="5"/>
  <c r="U353" i="5" s="1"/>
  <c r="L356" i="5"/>
  <c r="U356" i="5" s="1"/>
  <c r="L358" i="5"/>
  <c r="U358" i="5" s="1"/>
  <c r="L328" i="5"/>
  <c r="U328" i="5" s="1"/>
  <c r="L329" i="5"/>
  <c r="U329" i="5" s="1"/>
  <c r="L321" i="5"/>
  <c r="U321" i="5" s="1"/>
  <c r="L322" i="5"/>
  <c r="U322" i="5" s="1"/>
  <c r="L323" i="5"/>
  <c r="U323" i="5" s="1"/>
  <c r="L320" i="5"/>
  <c r="U320" i="5" s="1"/>
  <c r="L312" i="5"/>
  <c r="U312" i="5" s="1"/>
  <c r="L313" i="5"/>
  <c r="U313" i="5" s="1"/>
  <c r="L314" i="5"/>
  <c r="U314" i="5" s="1"/>
  <c r="L311" i="5"/>
  <c r="U311" i="5" s="1"/>
  <c r="L310" i="5"/>
  <c r="U310" i="5" s="1"/>
  <c r="L305" i="5"/>
  <c r="U305" i="5" s="1"/>
  <c r="L302" i="5"/>
  <c r="U302" i="5" s="1"/>
  <c r="L301" i="5"/>
  <c r="U301" i="5" s="1"/>
  <c r="L298" i="5"/>
  <c r="U298" i="5" s="1"/>
  <c r="L295" i="5"/>
  <c r="U295" i="5" s="1"/>
  <c r="L286" i="5"/>
  <c r="U286" i="5" s="1"/>
  <c r="L287" i="5"/>
  <c r="U287" i="5" s="1"/>
  <c r="L288" i="5"/>
  <c r="U288" i="5" s="1"/>
  <c r="L289" i="5"/>
  <c r="U289" i="5" s="1"/>
  <c r="L280" i="5"/>
  <c r="U280" i="5" s="1"/>
  <c r="L278" i="5"/>
  <c r="U278" i="5" s="1"/>
  <c r="L279" i="5"/>
  <c r="U279" i="5" s="1"/>
  <c r="L281" i="5"/>
  <c r="U281" i="5" s="1"/>
  <c r="L282" i="5"/>
  <c r="U282" i="5" s="1"/>
  <c r="L283" i="5"/>
  <c r="U283" i="5" s="1"/>
  <c r="L272" i="5"/>
  <c r="L275" i="5"/>
  <c r="U275" i="5" s="1"/>
  <c r="L271" i="5"/>
  <c r="U271" i="5" s="1"/>
  <c r="L266" i="5"/>
  <c r="U266" i="5" s="1"/>
  <c r="L263" i="5"/>
  <c r="U263" i="5" s="1"/>
  <c r="L262" i="5"/>
  <c r="U262" i="5" s="1"/>
  <c r="L212" i="5"/>
  <c r="U212" i="5" s="1"/>
  <c r="L232" i="5"/>
  <c r="U232" i="5" s="1"/>
  <c r="L233" i="5"/>
  <c r="U233" i="5" s="1"/>
  <c r="L234" i="5"/>
  <c r="U234" i="5" s="1"/>
  <c r="L231" i="5"/>
  <c r="U231" i="5" s="1"/>
  <c r="L230" i="5"/>
  <c r="U230" i="5" s="1"/>
  <c r="L229" i="5"/>
  <c r="U229" i="5" s="1"/>
  <c r="L224" i="5"/>
  <c r="U224" i="5" s="1"/>
  <c r="L208" i="5"/>
  <c r="U208" i="5" s="1"/>
  <c r="L206" i="5"/>
  <c r="U206" i="5" s="1"/>
  <c r="L198" i="5"/>
  <c r="U198" i="5" s="1"/>
  <c r="L199" i="5"/>
  <c r="U199" i="5" s="1"/>
  <c r="L200" i="5"/>
  <c r="U200" i="5" s="1"/>
  <c r="L201" i="5"/>
  <c r="U201" i="5" s="1"/>
  <c r="L189" i="5"/>
  <c r="U189" i="5" s="1"/>
  <c r="L191" i="5"/>
  <c r="U191" i="5" s="1"/>
  <c r="L192" i="5"/>
  <c r="U192" i="5" s="1"/>
  <c r="L193" i="5"/>
  <c r="U193" i="5" s="1"/>
  <c r="L194" i="5"/>
  <c r="U194" i="5" s="1"/>
  <c r="L195" i="5"/>
  <c r="U195" i="5" s="1"/>
  <c r="L188" i="5"/>
  <c r="U188" i="5" s="1"/>
  <c r="L178" i="5"/>
  <c r="U178" i="5" s="1"/>
  <c r="L180" i="5"/>
  <c r="U180" i="5" s="1"/>
  <c r="L172" i="5"/>
  <c r="U172" i="5" s="1"/>
  <c r="L173" i="5"/>
  <c r="U173" i="5" s="1"/>
  <c r="L174" i="5"/>
  <c r="U174" i="5" s="1"/>
  <c r="L175" i="5"/>
  <c r="U175" i="5" s="1"/>
  <c r="L176" i="5"/>
  <c r="U176" i="5" s="1"/>
  <c r="L177" i="5"/>
  <c r="U177" i="5" s="1"/>
  <c r="L166" i="5"/>
  <c r="U166" i="5" s="1"/>
  <c r="L167" i="5"/>
  <c r="U167" i="5" s="1"/>
  <c r="L168" i="5"/>
  <c r="U168" i="5" s="1"/>
  <c r="L169" i="5"/>
  <c r="U169" i="5" s="1"/>
  <c r="L170" i="5"/>
  <c r="U170" i="5" s="1"/>
  <c r="L171" i="5"/>
  <c r="U171" i="5" s="1"/>
  <c r="L161" i="5"/>
  <c r="U161" i="5" s="1"/>
  <c r="L157" i="5"/>
  <c r="U157" i="5" s="1"/>
  <c r="L158" i="5"/>
  <c r="U158" i="5" s="1"/>
  <c r="P272" i="5" l="1"/>
  <c r="U272" i="5"/>
  <c r="P385" i="5"/>
  <c r="U385" i="5"/>
  <c r="L440" i="5"/>
  <c r="P384" i="5"/>
  <c r="U384" i="5"/>
  <c r="P383" i="5"/>
  <c r="U383" i="5"/>
  <c r="P382" i="5"/>
  <c r="U382" i="5"/>
  <c r="L432" i="5"/>
  <c r="Q167" i="5"/>
  <c r="P167" i="5"/>
  <c r="P192" i="5"/>
  <c r="Q192" i="5"/>
  <c r="P199" i="5"/>
  <c r="Q199" i="5"/>
  <c r="P234" i="5"/>
  <c r="Q234" i="5"/>
  <c r="Q408" i="5"/>
  <c r="P408" i="5"/>
  <c r="Q161" i="5"/>
  <c r="P161" i="5"/>
  <c r="Q175" i="5"/>
  <c r="P175" i="5"/>
  <c r="P170" i="5"/>
  <c r="Q170" i="5"/>
  <c r="P166" i="5"/>
  <c r="Q166" i="5"/>
  <c r="P174" i="5"/>
  <c r="Q174" i="5"/>
  <c r="P195" i="5"/>
  <c r="Q195" i="5"/>
  <c r="P191" i="5"/>
  <c r="Q191" i="5"/>
  <c r="L202" i="5"/>
  <c r="Q229" i="5"/>
  <c r="L235" i="5"/>
  <c r="P229" i="5"/>
  <c r="P233" i="5"/>
  <c r="Q233" i="5"/>
  <c r="P426" i="5"/>
  <c r="Q426" i="5"/>
  <c r="P180" i="5"/>
  <c r="Q180" i="5"/>
  <c r="Q169" i="5"/>
  <c r="P169" i="5"/>
  <c r="Q177" i="5"/>
  <c r="P177" i="5"/>
  <c r="Q173" i="5"/>
  <c r="P173" i="5"/>
  <c r="P178" i="5"/>
  <c r="Q178" i="5"/>
  <c r="Q194" i="5"/>
  <c r="P194" i="5"/>
  <c r="P201" i="5"/>
  <c r="Q201" i="5"/>
  <c r="P198" i="5"/>
  <c r="Q198" i="5"/>
  <c r="Q208" i="5"/>
  <c r="P208" i="5"/>
  <c r="P230" i="5"/>
  <c r="Q230" i="5"/>
  <c r="P232" i="5"/>
  <c r="Q232" i="5"/>
  <c r="L324" i="5"/>
  <c r="L409" i="5"/>
  <c r="P427" i="5"/>
  <c r="Q427" i="5"/>
  <c r="P431" i="5"/>
  <c r="Q431" i="5"/>
  <c r="Q171" i="5"/>
  <c r="P171" i="5"/>
  <c r="Q206" i="5"/>
  <c r="P206" i="5"/>
  <c r="P168" i="5"/>
  <c r="Q168" i="5"/>
  <c r="P176" i="5"/>
  <c r="Q176" i="5"/>
  <c r="P172" i="5"/>
  <c r="Q172" i="5"/>
  <c r="P193" i="5"/>
  <c r="Q193" i="5"/>
  <c r="P200" i="5"/>
  <c r="Q200" i="5"/>
  <c r="P231" i="5"/>
  <c r="Q231" i="5"/>
  <c r="L273" i="5"/>
  <c r="L292" i="5"/>
  <c r="U292" i="5" s="1"/>
  <c r="M292" i="5"/>
  <c r="L461" i="5"/>
  <c r="U461" i="5" s="1"/>
  <c r="S487" i="7"/>
  <c r="L444" i="5"/>
  <c r="U444" i="5" s="1"/>
  <c r="S438" i="7"/>
  <c r="S361" i="7"/>
  <c r="S393" i="7"/>
  <c r="AB425" i="7"/>
  <c r="W322" i="7"/>
  <c r="S322" i="7"/>
  <c r="O322" i="7"/>
  <c r="K322" i="7"/>
  <c r="G322" i="7"/>
  <c r="Y322" i="7"/>
  <c r="U322" i="7"/>
  <c r="Q322" i="7"/>
  <c r="M322" i="7"/>
  <c r="I322" i="7"/>
  <c r="E322" i="7"/>
  <c r="X322" i="7"/>
  <c r="T322" i="7"/>
  <c r="P322" i="7"/>
  <c r="L322" i="7"/>
  <c r="H322" i="7"/>
  <c r="V322" i="7"/>
  <c r="R322" i="7"/>
  <c r="N322" i="7"/>
  <c r="J322" i="7"/>
  <c r="F322" i="7"/>
  <c r="S304" i="7"/>
  <c r="S237" i="7"/>
  <c r="S182" i="7"/>
  <c r="L165" i="5"/>
  <c r="U165" i="5" s="1"/>
  <c r="U432" i="5" l="1"/>
  <c r="Q202" i="5"/>
  <c r="U202" i="5"/>
  <c r="U273" i="5"/>
  <c r="U324" i="5"/>
  <c r="Q235" i="5"/>
  <c r="U235" i="5"/>
  <c r="L503" i="5"/>
  <c r="U503" i="5" s="1"/>
  <c r="L483" i="5"/>
  <c r="U483" i="5" s="1"/>
  <c r="L476" i="5"/>
  <c r="U476" i="5" s="1"/>
  <c r="L317" i="5"/>
  <c r="U317" i="5" s="1"/>
  <c r="L414" i="5"/>
  <c r="U414" i="5" s="1"/>
  <c r="Q165" i="5"/>
  <c r="P165" i="5"/>
  <c r="L421" i="5"/>
  <c r="U421" i="5" s="1"/>
  <c r="P202" i="5"/>
  <c r="L190" i="5"/>
  <c r="U190" i="5" s="1"/>
  <c r="L411" i="5"/>
  <c r="U411" i="5" s="1"/>
  <c r="L390" i="5"/>
  <c r="U390" i="5" s="1"/>
  <c r="L425" i="5"/>
  <c r="U425" i="5" s="1"/>
  <c r="P235" i="5"/>
  <c r="C322" i="7"/>
  <c r="D322" i="7"/>
  <c r="L412" i="5" l="1"/>
  <c r="U412" i="5" s="1"/>
  <c r="Q476" i="5"/>
  <c r="L477" i="5"/>
  <c r="U477" i="5" s="1"/>
  <c r="P476" i="5"/>
  <c r="P477" i="5" s="1"/>
  <c r="Q190" i="5"/>
  <c r="P190" i="5"/>
  <c r="Q425" i="5"/>
  <c r="L428" i="5"/>
  <c r="U428" i="5" s="1"/>
  <c r="P425" i="5"/>
  <c r="P428" i="5" s="1"/>
  <c r="S132" i="7"/>
  <c r="L92" i="5"/>
  <c r="U92" i="5" s="1"/>
  <c r="L74" i="5"/>
  <c r="U74" i="5" s="1"/>
  <c r="L75" i="5"/>
  <c r="U75" i="5" s="1"/>
  <c r="L80" i="5"/>
  <c r="U80" i="5" s="1"/>
  <c r="L67" i="5"/>
  <c r="U67" i="5" s="1"/>
  <c r="L66" i="5"/>
  <c r="U66" i="5" s="1"/>
  <c r="L40" i="5"/>
  <c r="U40" i="5" s="1"/>
  <c r="L32" i="5"/>
  <c r="U32" i="5" s="1"/>
  <c r="L33" i="5"/>
  <c r="U33" i="5" s="1"/>
  <c r="L35" i="5"/>
  <c r="U35" i="5" s="1"/>
  <c r="L37" i="5"/>
  <c r="U37" i="5" s="1"/>
  <c r="L38" i="5"/>
  <c r="U38" i="5" s="1"/>
  <c r="L39" i="5"/>
  <c r="U39" i="5" s="1"/>
  <c r="L42" i="5"/>
  <c r="U42" i="5" s="1"/>
  <c r="L43" i="5"/>
  <c r="U43" i="5" s="1"/>
  <c r="L44" i="5"/>
  <c r="U44" i="5" s="1"/>
  <c r="L45" i="5"/>
  <c r="U45" i="5" s="1"/>
  <c r="L41" i="5"/>
  <c r="U41" i="5" s="1"/>
  <c r="L36" i="5"/>
  <c r="U36" i="5" s="1"/>
  <c r="L34" i="5"/>
  <c r="U34" i="5" s="1"/>
  <c r="L31" i="5"/>
  <c r="U31" i="5" s="1"/>
  <c r="L30" i="5"/>
  <c r="U30" i="5" s="1"/>
  <c r="L16" i="5"/>
  <c r="U16" i="5" s="1"/>
  <c r="L17" i="5"/>
  <c r="U17" i="5" s="1"/>
  <c r="L18" i="5"/>
  <c r="U18" i="5" s="1"/>
  <c r="L19" i="5"/>
  <c r="U19" i="5" s="1"/>
  <c r="L20" i="5"/>
  <c r="U20" i="5" s="1"/>
  <c r="L21" i="5"/>
  <c r="U21" i="5" s="1"/>
  <c r="L22" i="5"/>
  <c r="U22" i="5" s="1"/>
  <c r="L23" i="5"/>
  <c r="U23" i="5" s="1"/>
  <c r="L24" i="5"/>
  <c r="U24" i="5" s="1"/>
  <c r="L25" i="5"/>
  <c r="U25" i="5" s="1"/>
  <c r="L26" i="5"/>
  <c r="U26" i="5" s="1"/>
  <c r="L27" i="5"/>
  <c r="U27" i="5" s="1"/>
  <c r="L29" i="5"/>
  <c r="U29" i="5" s="1"/>
  <c r="Q477" i="5" l="1"/>
  <c r="P20" i="5"/>
  <c r="V20" i="5" s="1"/>
  <c r="Q20" i="5"/>
  <c r="W20" i="5" s="1"/>
  <c r="P80" i="5"/>
  <c r="Q80" i="5"/>
  <c r="P66" i="5"/>
  <c r="L68" i="5"/>
  <c r="Q66" i="5"/>
  <c r="P67" i="5"/>
  <c r="V67" i="5" s="1"/>
  <c r="Q67" i="5"/>
  <c r="W67" i="5" s="1"/>
  <c r="S85" i="7"/>
  <c r="S631" i="7" s="1"/>
  <c r="Y132" i="7"/>
  <c r="L76" i="5"/>
  <c r="U76" i="5" s="1"/>
  <c r="L15" i="5"/>
  <c r="U15" i="5" s="1"/>
  <c r="L28" i="5"/>
  <c r="U28" i="5" s="1"/>
  <c r="U68" i="5" l="1"/>
  <c r="P68" i="5"/>
  <c r="V68" i="5" s="1"/>
  <c r="W66" i="5"/>
  <c r="Q68" i="5"/>
  <c r="W68" i="5" s="1"/>
  <c r="V66" i="5"/>
  <c r="Y85" i="7"/>
  <c r="A63" i="7" l="1"/>
  <c r="L46" i="5"/>
  <c r="U46" i="5" s="1"/>
  <c r="L47" i="5"/>
  <c r="U47" i="5" s="1"/>
  <c r="L48" i="5"/>
  <c r="U48" i="5" s="1"/>
  <c r="L49" i="5"/>
  <c r="U49" i="5" s="1"/>
  <c r="L50" i="5"/>
  <c r="U50" i="5" s="1"/>
  <c r="L51" i="5"/>
  <c r="U51" i="5" s="1"/>
  <c r="L52" i="5"/>
  <c r="U52" i="5" s="1"/>
  <c r="L53" i="5"/>
  <c r="U53" i="5" s="1"/>
  <c r="L54" i="5"/>
  <c r="U54" i="5" s="1"/>
  <c r="L55" i="5"/>
  <c r="U55" i="5" s="1"/>
  <c r="L56" i="5"/>
  <c r="U56" i="5" s="1"/>
  <c r="L57" i="5"/>
  <c r="U57" i="5" s="1"/>
  <c r="L58" i="5"/>
  <c r="U58" i="5" s="1"/>
  <c r="L59" i="5"/>
  <c r="U59" i="5" s="1"/>
  <c r="L60" i="5"/>
  <c r="U60" i="5" s="1"/>
  <c r="L61" i="5"/>
  <c r="U61" i="5" s="1"/>
  <c r="L62" i="5"/>
  <c r="U62" i="5" s="1"/>
  <c r="L63" i="5"/>
  <c r="U63" i="5" s="1"/>
  <c r="L70" i="5"/>
  <c r="U70" i="5" s="1"/>
  <c r="L71" i="5"/>
  <c r="U71" i="5" s="1"/>
  <c r="L72" i="5"/>
  <c r="U72" i="5" s="1"/>
  <c r="L73" i="5"/>
  <c r="U73" i="5" s="1"/>
  <c r="L77" i="5"/>
  <c r="U77" i="5" s="1"/>
  <c r="L78" i="5"/>
  <c r="U78" i="5" s="1"/>
  <c r="L79" i="5"/>
  <c r="U79" i="5" s="1"/>
  <c r="L84" i="5"/>
  <c r="U84" i="5" s="1"/>
  <c r="L85" i="5"/>
  <c r="U85" i="5" s="1"/>
  <c r="L86" i="5"/>
  <c r="U86" i="5" s="1"/>
  <c r="L95" i="5"/>
  <c r="U95" i="5" s="1"/>
  <c r="L96" i="5"/>
  <c r="U96" i="5" s="1"/>
  <c r="L97" i="5"/>
  <c r="U97" i="5" s="1"/>
  <c r="L98" i="5"/>
  <c r="U98" i="5" s="1"/>
  <c r="L81" i="5" l="1"/>
  <c r="P59" i="5"/>
  <c r="V59" i="5" s="1"/>
  <c r="Q59" i="5"/>
  <c r="W59" i="5" s="1"/>
  <c r="Q62" i="5"/>
  <c r="W62" i="5" s="1"/>
  <c r="P62" i="5"/>
  <c r="V62" i="5" s="1"/>
  <c r="P61" i="5"/>
  <c r="V61" i="5" s="1"/>
  <c r="Q61" i="5"/>
  <c r="W61" i="5" s="1"/>
  <c r="P58" i="5"/>
  <c r="V58" i="5" s="1"/>
  <c r="Q58" i="5"/>
  <c r="W58" i="5" s="1"/>
  <c r="L64" i="5"/>
  <c r="P63" i="5"/>
  <c r="V63" i="5" s="1"/>
  <c r="Q63" i="5"/>
  <c r="W63" i="5" s="1"/>
  <c r="L91" i="5"/>
  <c r="U91" i="5" s="1"/>
  <c r="P60" i="5"/>
  <c r="V60" i="5" s="1"/>
  <c r="Q60" i="5"/>
  <c r="W60" i="5" s="1"/>
  <c r="P57" i="5"/>
  <c r="V57" i="5" s="1"/>
  <c r="Q57" i="5"/>
  <c r="W57" i="5" s="1"/>
  <c r="W85" i="7"/>
  <c r="R85" i="7"/>
  <c r="N85" i="7"/>
  <c r="J85" i="7"/>
  <c r="F85" i="7"/>
  <c r="X85" i="7"/>
  <c r="T85" i="7"/>
  <c r="O85" i="7"/>
  <c r="K85" i="7"/>
  <c r="G85" i="7"/>
  <c r="V85" i="7"/>
  <c r="Q85" i="7"/>
  <c r="M85" i="7"/>
  <c r="I85" i="7"/>
  <c r="E85" i="7"/>
  <c r="U85" i="7"/>
  <c r="P85" i="7"/>
  <c r="L85" i="7"/>
  <c r="H85" i="7"/>
  <c r="A64" i="7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U81" i="5" l="1"/>
  <c r="U64" i="5"/>
  <c r="L83" i="5"/>
  <c r="U83" i="5" s="1"/>
  <c r="D85" i="7"/>
  <c r="A77" i="7"/>
  <c r="A80" i="7" s="1"/>
  <c r="A81" i="7" s="1"/>
  <c r="A82" i="7" s="1"/>
  <c r="A83" i="7" s="1"/>
  <c r="C85" i="7" l="1"/>
  <c r="L101" i="5"/>
  <c r="U101" i="5" s="1"/>
  <c r="A88" i="7"/>
  <c r="L104" i="5" l="1"/>
  <c r="U104" i="5" s="1"/>
  <c r="L107" i="5"/>
  <c r="U107" i="5" s="1"/>
  <c r="A89" i="7"/>
  <c r="A92" i="7" s="1"/>
  <c r="A93" i="7" s="1"/>
  <c r="A94" i="7" s="1"/>
  <c r="A95" i="7" s="1"/>
  <c r="A98" i="7" s="1"/>
  <c r="A101" i="7" s="1"/>
  <c r="A104" i="7" s="1"/>
  <c r="K630" i="7"/>
  <c r="K540" i="7"/>
  <c r="K530" i="7"/>
  <c r="K181" i="7"/>
  <c r="K608" i="7" l="1"/>
  <c r="K506" i="7"/>
  <c r="K487" i="7"/>
  <c r="K465" i="7"/>
  <c r="K438" i="7"/>
  <c r="K393" i="7"/>
  <c r="K361" i="7"/>
  <c r="K304" i="7"/>
  <c r="K237" i="7"/>
  <c r="K182" i="7"/>
  <c r="K132" i="7"/>
  <c r="E540" i="7" l="1"/>
  <c r="F540" i="7"/>
  <c r="G540" i="7"/>
  <c r="H540" i="7"/>
  <c r="I540" i="7"/>
  <c r="J540" i="7"/>
  <c r="L540" i="7"/>
  <c r="M540" i="7"/>
  <c r="N540" i="7"/>
  <c r="O540" i="7"/>
  <c r="P540" i="7"/>
  <c r="Q540" i="7"/>
  <c r="R540" i="7"/>
  <c r="T540" i="7"/>
  <c r="U540" i="7"/>
  <c r="V540" i="7"/>
  <c r="W540" i="7"/>
  <c r="X540" i="7"/>
  <c r="E530" i="7"/>
  <c r="F530" i="7"/>
  <c r="G530" i="7"/>
  <c r="H530" i="7"/>
  <c r="I530" i="7"/>
  <c r="J530" i="7"/>
  <c r="L530" i="7"/>
  <c r="M530" i="7"/>
  <c r="N530" i="7"/>
  <c r="O530" i="7"/>
  <c r="P530" i="7"/>
  <c r="Q530" i="7"/>
  <c r="R530" i="7"/>
  <c r="T530" i="7"/>
  <c r="U530" i="7"/>
  <c r="V530" i="7"/>
  <c r="W530" i="7"/>
  <c r="X530" i="7"/>
  <c r="Y530" i="7"/>
  <c r="T487" i="7"/>
  <c r="U487" i="7"/>
  <c r="V487" i="7"/>
  <c r="P487" i="7" l="1"/>
  <c r="L487" i="7"/>
  <c r="G487" i="7"/>
  <c r="W487" i="7"/>
  <c r="O487" i="7"/>
  <c r="J487" i="7"/>
  <c r="F487" i="7"/>
  <c r="R487" i="7"/>
  <c r="N487" i="7"/>
  <c r="I487" i="7"/>
  <c r="E487" i="7"/>
  <c r="Q487" i="7"/>
  <c r="M487" i="7"/>
  <c r="H487" i="7"/>
  <c r="X393" i="7"/>
  <c r="T393" i="7"/>
  <c r="O393" i="7"/>
  <c r="J393" i="7"/>
  <c r="F393" i="7"/>
  <c r="W393" i="7"/>
  <c r="R393" i="7"/>
  <c r="N393" i="7"/>
  <c r="I393" i="7"/>
  <c r="V393" i="7"/>
  <c r="Q393" i="7"/>
  <c r="M393" i="7"/>
  <c r="H393" i="7"/>
  <c r="Y393" i="7"/>
  <c r="U393" i="7"/>
  <c r="P393" i="7"/>
  <c r="L393" i="7"/>
  <c r="G393" i="7"/>
  <c r="V463" i="5" l="1"/>
  <c r="V241" i="5" l="1"/>
  <c r="V242" i="5"/>
  <c r="V253" i="5"/>
  <c r="V261" i="5"/>
  <c r="V265" i="5"/>
  <c r="V269" i="5"/>
  <c r="V270" i="5"/>
  <c r="V274" i="5"/>
  <c r="V277" i="5"/>
  <c r="V285" i="5"/>
  <c r="V291" i="5"/>
  <c r="V294" i="5"/>
  <c r="V297" i="5"/>
  <c r="V300" i="5"/>
  <c r="V304" i="5"/>
  <c r="V308" i="5"/>
  <c r="V309" i="5"/>
  <c r="V316" i="5"/>
  <c r="V319" i="5"/>
  <c r="V326" i="5"/>
  <c r="V327" i="5"/>
  <c r="V331" i="5"/>
  <c r="V365" i="5"/>
  <c r="V366" i="5"/>
  <c r="V376" i="5"/>
  <c r="V389" i="5"/>
  <c r="V392" i="5"/>
  <c r="V397" i="5"/>
  <c r="V403" i="5"/>
  <c r="V404" i="5"/>
  <c r="V410" i="5"/>
  <c r="V413" i="5"/>
  <c r="V416" i="5"/>
  <c r="V419" i="5"/>
  <c r="V429" i="5"/>
  <c r="V433" i="5"/>
  <c r="V438" i="5"/>
  <c r="V442" i="5"/>
  <c r="V443" i="5"/>
  <c r="V454" i="5"/>
  <c r="V457" i="5"/>
  <c r="V460" i="5"/>
  <c r="V469" i="5"/>
  <c r="V470" i="5"/>
  <c r="V478" i="5"/>
  <c r="V482" i="5"/>
  <c r="V491" i="5"/>
  <c r="V492" i="5"/>
  <c r="V496" i="5"/>
  <c r="V501" i="5"/>
  <c r="V505" i="5"/>
  <c r="V510" i="5"/>
  <c r="V511" i="5"/>
  <c r="V534" i="5"/>
  <c r="V544" i="5"/>
  <c r="V545" i="5"/>
  <c r="V551" i="5"/>
  <c r="V554" i="5"/>
  <c r="V612" i="5"/>
  <c r="V613" i="5"/>
  <c r="V617" i="5"/>
  <c r="V621" i="5"/>
  <c r="V637" i="5"/>
  <c r="V638" i="5"/>
  <c r="L243" i="5" l="1"/>
  <c r="L245" i="5"/>
  <c r="U245" i="5" s="1"/>
  <c r="L248" i="5"/>
  <c r="U248" i="5" s="1"/>
  <c r="L249" i="5"/>
  <c r="U249" i="5" s="1"/>
  <c r="U243" i="5" l="1"/>
  <c r="AB393" i="7"/>
  <c r="AC393" i="7"/>
  <c r="AD393" i="7"/>
  <c r="P498" i="5" l="1"/>
  <c r="V498" i="5" s="1"/>
  <c r="Y630" i="7" l="1"/>
  <c r="X630" i="7"/>
  <c r="W630" i="7"/>
  <c r="V630" i="7"/>
  <c r="U630" i="7"/>
  <c r="T630" i="7"/>
  <c r="R630" i="7"/>
  <c r="Q630" i="7"/>
  <c r="P630" i="7"/>
  <c r="O630" i="7"/>
  <c r="N630" i="7"/>
  <c r="M630" i="7"/>
  <c r="L630" i="7"/>
  <c r="J630" i="7"/>
  <c r="I630" i="7"/>
  <c r="H630" i="7"/>
  <c r="G630" i="7"/>
  <c r="F630" i="7"/>
  <c r="E630" i="7"/>
  <c r="Y540" i="7"/>
  <c r="AB497" i="7"/>
  <c r="Y506" i="7"/>
  <c r="X506" i="7"/>
  <c r="W506" i="7"/>
  <c r="V506" i="7"/>
  <c r="U506" i="7"/>
  <c r="T506" i="7"/>
  <c r="R506" i="7"/>
  <c r="Q506" i="7"/>
  <c r="P506" i="7"/>
  <c r="O506" i="7"/>
  <c r="N506" i="7"/>
  <c r="M506" i="7"/>
  <c r="L506" i="7"/>
  <c r="J506" i="7"/>
  <c r="I506" i="7"/>
  <c r="H506" i="7"/>
  <c r="G506" i="7"/>
  <c r="F506" i="7"/>
  <c r="E506" i="7"/>
  <c r="Y487" i="7"/>
  <c r="X487" i="7"/>
  <c r="K631" i="7"/>
  <c r="AA393" i="7"/>
  <c r="L386" i="5"/>
  <c r="U386" i="5" s="1"/>
  <c r="AA361" i="7"/>
  <c r="Y361" i="7"/>
  <c r="X361" i="7"/>
  <c r="W361" i="7"/>
  <c r="V361" i="7"/>
  <c r="U361" i="7"/>
  <c r="T361" i="7"/>
  <c r="R361" i="7"/>
  <c r="Q361" i="7"/>
  <c r="P361" i="7"/>
  <c r="O361" i="7"/>
  <c r="N361" i="7"/>
  <c r="M361" i="7"/>
  <c r="L361" i="7"/>
  <c r="J361" i="7"/>
  <c r="I361" i="7"/>
  <c r="H361" i="7"/>
  <c r="G361" i="7"/>
  <c r="F361" i="7"/>
  <c r="E361" i="7"/>
  <c r="FQV308" i="7"/>
  <c r="FQV309" i="7" s="1"/>
  <c r="FQV310" i="7" s="1"/>
  <c r="FQV311" i="7" s="1"/>
  <c r="FQT308" i="7"/>
  <c r="FQT309" i="7" s="1"/>
  <c r="FQT310" i="7" s="1"/>
  <c r="FQT311" i="7" s="1"/>
  <c r="FQR308" i="7"/>
  <c r="FQR309" i="7" s="1"/>
  <c r="FQR310" i="7" s="1"/>
  <c r="FQR311" i="7" s="1"/>
  <c r="FQP308" i="7"/>
  <c r="FQP309" i="7" s="1"/>
  <c r="FQP310" i="7" s="1"/>
  <c r="FQP311" i="7" s="1"/>
  <c r="FQN308" i="7"/>
  <c r="FQN309" i="7" s="1"/>
  <c r="FQN310" i="7" s="1"/>
  <c r="FQN311" i="7" s="1"/>
  <c r="FQL308" i="7"/>
  <c r="FQL309" i="7" s="1"/>
  <c r="FQL310" i="7" s="1"/>
  <c r="FQL311" i="7" s="1"/>
  <c r="FQJ308" i="7"/>
  <c r="FQJ309" i="7" s="1"/>
  <c r="FQJ310" i="7" s="1"/>
  <c r="FQJ311" i="7" s="1"/>
  <c r="FQH308" i="7"/>
  <c r="FQH309" i="7" s="1"/>
  <c r="FQH310" i="7" s="1"/>
  <c r="FQH311" i="7" s="1"/>
  <c r="FQF308" i="7"/>
  <c r="FQF309" i="7" s="1"/>
  <c r="FQF310" i="7" s="1"/>
  <c r="FQF311" i="7" s="1"/>
  <c r="FQD308" i="7"/>
  <c r="FQD309" i="7" s="1"/>
  <c r="FQD310" i="7" s="1"/>
  <c r="FQD311" i="7" s="1"/>
  <c r="FQB308" i="7"/>
  <c r="FQB309" i="7" s="1"/>
  <c r="FQB310" i="7" s="1"/>
  <c r="FQB311" i="7" s="1"/>
  <c r="FPZ308" i="7"/>
  <c r="FPZ309" i="7" s="1"/>
  <c r="FPZ310" i="7" s="1"/>
  <c r="FPZ311" i="7" s="1"/>
  <c r="FPX308" i="7"/>
  <c r="FPX309" i="7" s="1"/>
  <c r="FPX310" i="7" s="1"/>
  <c r="FPX311" i="7" s="1"/>
  <c r="FPV308" i="7"/>
  <c r="FPV309" i="7" s="1"/>
  <c r="FPV310" i="7" s="1"/>
  <c r="FPV311" i="7" s="1"/>
  <c r="FPT308" i="7"/>
  <c r="FPT309" i="7" s="1"/>
  <c r="FPT310" i="7" s="1"/>
  <c r="FPT311" i="7" s="1"/>
  <c r="FPR308" i="7"/>
  <c r="FPR309" i="7" s="1"/>
  <c r="FPR310" i="7" s="1"/>
  <c r="FPR311" i="7" s="1"/>
  <c r="FPP308" i="7"/>
  <c r="FPP309" i="7" s="1"/>
  <c r="FPP310" i="7" s="1"/>
  <c r="FPP311" i="7" s="1"/>
  <c r="FPN308" i="7"/>
  <c r="FPN309" i="7" s="1"/>
  <c r="FPN310" i="7" s="1"/>
  <c r="FPN311" i="7" s="1"/>
  <c r="FPL308" i="7"/>
  <c r="FPL309" i="7" s="1"/>
  <c r="FPL310" i="7" s="1"/>
  <c r="FPL311" i="7" s="1"/>
  <c r="FPJ308" i="7"/>
  <c r="FPJ309" i="7" s="1"/>
  <c r="FPJ310" i="7" s="1"/>
  <c r="FPJ311" i="7" s="1"/>
  <c r="FPH308" i="7"/>
  <c r="FPH309" i="7" s="1"/>
  <c r="FPH310" i="7" s="1"/>
  <c r="FPH311" i="7" s="1"/>
  <c r="FPF308" i="7"/>
  <c r="FPF309" i="7" s="1"/>
  <c r="FPF310" i="7" s="1"/>
  <c r="FPF311" i="7" s="1"/>
  <c r="FPD308" i="7"/>
  <c r="FPD309" i="7" s="1"/>
  <c r="FPD310" i="7" s="1"/>
  <c r="FPD311" i="7" s="1"/>
  <c r="FPB308" i="7"/>
  <c r="FPB309" i="7" s="1"/>
  <c r="FPB310" i="7" s="1"/>
  <c r="FPB311" i="7" s="1"/>
  <c r="FOZ308" i="7"/>
  <c r="FOZ309" i="7" s="1"/>
  <c r="FOZ310" i="7" s="1"/>
  <c r="FOZ311" i="7" s="1"/>
  <c r="FOX308" i="7"/>
  <c r="FOX309" i="7" s="1"/>
  <c r="FOX310" i="7" s="1"/>
  <c r="FOX311" i="7" s="1"/>
  <c r="FOV308" i="7"/>
  <c r="FOV309" i="7" s="1"/>
  <c r="FOV310" i="7" s="1"/>
  <c r="FOV311" i="7" s="1"/>
  <c r="FOT308" i="7"/>
  <c r="FOT309" i="7" s="1"/>
  <c r="FOT310" i="7" s="1"/>
  <c r="FOT311" i="7" s="1"/>
  <c r="FOR308" i="7"/>
  <c r="FOR309" i="7" s="1"/>
  <c r="FOR310" i="7" s="1"/>
  <c r="FOR311" i="7" s="1"/>
  <c r="FOP308" i="7"/>
  <c r="FOP309" i="7" s="1"/>
  <c r="FOP310" i="7" s="1"/>
  <c r="FOP311" i="7" s="1"/>
  <c r="FON308" i="7"/>
  <c r="FON309" i="7" s="1"/>
  <c r="FON310" i="7" s="1"/>
  <c r="FON311" i="7" s="1"/>
  <c r="FOL308" i="7"/>
  <c r="FOL309" i="7" s="1"/>
  <c r="FOL310" i="7" s="1"/>
  <c r="FOL311" i="7" s="1"/>
  <c r="FOJ308" i="7"/>
  <c r="FOJ309" i="7" s="1"/>
  <c r="FOJ310" i="7" s="1"/>
  <c r="FOJ311" i="7" s="1"/>
  <c r="FOH308" i="7"/>
  <c r="FOH309" i="7" s="1"/>
  <c r="FOH310" i="7" s="1"/>
  <c r="FOH311" i="7" s="1"/>
  <c r="FOF308" i="7"/>
  <c r="FOF309" i="7" s="1"/>
  <c r="FOF310" i="7" s="1"/>
  <c r="FOF311" i="7" s="1"/>
  <c r="FOD308" i="7"/>
  <c r="FOD309" i="7" s="1"/>
  <c r="FOD310" i="7" s="1"/>
  <c r="FOD311" i="7" s="1"/>
  <c r="FOB308" i="7"/>
  <c r="FOB309" i="7" s="1"/>
  <c r="FOB310" i="7" s="1"/>
  <c r="FOB311" i="7" s="1"/>
  <c r="FNZ308" i="7"/>
  <c r="FNZ309" i="7" s="1"/>
  <c r="FNZ310" i="7" s="1"/>
  <c r="FNZ311" i="7" s="1"/>
  <c r="FNX308" i="7"/>
  <c r="FNX309" i="7" s="1"/>
  <c r="FNX310" i="7" s="1"/>
  <c r="FNX311" i="7" s="1"/>
  <c r="FNV308" i="7"/>
  <c r="FNV309" i="7" s="1"/>
  <c r="FNV310" i="7" s="1"/>
  <c r="FNV311" i="7" s="1"/>
  <c r="FNT308" i="7"/>
  <c r="FNT309" i="7" s="1"/>
  <c r="FNT310" i="7" s="1"/>
  <c r="FNT311" i="7" s="1"/>
  <c r="FNR308" i="7"/>
  <c r="FNR309" i="7" s="1"/>
  <c r="FNR310" i="7" s="1"/>
  <c r="FNR311" i="7" s="1"/>
  <c r="FNP308" i="7"/>
  <c r="FNP309" i="7" s="1"/>
  <c r="FNP310" i="7" s="1"/>
  <c r="FNP311" i="7" s="1"/>
  <c r="FNN308" i="7"/>
  <c r="FNN309" i="7" s="1"/>
  <c r="FNN310" i="7" s="1"/>
  <c r="FNN311" i="7" s="1"/>
  <c r="FNL308" i="7"/>
  <c r="FNL309" i="7" s="1"/>
  <c r="FNL310" i="7" s="1"/>
  <c r="FNL311" i="7" s="1"/>
  <c r="FNJ308" i="7"/>
  <c r="FNJ309" i="7" s="1"/>
  <c r="FNJ310" i="7" s="1"/>
  <c r="FNJ311" i="7" s="1"/>
  <c r="FNH308" i="7"/>
  <c r="FNH309" i="7" s="1"/>
  <c r="FNH310" i="7" s="1"/>
  <c r="FNH311" i="7" s="1"/>
  <c r="FNF308" i="7"/>
  <c r="FNF309" i="7" s="1"/>
  <c r="FNF310" i="7" s="1"/>
  <c r="FNF311" i="7" s="1"/>
  <c r="FND308" i="7"/>
  <c r="FND309" i="7" s="1"/>
  <c r="FND310" i="7" s="1"/>
  <c r="FND311" i="7" s="1"/>
  <c r="FNB308" i="7"/>
  <c r="FNB309" i="7" s="1"/>
  <c r="FNB310" i="7" s="1"/>
  <c r="FNB311" i="7" s="1"/>
  <c r="FMZ308" i="7"/>
  <c r="FMZ309" i="7" s="1"/>
  <c r="FMZ310" i="7" s="1"/>
  <c r="FMZ311" i="7" s="1"/>
  <c r="FMX308" i="7"/>
  <c r="FMX309" i="7" s="1"/>
  <c r="FMX310" i="7" s="1"/>
  <c r="FMX311" i="7" s="1"/>
  <c r="FMV308" i="7"/>
  <c r="FMV309" i="7" s="1"/>
  <c r="FMV310" i="7" s="1"/>
  <c r="FMV311" i="7" s="1"/>
  <c r="FMT308" i="7"/>
  <c r="FMT309" i="7" s="1"/>
  <c r="FMT310" i="7" s="1"/>
  <c r="FMT311" i="7" s="1"/>
  <c r="FMR308" i="7"/>
  <c r="FMR309" i="7" s="1"/>
  <c r="FMR310" i="7" s="1"/>
  <c r="FMR311" i="7" s="1"/>
  <c r="FMP308" i="7"/>
  <c r="FMP309" i="7" s="1"/>
  <c r="FMP310" i="7" s="1"/>
  <c r="FMP311" i="7" s="1"/>
  <c r="FMN308" i="7"/>
  <c r="FMN309" i="7" s="1"/>
  <c r="FMN310" i="7" s="1"/>
  <c r="FMN311" i="7" s="1"/>
  <c r="FML308" i="7"/>
  <c r="FML309" i="7" s="1"/>
  <c r="FML310" i="7" s="1"/>
  <c r="FML311" i="7" s="1"/>
  <c r="FMJ308" i="7"/>
  <c r="FMJ309" i="7" s="1"/>
  <c r="FMJ310" i="7" s="1"/>
  <c r="FMJ311" i="7" s="1"/>
  <c r="FMH308" i="7"/>
  <c r="FMH309" i="7" s="1"/>
  <c r="FMH310" i="7" s="1"/>
  <c r="FMH311" i="7" s="1"/>
  <c r="FMF308" i="7"/>
  <c r="FMF309" i="7" s="1"/>
  <c r="FMF310" i="7" s="1"/>
  <c r="FMF311" i="7" s="1"/>
  <c r="FMD308" i="7"/>
  <c r="FMD309" i="7" s="1"/>
  <c r="FMD310" i="7" s="1"/>
  <c r="FMD311" i="7" s="1"/>
  <c r="FMB308" i="7"/>
  <c r="FMB309" i="7" s="1"/>
  <c r="FMB310" i="7" s="1"/>
  <c r="FMB311" i="7" s="1"/>
  <c r="FLZ308" i="7"/>
  <c r="FLZ309" i="7" s="1"/>
  <c r="FLZ310" i="7" s="1"/>
  <c r="FLZ311" i="7" s="1"/>
  <c r="FLX308" i="7"/>
  <c r="FLX309" i="7" s="1"/>
  <c r="FLX310" i="7" s="1"/>
  <c r="FLX311" i="7" s="1"/>
  <c r="FLV308" i="7"/>
  <c r="FLV309" i="7" s="1"/>
  <c r="FLV310" i="7" s="1"/>
  <c r="FLV311" i="7" s="1"/>
  <c r="FLT308" i="7"/>
  <c r="FLT309" i="7" s="1"/>
  <c r="FLT310" i="7" s="1"/>
  <c r="FLT311" i="7" s="1"/>
  <c r="FLR308" i="7"/>
  <c r="FLR309" i="7" s="1"/>
  <c r="FLR310" i="7" s="1"/>
  <c r="FLR311" i="7" s="1"/>
  <c r="FLP308" i="7"/>
  <c r="FLP309" i="7" s="1"/>
  <c r="FLP310" i="7" s="1"/>
  <c r="FLP311" i="7" s="1"/>
  <c r="FLN308" i="7"/>
  <c r="FLN309" i="7" s="1"/>
  <c r="FLN310" i="7" s="1"/>
  <c r="FLN311" i="7" s="1"/>
  <c r="FLL308" i="7"/>
  <c r="FLL309" i="7" s="1"/>
  <c r="FLL310" i="7" s="1"/>
  <c r="FLL311" i="7" s="1"/>
  <c r="FLJ308" i="7"/>
  <c r="FLJ309" i="7" s="1"/>
  <c r="FLJ310" i="7" s="1"/>
  <c r="FLJ311" i="7" s="1"/>
  <c r="FLH308" i="7"/>
  <c r="FLH309" i="7" s="1"/>
  <c r="FLH310" i="7" s="1"/>
  <c r="FLH311" i="7" s="1"/>
  <c r="FLF308" i="7"/>
  <c r="FLF309" i="7" s="1"/>
  <c r="FLF310" i="7" s="1"/>
  <c r="FLF311" i="7" s="1"/>
  <c r="FLD308" i="7"/>
  <c r="FLD309" i="7" s="1"/>
  <c r="FLD310" i="7" s="1"/>
  <c r="FLD311" i="7" s="1"/>
  <c r="FLB308" i="7"/>
  <c r="FLB309" i="7" s="1"/>
  <c r="FLB310" i="7" s="1"/>
  <c r="FLB311" i="7" s="1"/>
  <c r="FKZ308" i="7"/>
  <c r="FKZ309" i="7" s="1"/>
  <c r="FKZ310" i="7" s="1"/>
  <c r="FKZ311" i="7" s="1"/>
  <c r="FKX308" i="7"/>
  <c r="FKX309" i="7" s="1"/>
  <c r="FKX310" i="7" s="1"/>
  <c r="FKX311" i="7" s="1"/>
  <c r="FKV308" i="7"/>
  <c r="FKV309" i="7" s="1"/>
  <c r="FKV310" i="7" s="1"/>
  <c r="FKV311" i="7" s="1"/>
  <c r="FKT308" i="7"/>
  <c r="FKT309" i="7" s="1"/>
  <c r="FKT310" i="7" s="1"/>
  <c r="FKT311" i="7" s="1"/>
  <c r="FKR308" i="7"/>
  <c r="FKR309" i="7" s="1"/>
  <c r="FKR310" i="7" s="1"/>
  <c r="FKR311" i="7" s="1"/>
  <c r="FKP308" i="7"/>
  <c r="FKP309" i="7" s="1"/>
  <c r="FKP310" i="7" s="1"/>
  <c r="FKP311" i="7" s="1"/>
  <c r="FKN308" i="7"/>
  <c r="FKN309" i="7" s="1"/>
  <c r="FKN310" i="7" s="1"/>
  <c r="FKN311" i="7" s="1"/>
  <c r="FKL308" i="7"/>
  <c r="FKL309" i="7" s="1"/>
  <c r="FKL310" i="7" s="1"/>
  <c r="FKL311" i="7" s="1"/>
  <c r="FKJ308" i="7"/>
  <c r="FKJ309" i="7" s="1"/>
  <c r="FKJ310" i="7" s="1"/>
  <c r="FKJ311" i="7" s="1"/>
  <c r="FKH308" i="7"/>
  <c r="FKH309" i="7" s="1"/>
  <c r="FKH310" i="7" s="1"/>
  <c r="FKH311" i="7" s="1"/>
  <c r="FKF308" i="7"/>
  <c r="FKF309" i="7" s="1"/>
  <c r="FKF310" i="7" s="1"/>
  <c r="FKF311" i="7" s="1"/>
  <c r="FKD308" i="7"/>
  <c r="FKD309" i="7" s="1"/>
  <c r="FKD310" i="7" s="1"/>
  <c r="FKD311" i="7" s="1"/>
  <c r="FKB308" i="7"/>
  <c r="FKB309" i="7" s="1"/>
  <c r="FKB310" i="7" s="1"/>
  <c r="FKB311" i="7" s="1"/>
  <c r="FJZ308" i="7"/>
  <c r="FJZ309" i="7" s="1"/>
  <c r="FJZ310" i="7" s="1"/>
  <c r="FJZ311" i="7" s="1"/>
  <c r="FJX308" i="7"/>
  <c r="FJX309" i="7" s="1"/>
  <c r="FJX310" i="7" s="1"/>
  <c r="FJX311" i="7" s="1"/>
  <c r="FJV308" i="7"/>
  <c r="FJV309" i="7" s="1"/>
  <c r="FJV310" i="7" s="1"/>
  <c r="FJV311" i="7" s="1"/>
  <c r="FJT308" i="7"/>
  <c r="FJT309" i="7" s="1"/>
  <c r="FJT310" i="7" s="1"/>
  <c r="FJT311" i="7" s="1"/>
  <c r="FJR308" i="7"/>
  <c r="FJR309" i="7" s="1"/>
  <c r="FJR310" i="7" s="1"/>
  <c r="FJR311" i="7" s="1"/>
  <c r="FJP308" i="7"/>
  <c r="FJP309" i="7" s="1"/>
  <c r="FJP310" i="7" s="1"/>
  <c r="FJP311" i="7" s="1"/>
  <c r="FJN308" i="7"/>
  <c r="FJN309" i="7" s="1"/>
  <c r="FJN310" i="7" s="1"/>
  <c r="FJN311" i="7" s="1"/>
  <c r="FJL308" i="7"/>
  <c r="FJL309" i="7" s="1"/>
  <c r="FJL310" i="7" s="1"/>
  <c r="FJL311" i="7" s="1"/>
  <c r="FJJ308" i="7"/>
  <c r="FJJ309" i="7" s="1"/>
  <c r="FJJ310" i="7" s="1"/>
  <c r="FJJ311" i="7" s="1"/>
  <c r="FJH308" i="7"/>
  <c r="FJH309" i="7" s="1"/>
  <c r="FJH310" i="7" s="1"/>
  <c r="FJH311" i="7" s="1"/>
  <c r="FJF308" i="7"/>
  <c r="FJF309" i="7" s="1"/>
  <c r="FJF310" i="7" s="1"/>
  <c r="FJF311" i="7" s="1"/>
  <c r="FJD308" i="7"/>
  <c r="FJD309" i="7" s="1"/>
  <c r="FJD310" i="7" s="1"/>
  <c r="FJD311" i="7" s="1"/>
  <c r="FJB308" i="7"/>
  <c r="FJB309" i="7" s="1"/>
  <c r="FJB310" i="7" s="1"/>
  <c r="FJB311" i="7" s="1"/>
  <c r="FIZ308" i="7"/>
  <c r="FIZ309" i="7" s="1"/>
  <c r="FIZ310" i="7" s="1"/>
  <c r="FIZ311" i="7" s="1"/>
  <c r="FIX308" i="7"/>
  <c r="FIX309" i="7" s="1"/>
  <c r="FIX310" i="7" s="1"/>
  <c r="FIX311" i="7" s="1"/>
  <c r="FIV308" i="7"/>
  <c r="FIV309" i="7" s="1"/>
  <c r="FIV310" i="7" s="1"/>
  <c r="FIV311" i="7" s="1"/>
  <c r="FIT308" i="7"/>
  <c r="FIT309" i="7" s="1"/>
  <c r="FIT310" i="7" s="1"/>
  <c r="FIT311" i="7" s="1"/>
  <c r="FIR308" i="7"/>
  <c r="FIR309" i="7" s="1"/>
  <c r="FIR310" i="7" s="1"/>
  <c r="FIR311" i="7" s="1"/>
  <c r="FIP308" i="7"/>
  <c r="FIP309" i="7" s="1"/>
  <c r="FIP310" i="7" s="1"/>
  <c r="FIP311" i="7" s="1"/>
  <c r="FIN308" i="7"/>
  <c r="FIN309" i="7" s="1"/>
  <c r="FIN310" i="7" s="1"/>
  <c r="FIN311" i="7" s="1"/>
  <c r="FIL308" i="7"/>
  <c r="FIL309" i="7" s="1"/>
  <c r="FIL310" i="7" s="1"/>
  <c r="FIL311" i="7" s="1"/>
  <c r="FIJ308" i="7"/>
  <c r="FIJ309" i="7" s="1"/>
  <c r="FIJ310" i="7" s="1"/>
  <c r="FIJ311" i="7" s="1"/>
  <c r="FIH308" i="7"/>
  <c r="FIH309" i="7" s="1"/>
  <c r="FIH310" i="7" s="1"/>
  <c r="FIH311" i="7" s="1"/>
  <c r="FIF308" i="7"/>
  <c r="FIF309" i="7" s="1"/>
  <c r="FIF310" i="7" s="1"/>
  <c r="FIF311" i="7" s="1"/>
  <c r="FID308" i="7"/>
  <c r="FID309" i="7" s="1"/>
  <c r="FID310" i="7" s="1"/>
  <c r="FID311" i="7" s="1"/>
  <c r="FIB308" i="7"/>
  <c r="FIB309" i="7" s="1"/>
  <c r="FIB310" i="7" s="1"/>
  <c r="FIB311" i="7" s="1"/>
  <c r="FHZ308" i="7"/>
  <c r="FHZ309" i="7" s="1"/>
  <c r="FHZ310" i="7" s="1"/>
  <c r="FHZ311" i="7" s="1"/>
  <c r="FHX308" i="7"/>
  <c r="FHX309" i="7" s="1"/>
  <c r="FHX310" i="7" s="1"/>
  <c r="FHX311" i="7" s="1"/>
  <c r="FHV308" i="7"/>
  <c r="FHV309" i="7" s="1"/>
  <c r="FHV310" i="7" s="1"/>
  <c r="FHV311" i="7" s="1"/>
  <c r="FHT308" i="7"/>
  <c r="FHT309" i="7" s="1"/>
  <c r="FHT310" i="7" s="1"/>
  <c r="FHT311" i="7" s="1"/>
  <c r="FHR308" i="7"/>
  <c r="FHR309" i="7" s="1"/>
  <c r="FHR310" i="7" s="1"/>
  <c r="FHR311" i="7" s="1"/>
  <c r="FHP308" i="7"/>
  <c r="FHP309" i="7" s="1"/>
  <c r="FHP310" i="7" s="1"/>
  <c r="FHP311" i="7" s="1"/>
  <c r="FHN308" i="7"/>
  <c r="FHN309" i="7" s="1"/>
  <c r="FHN310" i="7" s="1"/>
  <c r="FHN311" i="7" s="1"/>
  <c r="FHL308" i="7"/>
  <c r="FHL309" i="7" s="1"/>
  <c r="FHL310" i="7" s="1"/>
  <c r="FHL311" i="7" s="1"/>
  <c r="FHJ308" i="7"/>
  <c r="FHJ309" i="7" s="1"/>
  <c r="FHJ310" i="7" s="1"/>
  <c r="FHJ311" i="7" s="1"/>
  <c r="FHH308" i="7"/>
  <c r="FHH309" i="7" s="1"/>
  <c r="FHH310" i="7" s="1"/>
  <c r="FHH311" i="7" s="1"/>
  <c r="FHF308" i="7"/>
  <c r="FHF309" i="7" s="1"/>
  <c r="FHF310" i="7" s="1"/>
  <c r="FHF311" i="7" s="1"/>
  <c r="FHD308" i="7"/>
  <c r="FHD309" i="7" s="1"/>
  <c r="FHD310" i="7" s="1"/>
  <c r="FHD311" i="7" s="1"/>
  <c r="FHB308" i="7"/>
  <c r="FHB309" i="7" s="1"/>
  <c r="FHB310" i="7" s="1"/>
  <c r="FHB311" i="7" s="1"/>
  <c r="FGZ308" i="7"/>
  <c r="FGZ309" i="7" s="1"/>
  <c r="FGZ310" i="7" s="1"/>
  <c r="FGZ311" i="7" s="1"/>
  <c r="FGX308" i="7"/>
  <c r="FGX309" i="7" s="1"/>
  <c r="FGX310" i="7" s="1"/>
  <c r="FGX311" i="7" s="1"/>
  <c r="FGV308" i="7"/>
  <c r="FGV309" i="7" s="1"/>
  <c r="FGV310" i="7" s="1"/>
  <c r="FGV311" i="7" s="1"/>
  <c r="FGT308" i="7"/>
  <c r="FGT309" i="7" s="1"/>
  <c r="FGT310" i="7" s="1"/>
  <c r="FGT311" i="7" s="1"/>
  <c r="FGR308" i="7"/>
  <c r="FGR309" i="7" s="1"/>
  <c r="FGR310" i="7" s="1"/>
  <c r="FGR311" i="7" s="1"/>
  <c r="FGP308" i="7"/>
  <c r="FGP309" i="7" s="1"/>
  <c r="FGP310" i="7" s="1"/>
  <c r="FGP311" i="7" s="1"/>
  <c r="FGN308" i="7"/>
  <c r="FGN309" i="7" s="1"/>
  <c r="FGN310" i="7" s="1"/>
  <c r="FGN311" i="7" s="1"/>
  <c r="FGL308" i="7"/>
  <c r="FGL309" i="7" s="1"/>
  <c r="FGL310" i="7" s="1"/>
  <c r="FGL311" i="7" s="1"/>
  <c r="FGJ308" i="7"/>
  <c r="FGJ309" i="7" s="1"/>
  <c r="FGJ310" i="7" s="1"/>
  <c r="FGJ311" i="7" s="1"/>
  <c r="FGH308" i="7"/>
  <c r="FGH309" i="7" s="1"/>
  <c r="FGH310" i="7" s="1"/>
  <c r="FGH311" i="7" s="1"/>
  <c r="FGF308" i="7"/>
  <c r="FGF309" i="7" s="1"/>
  <c r="FGF310" i="7" s="1"/>
  <c r="FGF311" i="7" s="1"/>
  <c r="FGD308" i="7"/>
  <c r="FGD309" i="7" s="1"/>
  <c r="FGD310" i="7" s="1"/>
  <c r="FGD311" i="7" s="1"/>
  <c r="FGB308" i="7"/>
  <c r="FGB309" i="7" s="1"/>
  <c r="FGB310" i="7" s="1"/>
  <c r="FGB311" i="7" s="1"/>
  <c r="FFZ308" i="7"/>
  <c r="FFZ309" i="7" s="1"/>
  <c r="FFZ310" i="7" s="1"/>
  <c r="FFZ311" i="7" s="1"/>
  <c r="FFX308" i="7"/>
  <c r="FFX309" i="7" s="1"/>
  <c r="FFX310" i="7" s="1"/>
  <c r="FFX311" i="7" s="1"/>
  <c r="FFV308" i="7"/>
  <c r="FFV309" i="7" s="1"/>
  <c r="FFV310" i="7" s="1"/>
  <c r="FFV311" i="7" s="1"/>
  <c r="FFT308" i="7"/>
  <c r="FFT309" i="7" s="1"/>
  <c r="FFT310" i="7" s="1"/>
  <c r="FFT311" i="7" s="1"/>
  <c r="FFR308" i="7"/>
  <c r="FFR309" i="7" s="1"/>
  <c r="FFR310" i="7" s="1"/>
  <c r="FFR311" i="7" s="1"/>
  <c r="FFP308" i="7"/>
  <c r="FFP309" i="7" s="1"/>
  <c r="FFP310" i="7" s="1"/>
  <c r="FFP311" i="7" s="1"/>
  <c r="FFN308" i="7"/>
  <c r="FFN309" i="7" s="1"/>
  <c r="FFN310" i="7" s="1"/>
  <c r="FFN311" i="7" s="1"/>
  <c r="FFL308" i="7"/>
  <c r="FFL309" i="7" s="1"/>
  <c r="FFL310" i="7" s="1"/>
  <c r="FFL311" i="7" s="1"/>
  <c r="FFJ308" i="7"/>
  <c r="FFJ309" i="7" s="1"/>
  <c r="FFJ310" i="7" s="1"/>
  <c r="FFJ311" i="7" s="1"/>
  <c r="FFH308" i="7"/>
  <c r="FFH309" i="7" s="1"/>
  <c r="FFH310" i="7" s="1"/>
  <c r="FFH311" i="7" s="1"/>
  <c r="FFF308" i="7"/>
  <c r="FFF309" i="7" s="1"/>
  <c r="FFF310" i="7" s="1"/>
  <c r="FFF311" i="7" s="1"/>
  <c r="FFD308" i="7"/>
  <c r="FFD309" i="7" s="1"/>
  <c r="FFD310" i="7" s="1"/>
  <c r="FFD311" i="7" s="1"/>
  <c r="FFB308" i="7"/>
  <c r="FFB309" i="7" s="1"/>
  <c r="FFB310" i="7" s="1"/>
  <c r="FFB311" i="7" s="1"/>
  <c r="FEZ308" i="7"/>
  <c r="FEZ309" i="7" s="1"/>
  <c r="FEZ310" i="7" s="1"/>
  <c r="FEZ311" i="7" s="1"/>
  <c r="FEX308" i="7"/>
  <c r="FEX309" i="7" s="1"/>
  <c r="FEX310" i="7" s="1"/>
  <c r="FEX311" i="7" s="1"/>
  <c r="FEV308" i="7"/>
  <c r="FEV309" i="7" s="1"/>
  <c r="FEV310" i="7" s="1"/>
  <c r="FEV311" i="7" s="1"/>
  <c r="FET308" i="7"/>
  <c r="FET309" i="7" s="1"/>
  <c r="FET310" i="7" s="1"/>
  <c r="FET311" i="7" s="1"/>
  <c r="FER308" i="7"/>
  <c r="FER309" i="7" s="1"/>
  <c r="FER310" i="7" s="1"/>
  <c r="FER311" i="7" s="1"/>
  <c r="FEP308" i="7"/>
  <c r="FEP309" i="7" s="1"/>
  <c r="FEP310" i="7" s="1"/>
  <c r="FEP311" i="7" s="1"/>
  <c r="FEN308" i="7"/>
  <c r="FEN309" i="7" s="1"/>
  <c r="FEN310" i="7" s="1"/>
  <c r="FEN311" i="7" s="1"/>
  <c r="FEL308" i="7"/>
  <c r="FEL309" i="7" s="1"/>
  <c r="FEL310" i="7" s="1"/>
  <c r="FEL311" i="7" s="1"/>
  <c r="FEJ308" i="7"/>
  <c r="FEJ309" i="7" s="1"/>
  <c r="FEJ310" i="7" s="1"/>
  <c r="FEJ311" i="7" s="1"/>
  <c r="FEH308" i="7"/>
  <c r="FEH309" i="7" s="1"/>
  <c r="FEH310" i="7" s="1"/>
  <c r="FEH311" i="7" s="1"/>
  <c r="FEF308" i="7"/>
  <c r="FEF309" i="7" s="1"/>
  <c r="FEF310" i="7" s="1"/>
  <c r="FEF311" i="7" s="1"/>
  <c r="FED308" i="7"/>
  <c r="FED309" i="7" s="1"/>
  <c r="FED310" i="7" s="1"/>
  <c r="FED311" i="7" s="1"/>
  <c r="FEB308" i="7"/>
  <c r="FEB309" i="7" s="1"/>
  <c r="FEB310" i="7" s="1"/>
  <c r="FEB311" i="7" s="1"/>
  <c r="FDZ308" i="7"/>
  <c r="FDZ309" i="7" s="1"/>
  <c r="FDZ310" i="7" s="1"/>
  <c r="FDZ311" i="7" s="1"/>
  <c r="FDX308" i="7"/>
  <c r="FDX309" i="7" s="1"/>
  <c r="FDX310" i="7" s="1"/>
  <c r="FDX311" i="7" s="1"/>
  <c r="FDV308" i="7"/>
  <c r="FDV309" i="7" s="1"/>
  <c r="FDV310" i="7" s="1"/>
  <c r="FDV311" i="7" s="1"/>
  <c r="FDT308" i="7"/>
  <c r="FDT309" i="7" s="1"/>
  <c r="FDT310" i="7" s="1"/>
  <c r="FDT311" i="7" s="1"/>
  <c r="FDR308" i="7"/>
  <c r="FDR309" i="7" s="1"/>
  <c r="FDR310" i="7" s="1"/>
  <c r="FDR311" i="7" s="1"/>
  <c r="FDP308" i="7"/>
  <c r="FDP309" i="7" s="1"/>
  <c r="FDP310" i="7" s="1"/>
  <c r="FDP311" i="7" s="1"/>
  <c r="FDN308" i="7"/>
  <c r="FDN309" i="7" s="1"/>
  <c r="FDN310" i="7" s="1"/>
  <c r="FDN311" i="7" s="1"/>
  <c r="FDL308" i="7"/>
  <c r="FDL309" i="7" s="1"/>
  <c r="FDL310" i="7" s="1"/>
  <c r="FDL311" i="7" s="1"/>
  <c r="FDJ308" i="7"/>
  <c r="FDJ309" i="7" s="1"/>
  <c r="FDJ310" i="7" s="1"/>
  <c r="FDJ311" i="7" s="1"/>
  <c r="FDH308" i="7"/>
  <c r="FDH309" i="7" s="1"/>
  <c r="FDH310" i="7" s="1"/>
  <c r="FDH311" i="7" s="1"/>
  <c r="FDF308" i="7"/>
  <c r="FDF309" i="7" s="1"/>
  <c r="FDF310" i="7" s="1"/>
  <c r="FDF311" i="7" s="1"/>
  <c r="FDD308" i="7"/>
  <c r="FDD309" i="7" s="1"/>
  <c r="FDD310" i="7" s="1"/>
  <c r="FDD311" i="7" s="1"/>
  <c r="FDB308" i="7"/>
  <c r="FDB309" i="7" s="1"/>
  <c r="FDB310" i="7" s="1"/>
  <c r="FDB311" i="7" s="1"/>
  <c r="FCZ308" i="7"/>
  <c r="FCZ309" i="7" s="1"/>
  <c r="FCZ310" i="7" s="1"/>
  <c r="FCZ311" i="7" s="1"/>
  <c r="FCX308" i="7"/>
  <c r="FCX309" i="7" s="1"/>
  <c r="FCX310" i="7" s="1"/>
  <c r="FCX311" i="7" s="1"/>
  <c r="FCV308" i="7"/>
  <c r="FCV309" i="7" s="1"/>
  <c r="FCV310" i="7" s="1"/>
  <c r="FCV311" i="7" s="1"/>
  <c r="FCT308" i="7"/>
  <c r="FCT309" i="7" s="1"/>
  <c r="FCT310" i="7" s="1"/>
  <c r="FCT311" i="7" s="1"/>
  <c r="FCR308" i="7"/>
  <c r="FCR309" i="7" s="1"/>
  <c r="FCR310" i="7" s="1"/>
  <c r="FCR311" i="7" s="1"/>
  <c r="FCP308" i="7"/>
  <c r="FCP309" i="7" s="1"/>
  <c r="FCP310" i="7" s="1"/>
  <c r="FCP311" i="7" s="1"/>
  <c r="FCN308" i="7"/>
  <c r="FCN309" i="7" s="1"/>
  <c r="FCN310" i="7" s="1"/>
  <c r="FCN311" i="7" s="1"/>
  <c r="FCL308" i="7"/>
  <c r="FCL309" i="7" s="1"/>
  <c r="FCL310" i="7" s="1"/>
  <c r="FCL311" i="7" s="1"/>
  <c r="FCJ308" i="7"/>
  <c r="FCJ309" i="7" s="1"/>
  <c r="FCJ310" i="7" s="1"/>
  <c r="FCJ311" i="7" s="1"/>
  <c r="FCH308" i="7"/>
  <c r="FCH309" i="7" s="1"/>
  <c r="FCH310" i="7" s="1"/>
  <c r="FCH311" i="7" s="1"/>
  <c r="FCF308" i="7"/>
  <c r="FCF309" i="7" s="1"/>
  <c r="FCF310" i="7" s="1"/>
  <c r="FCF311" i="7" s="1"/>
  <c r="FCD308" i="7"/>
  <c r="FCD309" i="7" s="1"/>
  <c r="FCD310" i="7" s="1"/>
  <c r="FCD311" i="7" s="1"/>
  <c r="FCB308" i="7"/>
  <c r="FCB309" i="7" s="1"/>
  <c r="FCB310" i="7" s="1"/>
  <c r="FCB311" i="7" s="1"/>
  <c r="FBZ308" i="7"/>
  <c r="FBZ309" i="7" s="1"/>
  <c r="FBZ310" i="7" s="1"/>
  <c r="FBZ311" i="7" s="1"/>
  <c r="FBX308" i="7"/>
  <c r="FBX309" i="7" s="1"/>
  <c r="FBX310" i="7" s="1"/>
  <c r="FBX311" i="7" s="1"/>
  <c r="FBV308" i="7"/>
  <c r="FBV309" i="7" s="1"/>
  <c r="FBV310" i="7" s="1"/>
  <c r="FBV311" i="7" s="1"/>
  <c r="FBT308" i="7"/>
  <c r="FBT309" i="7" s="1"/>
  <c r="FBT310" i="7" s="1"/>
  <c r="FBT311" i="7" s="1"/>
  <c r="FBR308" i="7"/>
  <c r="FBR309" i="7" s="1"/>
  <c r="FBR310" i="7" s="1"/>
  <c r="FBR311" i="7" s="1"/>
  <c r="FBP308" i="7"/>
  <c r="FBP309" i="7" s="1"/>
  <c r="FBP310" i="7" s="1"/>
  <c r="FBP311" i="7" s="1"/>
  <c r="FBN308" i="7"/>
  <c r="FBN309" i="7" s="1"/>
  <c r="FBN310" i="7" s="1"/>
  <c r="FBN311" i="7" s="1"/>
  <c r="FBL308" i="7"/>
  <c r="FBL309" i="7" s="1"/>
  <c r="FBL310" i="7" s="1"/>
  <c r="FBL311" i="7" s="1"/>
  <c r="FBJ308" i="7"/>
  <c r="FBJ309" i="7" s="1"/>
  <c r="FBJ310" i="7" s="1"/>
  <c r="FBJ311" i="7" s="1"/>
  <c r="FBH308" i="7"/>
  <c r="FBH309" i="7" s="1"/>
  <c r="FBH310" i="7" s="1"/>
  <c r="FBH311" i="7" s="1"/>
  <c r="FBF308" i="7"/>
  <c r="FBF309" i="7" s="1"/>
  <c r="FBF310" i="7" s="1"/>
  <c r="FBF311" i="7" s="1"/>
  <c r="FBD308" i="7"/>
  <c r="FBD309" i="7" s="1"/>
  <c r="FBD310" i="7" s="1"/>
  <c r="FBD311" i="7" s="1"/>
  <c r="FBB308" i="7"/>
  <c r="FBB309" i="7" s="1"/>
  <c r="FBB310" i="7" s="1"/>
  <c r="FBB311" i="7" s="1"/>
  <c r="FAZ308" i="7"/>
  <c r="FAZ309" i="7" s="1"/>
  <c r="FAZ310" i="7" s="1"/>
  <c r="FAZ311" i="7" s="1"/>
  <c r="FAX308" i="7"/>
  <c r="FAX309" i="7" s="1"/>
  <c r="FAX310" i="7" s="1"/>
  <c r="FAX311" i="7" s="1"/>
  <c r="FAV308" i="7"/>
  <c r="FAV309" i="7" s="1"/>
  <c r="FAV310" i="7" s="1"/>
  <c r="FAV311" i="7" s="1"/>
  <c r="FAT308" i="7"/>
  <c r="FAT309" i="7" s="1"/>
  <c r="FAT310" i="7" s="1"/>
  <c r="FAT311" i="7" s="1"/>
  <c r="FAR308" i="7"/>
  <c r="FAR309" i="7" s="1"/>
  <c r="FAR310" i="7" s="1"/>
  <c r="FAR311" i="7" s="1"/>
  <c r="FAP308" i="7"/>
  <c r="FAP309" i="7" s="1"/>
  <c r="FAP310" i="7" s="1"/>
  <c r="FAP311" i="7" s="1"/>
  <c r="FAN308" i="7"/>
  <c r="FAN309" i="7" s="1"/>
  <c r="FAN310" i="7" s="1"/>
  <c r="FAN311" i="7" s="1"/>
  <c r="FAL308" i="7"/>
  <c r="FAL309" i="7" s="1"/>
  <c r="FAL310" i="7" s="1"/>
  <c r="FAL311" i="7" s="1"/>
  <c r="FAJ308" i="7"/>
  <c r="FAJ309" i="7" s="1"/>
  <c r="FAJ310" i="7" s="1"/>
  <c r="FAJ311" i="7" s="1"/>
  <c r="FAH308" i="7"/>
  <c r="FAH309" i="7" s="1"/>
  <c r="FAH310" i="7" s="1"/>
  <c r="FAH311" i="7" s="1"/>
  <c r="FAF308" i="7"/>
  <c r="FAF309" i="7" s="1"/>
  <c r="FAF310" i="7" s="1"/>
  <c r="FAF311" i="7" s="1"/>
  <c r="FAD308" i="7"/>
  <c r="FAD309" i="7" s="1"/>
  <c r="FAD310" i="7" s="1"/>
  <c r="FAD311" i="7" s="1"/>
  <c r="FAB308" i="7"/>
  <c r="FAB309" i="7" s="1"/>
  <c r="FAB310" i="7" s="1"/>
  <c r="FAB311" i="7" s="1"/>
  <c r="EZZ308" i="7"/>
  <c r="EZZ309" i="7" s="1"/>
  <c r="EZZ310" i="7" s="1"/>
  <c r="EZZ311" i="7" s="1"/>
  <c r="EZX308" i="7"/>
  <c r="EZX309" i="7" s="1"/>
  <c r="EZX310" i="7" s="1"/>
  <c r="EZX311" i="7" s="1"/>
  <c r="EZV308" i="7"/>
  <c r="EZV309" i="7" s="1"/>
  <c r="EZV310" i="7" s="1"/>
  <c r="EZV311" i="7" s="1"/>
  <c r="EZT308" i="7"/>
  <c r="EZT309" i="7" s="1"/>
  <c r="EZT310" i="7" s="1"/>
  <c r="EZT311" i="7" s="1"/>
  <c r="EZR308" i="7"/>
  <c r="EZR309" i="7" s="1"/>
  <c r="EZR310" i="7" s="1"/>
  <c r="EZR311" i="7" s="1"/>
  <c r="EZP308" i="7"/>
  <c r="EZP309" i="7" s="1"/>
  <c r="EZP310" i="7" s="1"/>
  <c r="EZP311" i="7" s="1"/>
  <c r="EZN308" i="7"/>
  <c r="EZN309" i="7" s="1"/>
  <c r="EZN310" i="7" s="1"/>
  <c r="EZN311" i="7" s="1"/>
  <c r="EZL308" i="7"/>
  <c r="EZL309" i="7" s="1"/>
  <c r="EZL310" i="7" s="1"/>
  <c r="EZL311" i="7" s="1"/>
  <c r="EZJ308" i="7"/>
  <c r="EZJ309" i="7" s="1"/>
  <c r="EZJ310" i="7" s="1"/>
  <c r="EZJ311" i="7" s="1"/>
  <c r="EZH308" i="7"/>
  <c r="EZH309" i="7" s="1"/>
  <c r="EZH310" i="7" s="1"/>
  <c r="EZH311" i="7" s="1"/>
  <c r="EZF308" i="7"/>
  <c r="EZF309" i="7" s="1"/>
  <c r="EZF310" i="7" s="1"/>
  <c r="EZF311" i="7" s="1"/>
  <c r="EZD308" i="7"/>
  <c r="EZD309" i="7" s="1"/>
  <c r="EZD310" i="7" s="1"/>
  <c r="EZD311" i="7" s="1"/>
  <c r="EZB308" i="7"/>
  <c r="EZB309" i="7" s="1"/>
  <c r="EZB310" i="7" s="1"/>
  <c r="EZB311" i="7" s="1"/>
  <c r="EYZ308" i="7"/>
  <c r="EYZ309" i="7" s="1"/>
  <c r="EYZ310" i="7" s="1"/>
  <c r="EYZ311" i="7" s="1"/>
  <c r="EYX308" i="7"/>
  <c r="EYX309" i="7" s="1"/>
  <c r="EYX310" i="7" s="1"/>
  <c r="EYX311" i="7" s="1"/>
  <c r="EYV308" i="7"/>
  <c r="EYV309" i="7" s="1"/>
  <c r="EYV310" i="7" s="1"/>
  <c r="EYV311" i="7" s="1"/>
  <c r="EYT308" i="7"/>
  <c r="EYT309" i="7" s="1"/>
  <c r="EYT310" i="7" s="1"/>
  <c r="EYT311" i="7" s="1"/>
  <c r="EYR308" i="7"/>
  <c r="EYR309" i="7" s="1"/>
  <c r="EYR310" i="7" s="1"/>
  <c r="EYR311" i="7" s="1"/>
  <c r="EYP308" i="7"/>
  <c r="EYP309" i="7" s="1"/>
  <c r="EYP310" i="7" s="1"/>
  <c r="EYP311" i="7" s="1"/>
  <c r="EYN308" i="7"/>
  <c r="EYN309" i="7" s="1"/>
  <c r="EYN310" i="7" s="1"/>
  <c r="EYN311" i="7" s="1"/>
  <c r="EYL308" i="7"/>
  <c r="EYL309" i="7" s="1"/>
  <c r="EYL310" i="7" s="1"/>
  <c r="EYL311" i="7" s="1"/>
  <c r="EYJ308" i="7"/>
  <c r="EYJ309" i="7" s="1"/>
  <c r="EYJ310" i="7" s="1"/>
  <c r="EYJ311" i="7" s="1"/>
  <c r="EYH308" i="7"/>
  <c r="EYH309" i="7" s="1"/>
  <c r="EYH310" i="7" s="1"/>
  <c r="EYH311" i="7" s="1"/>
  <c r="EYF308" i="7"/>
  <c r="EYF309" i="7" s="1"/>
  <c r="EYF310" i="7" s="1"/>
  <c r="EYF311" i="7" s="1"/>
  <c r="EYD308" i="7"/>
  <c r="EYD309" i="7" s="1"/>
  <c r="EYD310" i="7" s="1"/>
  <c r="EYD311" i="7" s="1"/>
  <c r="EYB308" i="7"/>
  <c r="EYB309" i="7" s="1"/>
  <c r="EYB310" i="7" s="1"/>
  <c r="EYB311" i="7" s="1"/>
  <c r="EXZ308" i="7"/>
  <c r="EXZ309" i="7" s="1"/>
  <c r="EXZ310" i="7" s="1"/>
  <c r="EXZ311" i="7" s="1"/>
  <c r="EXX308" i="7"/>
  <c r="EXX309" i="7" s="1"/>
  <c r="EXX310" i="7" s="1"/>
  <c r="EXX311" i="7" s="1"/>
  <c r="EXV308" i="7"/>
  <c r="EXV309" i="7" s="1"/>
  <c r="EXV310" i="7" s="1"/>
  <c r="EXV311" i="7" s="1"/>
  <c r="EXT308" i="7"/>
  <c r="EXT309" i="7" s="1"/>
  <c r="EXT310" i="7" s="1"/>
  <c r="EXT311" i="7" s="1"/>
  <c r="EXR308" i="7"/>
  <c r="EXR309" i="7" s="1"/>
  <c r="EXR310" i="7" s="1"/>
  <c r="EXR311" i="7" s="1"/>
  <c r="EXP308" i="7"/>
  <c r="EXP309" i="7" s="1"/>
  <c r="EXP310" i="7" s="1"/>
  <c r="EXP311" i="7" s="1"/>
  <c r="EXN308" i="7"/>
  <c r="EXN309" i="7" s="1"/>
  <c r="EXN310" i="7" s="1"/>
  <c r="EXN311" i="7" s="1"/>
  <c r="EXL308" i="7"/>
  <c r="EXL309" i="7" s="1"/>
  <c r="EXL310" i="7" s="1"/>
  <c r="EXL311" i="7" s="1"/>
  <c r="EXJ308" i="7"/>
  <c r="EXJ309" i="7" s="1"/>
  <c r="EXJ310" i="7" s="1"/>
  <c r="EXJ311" i="7" s="1"/>
  <c r="EXH308" i="7"/>
  <c r="EXH309" i="7" s="1"/>
  <c r="EXH310" i="7" s="1"/>
  <c r="EXH311" i="7" s="1"/>
  <c r="EXF308" i="7"/>
  <c r="EXF309" i="7" s="1"/>
  <c r="EXF310" i="7" s="1"/>
  <c r="EXF311" i="7" s="1"/>
  <c r="EXD308" i="7"/>
  <c r="EXD309" i="7" s="1"/>
  <c r="EXD310" i="7" s="1"/>
  <c r="EXD311" i="7" s="1"/>
  <c r="EXB308" i="7"/>
  <c r="EXB309" i="7" s="1"/>
  <c r="EXB310" i="7" s="1"/>
  <c r="EXB311" i="7" s="1"/>
  <c r="EWZ308" i="7"/>
  <c r="EWZ309" i="7" s="1"/>
  <c r="EWZ310" i="7" s="1"/>
  <c r="EWZ311" i="7" s="1"/>
  <c r="EWX308" i="7"/>
  <c r="EWX309" i="7" s="1"/>
  <c r="EWX310" i="7" s="1"/>
  <c r="EWX311" i="7" s="1"/>
  <c r="EWV308" i="7"/>
  <c r="EWV309" i="7" s="1"/>
  <c r="EWV310" i="7" s="1"/>
  <c r="EWV311" i="7" s="1"/>
  <c r="EWT308" i="7"/>
  <c r="EWT309" i="7" s="1"/>
  <c r="EWT310" i="7" s="1"/>
  <c r="EWT311" i="7" s="1"/>
  <c r="EWR308" i="7"/>
  <c r="EWR309" i="7" s="1"/>
  <c r="EWR310" i="7" s="1"/>
  <c r="EWR311" i="7" s="1"/>
  <c r="EWP308" i="7"/>
  <c r="EWP309" i="7" s="1"/>
  <c r="EWP310" i="7" s="1"/>
  <c r="EWP311" i="7" s="1"/>
  <c r="EWN308" i="7"/>
  <c r="EWN309" i="7" s="1"/>
  <c r="EWN310" i="7" s="1"/>
  <c r="EWN311" i="7" s="1"/>
  <c r="EWL308" i="7"/>
  <c r="EWL309" i="7" s="1"/>
  <c r="EWL310" i="7" s="1"/>
  <c r="EWL311" i="7" s="1"/>
  <c r="EWJ308" i="7"/>
  <c r="EWJ309" i="7" s="1"/>
  <c r="EWJ310" i="7" s="1"/>
  <c r="EWJ311" i="7" s="1"/>
  <c r="EWH308" i="7"/>
  <c r="EWH309" i="7" s="1"/>
  <c r="EWH310" i="7" s="1"/>
  <c r="EWH311" i="7" s="1"/>
  <c r="EWF308" i="7"/>
  <c r="EWF309" i="7" s="1"/>
  <c r="EWF310" i="7" s="1"/>
  <c r="EWF311" i="7" s="1"/>
  <c r="EWD308" i="7"/>
  <c r="EWD309" i="7" s="1"/>
  <c r="EWD310" i="7" s="1"/>
  <c r="EWD311" i="7" s="1"/>
  <c r="EWB308" i="7"/>
  <c r="EWB309" i="7" s="1"/>
  <c r="EWB310" i="7" s="1"/>
  <c r="EWB311" i="7" s="1"/>
  <c r="EVZ308" i="7"/>
  <c r="EVZ309" i="7" s="1"/>
  <c r="EVZ310" i="7" s="1"/>
  <c r="EVZ311" i="7" s="1"/>
  <c r="EVX308" i="7"/>
  <c r="EVX309" i="7" s="1"/>
  <c r="EVX310" i="7" s="1"/>
  <c r="EVX311" i="7" s="1"/>
  <c r="EVV308" i="7"/>
  <c r="EVV309" i="7" s="1"/>
  <c r="EVV310" i="7" s="1"/>
  <c r="EVV311" i="7" s="1"/>
  <c r="EVT308" i="7"/>
  <c r="EVT309" i="7" s="1"/>
  <c r="EVT310" i="7" s="1"/>
  <c r="EVT311" i="7" s="1"/>
  <c r="EVR308" i="7"/>
  <c r="EVR309" i="7" s="1"/>
  <c r="EVR310" i="7" s="1"/>
  <c r="EVR311" i="7" s="1"/>
  <c r="EVP308" i="7"/>
  <c r="EVP309" i="7" s="1"/>
  <c r="EVP310" i="7" s="1"/>
  <c r="EVP311" i="7" s="1"/>
  <c r="EVN308" i="7"/>
  <c r="EVN309" i="7" s="1"/>
  <c r="EVN310" i="7" s="1"/>
  <c r="EVN311" i="7" s="1"/>
  <c r="EVL308" i="7"/>
  <c r="EVL309" i="7" s="1"/>
  <c r="EVL310" i="7" s="1"/>
  <c r="EVL311" i="7" s="1"/>
  <c r="EVJ308" i="7"/>
  <c r="EVJ309" i="7" s="1"/>
  <c r="EVJ310" i="7" s="1"/>
  <c r="EVJ311" i="7" s="1"/>
  <c r="EVH308" i="7"/>
  <c r="EVH309" i="7" s="1"/>
  <c r="EVH310" i="7" s="1"/>
  <c r="EVH311" i="7" s="1"/>
  <c r="EVF308" i="7"/>
  <c r="EVF309" i="7" s="1"/>
  <c r="EVF310" i="7" s="1"/>
  <c r="EVF311" i="7" s="1"/>
  <c r="EVD308" i="7"/>
  <c r="EVD309" i="7" s="1"/>
  <c r="EVD310" i="7" s="1"/>
  <c r="EVD311" i="7" s="1"/>
  <c r="EVB308" i="7"/>
  <c r="EVB309" i="7" s="1"/>
  <c r="EVB310" i="7" s="1"/>
  <c r="EVB311" i="7" s="1"/>
  <c r="EUZ308" i="7"/>
  <c r="EUZ309" i="7" s="1"/>
  <c r="EUZ310" i="7" s="1"/>
  <c r="EUZ311" i="7" s="1"/>
  <c r="EUX308" i="7"/>
  <c r="EUX309" i="7" s="1"/>
  <c r="EUX310" i="7" s="1"/>
  <c r="EUX311" i="7" s="1"/>
  <c r="EUV308" i="7"/>
  <c r="EUV309" i="7" s="1"/>
  <c r="EUV310" i="7" s="1"/>
  <c r="EUV311" i="7" s="1"/>
  <c r="EUT308" i="7"/>
  <c r="EUT309" i="7" s="1"/>
  <c r="EUT310" i="7" s="1"/>
  <c r="EUT311" i="7" s="1"/>
  <c r="EUR308" i="7"/>
  <c r="EUR309" i="7" s="1"/>
  <c r="EUR310" i="7" s="1"/>
  <c r="EUR311" i="7" s="1"/>
  <c r="EUP308" i="7"/>
  <c r="EUP309" i="7" s="1"/>
  <c r="EUP310" i="7" s="1"/>
  <c r="EUP311" i="7" s="1"/>
  <c r="EUN308" i="7"/>
  <c r="EUN309" i="7" s="1"/>
  <c r="EUN310" i="7" s="1"/>
  <c r="EUN311" i="7" s="1"/>
  <c r="EUL308" i="7"/>
  <c r="EUL309" i="7" s="1"/>
  <c r="EUL310" i="7" s="1"/>
  <c r="EUL311" i="7" s="1"/>
  <c r="EUJ308" i="7"/>
  <c r="EUJ309" i="7" s="1"/>
  <c r="EUJ310" i="7" s="1"/>
  <c r="EUJ311" i="7" s="1"/>
  <c r="EUH308" i="7"/>
  <c r="EUH309" i="7" s="1"/>
  <c r="EUH310" i="7" s="1"/>
  <c r="EUH311" i="7" s="1"/>
  <c r="EUF308" i="7"/>
  <c r="EUF309" i="7" s="1"/>
  <c r="EUF310" i="7" s="1"/>
  <c r="EUF311" i="7" s="1"/>
  <c r="EUD308" i="7"/>
  <c r="EUD309" i="7" s="1"/>
  <c r="EUD310" i="7" s="1"/>
  <c r="EUD311" i="7" s="1"/>
  <c r="EUB308" i="7"/>
  <c r="EUB309" i="7" s="1"/>
  <c r="EUB310" i="7" s="1"/>
  <c r="EUB311" i="7" s="1"/>
  <c r="ETZ308" i="7"/>
  <c r="ETZ309" i="7" s="1"/>
  <c r="ETZ310" i="7" s="1"/>
  <c r="ETZ311" i="7" s="1"/>
  <c r="ETX308" i="7"/>
  <c r="ETX309" i="7" s="1"/>
  <c r="ETX310" i="7" s="1"/>
  <c r="ETX311" i="7" s="1"/>
  <c r="ETV308" i="7"/>
  <c r="ETV309" i="7" s="1"/>
  <c r="ETV310" i="7" s="1"/>
  <c r="ETV311" i="7" s="1"/>
  <c r="ETT308" i="7"/>
  <c r="ETT309" i="7" s="1"/>
  <c r="ETT310" i="7" s="1"/>
  <c r="ETT311" i="7" s="1"/>
  <c r="ETR308" i="7"/>
  <c r="ETR309" i="7" s="1"/>
  <c r="ETR310" i="7" s="1"/>
  <c r="ETR311" i="7" s="1"/>
  <c r="ETP308" i="7"/>
  <c r="ETP309" i="7" s="1"/>
  <c r="ETP310" i="7" s="1"/>
  <c r="ETP311" i="7" s="1"/>
  <c r="ETN308" i="7"/>
  <c r="ETN309" i="7" s="1"/>
  <c r="ETN310" i="7" s="1"/>
  <c r="ETN311" i="7" s="1"/>
  <c r="ETL308" i="7"/>
  <c r="ETL309" i="7" s="1"/>
  <c r="ETL310" i="7" s="1"/>
  <c r="ETL311" i="7" s="1"/>
  <c r="ETJ308" i="7"/>
  <c r="ETJ309" i="7" s="1"/>
  <c r="ETJ310" i="7" s="1"/>
  <c r="ETJ311" i="7" s="1"/>
  <c r="ETH308" i="7"/>
  <c r="ETH309" i="7" s="1"/>
  <c r="ETH310" i="7" s="1"/>
  <c r="ETH311" i="7" s="1"/>
  <c r="ETF308" i="7"/>
  <c r="ETF309" i="7" s="1"/>
  <c r="ETF310" i="7" s="1"/>
  <c r="ETF311" i="7" s="1"/>
  <c r="ETD308" i="7"/>
  <c r="ETD309" i="7" s="1"/>
  <c r="ETD310" i="7" s="1"/>
  <c r="ETD311" i="7" s="1"/>
  <c r="ETB308" i="7"/>
  <c r="ETB309" i="7" s="1"/>
  <c r="ETB310" i="7" s="1"/>
  <c r="ETB311" i="7" s="1"/>
  <c r="ESZ308" i="7"/>
  <c r="ESZ309" i="7" s="1"/>
  <c r="ESZ310" i="7" s="1"/>
  <c r="ESZ311" i="7" s="1"/>
  <c r="ESX308" i="7"/>
  <c r="ESX309" i="7" s="1"/>
  <c r="ESX310" i="7" s="1"/>
  <c r="ESX311" i="7" s="1"/>
  <c r="ESV308" i="7"/>
  <c r="ESV309" i="7" s="1"/>
  <c r="ESV310" i="7" s="1"/>
  <c r="ESV311" i="7" s="1"/>
  <c r="EST308" i="7"/>
  <c r="EST309" i="7" s="1"/>
  <c r="EST310" i="7" s="1"/>
  <c r="EST311" i="7" s="1"/>
  <c r="ESR308" i="7"/>
  <c r="ESR309" i="7" s="1"/>
  <c r="ESR310" i="7" s="1"/>
  <c r="ESR311" i="7" s="1"/>
  <c r="ESP308" i="7"/>
  <c r="ESP309" i="7" s="1"/>
  <c r="ESP310" i="7" s="1"/>
  <c r="ESP311" i="7" s="1"/>
  <c r="ESN308" i="7"/>
  <c r="ESN309" i="7" s="1"/>
  <c r="ESN310" i="7" s="1"/>
  <c r="ESN311" i="7" s="1"/>
  <c r="ESL308" i="7"/>
  <c r="ESL309" i="7" s="1"/>
  <c r="ESL310" i="7" s="1"/>
  <c r="ESL311" i="7" s="1"/>
  <c r="ESJ308" i="7"/>
  <c r="ESJ309" i="7" s="1"/>
  <c r="ESJ310" i="7" s="1"/>
  <c r="ESJ311" i="7" s="1"/>
  <c r="ESH308" i="7"/>
  <c r="ESH309" i="7" s="1"/>
  <c r="ESH310" i="7" s="1"/>
  <c r="ESH311" i="7" s="1"/>
  <c r="ESF308" i="7"/>
  <c r="ESF309" i="7" s="1"/>
  <c r="ESF310" i="7" s="1"/>
  <c r="ESF311" i="7" s="1"/>
  <c r="ESD308" i="7"/>
  <c r="ESD309" i="7" s="1"/>
  <c r="ESD310" i="7" s="1"/>
  <c r="ESD311" i="7" s="1"/>
  <c r="ESB308" i="7"/>
  <c r="ESB309" i="7" s="1"/>
  <c r="ESB310" i="7" s="1"/>
  <c r="ESB311" i="7" s="1"/>
  <c r="ERZ308" i="7"/>
  <c r="ERZ309" i="7" s="1"/>
  <c r="ERZ310" i="7" s="1"/>
  <c r="ERZ311" i="7" s="1"/>
  <c r="ERX308" i="7"/>
  <c r="ERX309" i="7" s="1"/>
  <c r="ERX310" i="7" s="1"/>
  <c r="ERX311" i="7" s="1"/>
  <c r="ERV308" i="7"/>
  <c r="ERV309" i="7" s="1"/>
  <c r="ERV310" i="7" s="1"/>
  <c r="ERV311" i="7" s="1"/>
  <c r="ERT308" i="7"/>
  <c r="ERT309" i="7" s="1"/>
  <c r="ERT310" i="7" s="1"/>
  <c r="ERT311" i="7" s="1"/>
  <c r="ERR308" i="7"/>
  <c r="ERR309" i="7" s="1"/>
  <c r="ERR310" i="7" s="1"/>
  <c r="ERR311" i="7" s="1"/>
  <c r="ERP308" i="7"/>
  <c r="ERP309" i="7" s="1"/>
  <c r="ERP310" i="7" s="1"/>
  <c r="ERP311" i="7" s="1"/>
  <c r="ERN308" i="7"/>
  <c r="ERN309" i="7" s="1"/>
  <c r="ERN310" i="7" s="1"/>
  <c r="ERN311" i="7" s="1"/>
  <c r="ERL308" i="7"/>
  <c r="ERL309" i="7" s="1"/>
  <c r="ERL310" i="7" s="1"/>
  <c r="ERL311" i="7" s="1"/>
  <c r="ERJ308" i="7"/>
  <c r="ERJ309" i="7" s="1"/>
  <c r="ERJ310" i="7" s="1"/>
  <c r="ERJ311" i="7" s="1"/>
  <c r="ERH308" i="7"/>
  <c r="ERH309" i="7" s="1"/>
  <c r="ERH310" i="7" s="1"/>
  <c r="ERH311" i="7" s="1"/>
  <c r="ERF308" i="7"/>
  <c r="ERF309" i="7" s="1"/>
  <c r="ERF310" i="7" s="1"/>
  <c r="ERF311" i="7" s="1"/>
  <c r="ERD308" i="7"/>
  <c r="ERD309" i="7" s="1"/>
  <c r="ERD310" i="7" s="1"/>
  <c r="ERD311" i="7" s="1"/>
  <c r="ERB308" i="7"/>
  <c r="ERB309" i="7" s="1"/>
  <c r="ERB310" i="7" s="1"/>
  <c r="ERB311" i="7" s="1"/>
  <c r="EQZ308" i="7"/>
  <c r="EQZ309" i="7" s="1"/>
  <c r="EQZ310" i="7" s="1"/>
  <c r="EQZ311" i="7" s="1"/>
  <c r="EQX308" i="7"/>
  <c r="EQX309" i="7" s="1"/>
  <c r="EQX310" i="7" s="1"/>
  <c r="EQX311" i="7" s="1"/>
  <c r="EQV308" i="7"/>
  <c r="EQV309" i="7" s="1"/>
  <c r="EQV310" i="7" s="1"/>
  <c r="EQV311" i="7" s="1"/>
  <c r="EQT308" i="7"/>
  <c r="EQT309" i="7" s="1"/>
  <c r="EQT310" i="7" s="1"/>
  <c r="EQT311" i="7" s="1"/>
  <c r="EQR308" i="7"/>
  <c r="EQR309" i="7" s="1"/>
  <c r="EQR310" i="7" s="1"/>
  <c r="EQR311" i="7" s="1"/>
  <c r="EQP308" i="7"/>
  <c r="EQP309" i="7" s="1"/>
  <c r="EQP310" i="7" s="1"/>
  <c r="EQP311" i="7" s="1"/>
  <c r="EQN308" i="7"/>
  <c r="EQN309" i="7" s="1"/>
  <c r="EQN310" i="7" s="1"/>
  <c r="EQN311" i="7" s="1"/>
  <c r="EQL308" i="7"/>
  <c r="EQL309" i="7" s="1"/>
  <c r="EQL310" i="7" s="1"/>
  <c r="EQL311" i="7" s="1"/>
  <c r="EQJ308" i="7"/>
  <c r="EQJ309" i="7" s="1"/>
  <c r="EQJ310" i="7" s="1"/>
  <c r="EQJ311" i="7" s="1"/>
  <c r="EQH308" i="7"/>
  <c r="EQH309" i="7" s="1"/>
  <c r="EQH310" i="7" s="1"/>
  <c r="EQH311" i="7" s="1"/>
  <c r="EQF308" i="7"/>
  <c r="EQF309" i="7" s="1"/>
  <c r="EQF310" i="7" s="1"/>
  <c r="EQF311" i="7" s="1"/>
  <c r="EQD308" i="7"/>
  <c r="EQD309" i="7" s="1"/>
  <c r="EQD310" i="7" s="1"/>
  <c r="EQD311" i="7" s="1"/>
  <c r="EQB308" i="7"/>
  <c r="EQB309" i="7" s="1"/>
  <c r="EQB310" i="7" s="1"/>
  <c r="EQB311" i="7" s="1"/>
  <c r="EPZ308" i="7"/>
  <c r="EPZ309" i="7" s="1"/>
  <c r="EPZ310" i="7" s="1"/>
  <c r="EPZ311" i="7" s="1"/>
  <c r="EPX308" i="7"/>
  <c r="EPX309" i="7" s="1"/>
  <c r="EPX310" i="7" s="1"/>
  <c r="EPX311" i="7" s="1"/>
  <c r="EPV308" i="7"/>
  <c r="EPV309" i="7" s="1"/>
  <c r="EPV310" i="7" s="1"/>
  <c r="EPV311" i="7" s="1"/>
  <c r="EPT308" i="7"/>
  <c r="EPT309" i="7" s="1"/>
  <c r="EPT310" i="7" s="1"/>
  <c r="EPT311" i="7" s="1"/>
  <c r="EPR308" i="7"/>
  <c r="EPR309" i="7" s="1"/>
  <c r="EPR310" i="7" s="1"/>
  <c r="EPR311" i="7" s="1"/>
  <c r="EPP308" i="7"/>
  <c r="EPP309" i="7" s="1"/>
  <c r="EPP310" i="7" s="1"/>
  <c r="EPP311" i="7" s="1"/>
  <c r="EPN308" i="7"/>
  <c r="EPN309" i="7" s="1"/>
  <c r="EPN310" i="7" s="1"/>
  <c r="EPN311" i="7" s="1"/>
  <c r="EPL308" i="7"/>
  <c r="EPL309" i="7" s="1"/>
  <c r="EPL310" i="7" s="1"/>
  <c r="EPL311" i="7" s="1"/>
  <c r="EPJ308" i="7"/>
  <c r="EPJ309" i="7" s="1"/>
  <c r="EPJ310" i="7" s="1"/>
  <c r="EPJ311" i="7" s="1"/>
  <c r="EPH308" i="7"/>
  <c r="EPH309" i="7" s="1"/>
  <c r="EPH310" i="7" s="1"/>
  <c r="EPH311" i="7" s="1"/>
  <c r="EPF308" i="7"/>
  <c r="EPF309" i="7" s="1"/>
  <c r="EPF310" i="7" s="1"/>
  <c r="EPF311" i="7" s="1"/>
  <c r="EPD308" i="7"/>
  <c r="EPD309" i="7" s="1"/>
  <c r="EPD310" i="7" s="1"/>
  <c r="EPD311" i="7" s="1"/>
  <c r="EPB308" i="7"/>
  <c r="EPB309" i="7" s="1"/>
  <c r="EPB310" i="7" s="1"/>
  <c r="EPB311" i="7" s="1"/>
  <c r="EOZ308" i="7"/>
  <c r="EOZ309" i="7" s="1"/>
  <c r="EOZ310" i="7" s="1"/>
  <c r="EOZ311" i="7" s="1"/>
  <c r="EOX308" i="7"/>
  <c r="EOX309" i="7" s="1"/>
  <c r="EOX310" i="7" s="1"/>
  <c r="EOX311" i="7" s="1"/>
  <c r="EOV308" i="7"/>
  <c r="EOV309" i="7" s="1"/>
  <c r="EOV310" i="7" s="1"/>
  <c r="EOV311" i="7" s="1"/>
  <c r="EOT308" i="7"/>
  <c r="EOT309" i="7" s="1"/>
  <c r="EOT310" i="7" s="1"/>
  <c r="EOT311" i="7" s="1"/>
  <c r="EOR308" i="7"/>
  <c r="EOR309" i="7" s="1"/>
  <c r="EOR310" i="7" s="1"/>
  <c r="EOR311" i="7" s="1"/>
  <c r="EOP308" i="7"/>
  <c r="EOP309" i="7" s="1"/>
  <c r="EOP310" i="7" s="1"/>
  <c r="EOP311" i="7" s="1"/>
  <c r="EON308" i="7"/>
  <c r="EON309" i="7" s="1"/>
  <c r="EON310" i="7" s="1"/>
  <c r="EON311" i="7" s="1"/>
  <c r="EOL308" i="7"/>
  <c r="EOL309" i="7" s="1"/>
  <c r="EOL310" i="7" s="1"/>
  <c r="EOL311" i="7" s="1"/>
  <c r="EOJ308" i="7"/>
  <c r="EOJ309" i="7" s="1"/>
  <c r="EOJ310" i="7" s="1"/>
  <c r="EOJ311" i="7" s="1"/>
  <c r="EOH308" i="7"/>
  <c r="EOH309" i="7" s="1"/>
  <c r="EOH310" i="7" s="1"/>
  <c r="EOH311" i="7" s="1"/>
  <c r="EOF308" i="7"/>
  <c r="EOF309" i="7" s="1"/>
  <c r="EOF310" i="7" s="1"/>
  <c r="EOF311" i="7" s="1"/>
  <c r="EOD308" i="7"/>
  <c r="EOD309" i="7" s="1"/>
  <c r="EOD310" i="7" s="1"/>
  <c r="EOD311" i="7" s="1"/>
  <c r="EOB308" i="7"/>
  <c r="EOB309" i="7" s="1"/>
  <c r="EOB310" i="7" s="1"/>
  <c r="EOB311" i="7" s="1"/>
  <c r="ENZ308" i="7"/>
  <c r="ENZ309" i="7" s="1"/>
  <c r="ENZ310" i="7" s="1"/>
  <c r="ENZ311" i="7" s="1"/>
  <c r="ENX308" i="7"/>
  <c r="ENX309" i="7" s="1"/>
  <c r="ENX310" i="7" s="1"/>
  <c r="ENX311" i="7" s="1"/>
  <c r="ENV308" i="7"/>
  <c r="ENV309" i="7" s="1"/>
  <c r="ENV310" i="7" s="1"/>
  <c r="ENV311" i="7" s="1"/>
  <c r="ENT308" i="7"/>
  <c r="ENT309" i="7" s="1"/>
  <c r="ENT310" i="7" s="1"/>
  <c r="ENT311" i="7" s="1"/>
  <c r="ENR308" i="7"/>
  <c r="ENR309" i="7" s="1"/>
  <c r="ENR310" i="7" s="1"/>
  <c r="ENR311" i="7" s="1"/>
  <c r="ENP308" i="7"/>
  <c r="ENP309" i="7" s="1"/>
  <c r="ENP310" i="7" s="1"/>
  <c r="ENP311" i="7" s="1"/>
  <c r="ENN308" i="7"/>
  <c r="ENN309" i="7" s="1"/>
  <c r="ENN310" i="7" s="1"/>
  <c r="ENN311" i="7" s="1"/>
  <c r="ENL308" i="7"/>
  <c r="ENL309" i="7" s="1"/>
  <c r="ENL310" i="7" s="1"/>
  <c r="ENL311" i="7" s="1"/>
  <c r="ENJ308" i="7"/>
  <c r="ENJ309" i="7" s="1"/>
  <c r="ENJ310" i="7" s="1"/>
  <c r="ENJ311" i="7" s="1"/>
  <c r="ENH308" i="7"/>
  <c r="ENH309" i="7" s="1"/>
  <c r="ENH310" i="7" s="1"/>
  <c r="ENH311" i="7" s="1"/>
  <c r="ENF308" i="7"/>
  <c r="ENF309" i="7" s="1"/>
  <c r="ENF310" i="7" s="1"/>
  <c r="ENF311" i="7" s="1"/>
  <c r="END308" i="7"/>
  <c r="END309" i="7" s="1"/>
  <c r="END310" i="7" s="1"/>
  <c r="END311" i="7" s="1"/>
  <c r="ENB308" i="7"/>
  <c r="ENB309" i="7" s="1"/>
  <c r="ENB310" i="7" s="1"/>
  <c r="ENB311" i="7" s="1"/>
  <c r="EMZ308" i="7"/>
  <c r="EMZ309" i="7" s="1"/>
  <c r="EMZ310" i="7" s="1"/>
  <c r="EMZ311" i="7" s="1"/>
  <c r="EMX308" i="7"/>
  <c r="EMX309" i="7" s="1"/>
  <c r="EMX310" i="7" s="1"/>
  <c r="EMX311" i="7" s="1"/>
  <c r="EMV308" i="7"/>
  <c r="EMV309" i="7" s="1"/>
  <c r="EMV310" i="7" s="1"/>
  <c r="EMV311" i="7" s="1"/>
  <c r="EMT308" i="7"/>
  <c r="EMT309" i="7" s="1"/>
  <c r="EMT310" i="7" s="1"/>
  <c r="EMT311" i="7" s="1"/>
  <c r="EMR308" i="7"/>
  <c r="EMR309" i="7" s="1"/>
  <c r="EMR310" i="7" s="1"/>
  <c r="EMR311" i="7" s="1"/>
  <c r="EMP308" i="7"/>
  <c r="EMP309" i="7" s="1"/>
  <c r="EMP310" i="7" s="1"/>
  <c r="EMP311" i="7" s="1"/>
  <c r="EMN308" i="7"/>
  <c r="EMN309" i="7" s="1"/>
  <c r="EMN310" i="7" s="1"/>
  <c r="EMN311" i="7" s="1"/>
  <c r="EML308" i="7"/>
  <c r="EML309" i="7" s="1"/>
  <c r="EML310" i="7" s="1"/>
  <c r="EML311" i="7" s="1"/>
  <c r="EMJ308" i="7"/>
  <c r="EMJ309" i="7" s="1"/>
  <c r="EMJ310" i="7" s="1"/>
  <c r="EMJ311" i="7" s="1"/>
  <c r="EMH308" i="7"/>
  <c r="EMH309" i="7" s="1"/>
  <c r="EMH310" i="7" s="1"/>
  <c r="EMH311" i="7" s="1"/>
  <c r="EMF308" i="7"/>
  <c r="EMF309" i="7" s="1"/>
  <c r="EMF310" i="7" s="1"/>
  <c r="EMF311" i="7" s="1"/>
  <c r="EMD308" i="7"/>
  <c r="EMD309" i="7" s="1"/>
  <c r="EMD310" i="7" s="1"/>
  <c r="EMD311" i="7" s="1"/>
  <c r="EMB308" i="7"/>
  <c r="EMB309" i="7" s="1"/>
  <c r="EMB310" i="7" s="1"/>
  <c r="EMB311" i="7" s="1"/>
  <c r="ELZ308" i="7"/>
  <c r="ELZ309" i="7" s="1"/>
  <c r="ELZ310" i="7" s="1"/>
  <c r="ELZ311" i="7" s="1"/>
  <c r="ELX308" i="7"/>
  <c r="ELX309" i="7" s="1"/>
  <c r="ELX310" i="7" s="1"/>
  <c r="ELX311" i="7" s="1"/>
  <c r="ELV308" i="7"/>
  <c r="ELV309" i="7" s="1"/>
  <c r="ELV310" i="7" s="1"/>
  <c r="ELV311" i="7" s="1"/>
  <c r="ELT308" i="7"/>
  <c r="ELT309" i="7" s="1"/>
  <c r="ELT310" i="7" s="1"/>
  <c r="ELT311" i="7" s="1"/>
  <c r="ELR308" i="7"/>
  <c r="ELR309" i="7" s="1"/>
  <c r="ELR310" i="7" s="1"/>
  <c r="ELR311" i="7" s="1"/>
  <c r="ELP308" i="7"/>
  <c r="ELP309" i="7" s="1"/>
  <c r="ELP310" i="7" s="1"/>
  <c r="ELP311" i="7" s="1"/>
  <c r="ELN308" i="7"/>
  <c r="ELN309" i="7" s="1"/>
  <c r="ELN310" i="7" s="1"/>
  <c r="ELN311" i="7" s="1"/>
  <c r="ELL308" i="7"/>
  <c r="ELL309" i="7" s="1"/>
  <c r="ELL310" i="7" s="1"/>
  <c r="ELL311" i="7" s="1"/>
  <c r="ELJ308" i="7"/>
  <c r="ELJ309" i="7" s="1"/>
  <c r="ELJ310" i="7" s="1"/>
  <c r="ELJ311" i="7" s="1"/>
  <c r="ELH308" i="7"/>
  <c r="ELH309" i="7" s="1"/>
  <c r="ELH310" i="7" s="1"/>
  <c r="ELH311" i="7" s="1"/>
  <c r="ELF308" i="7"/>
  <c r="ELF309" i="7" s="1"/>
  <c r="ELF310" i="7" s="1"/>
  <c r="ELF311" i="7" s="1"/>
  <c r="ELD308" i="7"/>
  <c r="ELD309" i="7" s="1"/>
  <c r="ELD310" i="7" s="1"/>
  <c r="ELD311" i="7" s="1"/>
  <c r="ELB308" i="7"/>
  <c r="ELB309" i="7" s="1"/>
  <c r="ELB310" i="7" s="1"/>
  <c r="ELB311" i="7" s="1"/>
  <c r="EKZ308" i="7"/>
  <c r="EKZ309" i="7" s="1"/>
  <c r="EKZ310" i="7" s="1"/>
  <c r="EKZ311" i="7" s="1"/>
  <c r="EKX308" i="7"/>
  <c r="EKX309" i="7" s="1"/>
  <c r="EKX310" i="7" s="1"/>
  <c r="EKX311" i="7" s="1"/>
  <c r="EKV308" i="7"/>
  <c r="EKV309" i="7" s="1"/>
  <c r="EKV310" i="7" s="1"/>
  <c r="EKV311" i="7" s="1"/>
  <c r="EKT308" i="7"/>
  <c r="EKT309" i="7" s="1"/>
  <c r="EKT310" i="7" s="1"/>
  <c r="EKT311" i="7" s="1"/>
  <c r="EKR308" i="7"/>
  <c r="EKR309" i="7" s="1"/>
  <c r="EKR310" i="7" s="1"/>
  <c r="EKR311" i="7" s="1"/>
  <c r="EKP308" i="7"/>
  <c r="EKP309" i="7" s="1"/>
  <c r="EKP310" i="7" s="1"/>
  <c r="EKP311" i="7" s="1"/>
  <c r="EKN308" i="7"/>
  <c r="EKN309" i="7" s="1"/>
  <c r="EKN310" i="7" s="1"/>
  <c r="EKN311" i="7" s="1"/>
  <c r="EKL308" i="7"/>
  <c r="EKL309" i="7" s="1"/>
  <c r="EKL310" i="7" s="1"/>
  <c r="EKL311" i="7" s="1"/>
  <c r="EKJ308" i="7"/>
  <c r="EKJ309" i="7" s="1"/>
  <c r="EKJ310" i="7" s="1"/>
  <c r="EKJ311" i="7" s="1"/>
  <c r="EKH308" i="7"/>
  <c r="EKH309" i="7" s="1"/>
  <c r="EKH310" i="7" s="1"/>
  <c r="EKH311" i="7" s="1"/>
  <c r="EKF308" i="7"/>
  <c r="EKF309" i="7" s="1"/>
  <c r="EKF310" i="7" s="1"/>
  <c r="EKF311" i="7" s="1"/>
  <c r="EKD308" i="7"/>
  <c r="EKD309" i="7" s="1"/>
  <c r="EKD310" i="7" s="1"/>
  <c r="EKD311" i="7" s="1"/>
  <c r="EKB308" i="7"/>
  <c r="EKB309" i="7" s="1"/>
  <c r="EKB310" i="7" s="1"/>
  <c r="EKB311" i="7" s="1"/>
  <c r="EJZ308" i="7"/>
  <c r="EJZ309" i="7" s="1"/>
  <c r="EJZ310" i="7" s="1"/>
  <c r="EJZ311" i="7" s="1"/>
  <c r="EJX308" i="7"/>
  <c r="EJX309" i="7" s="1"/>
  <c r="EJX310" i="7" s="1"/>
  <c r="EJX311" i="7" s="1"/>
  <c r="EJV308" i="7"/>
  <c r="EJV309" i="7" s="1"/>
  <c r="EJV310" i="7" s="1"/>
  <c r="EJV311" i="7" s="1"/>
  <c r="EJT308" i="7"/>
  <c r="EJT309" i="7" s="1"/>
  <c r="EJT310" i="7" s="1"/>
  <c r="EJT311" i="7" s="1"/>
  <c r="EJR308" i="7"/>
  <c r="EJR309" i="7" s="1"/>
  <c r="EJR310" i="7" s="1"/>
  <c r="EJR311" i="7" s="1"/>
  <c r="EJP308" i="7"/>
  <c r="EJP309" i="7" s="1"/>
  <c r="EJP310" i="7" s="1"/>
  <c r="EJP311" i="7" s="1"/>
  <c r="EJN308" i="7"/>
  <c r="EJN309" i="7" s="1"/>
  <c r="EJN310" i="7" s="1"/>
  <c r="EJN311" i="7" s="1"/>
  <c r="EJL308" i="7"/>
  <c r="EJL309" i="7" s="1"/>
  <c r="EJL310" i="7" s="1"/>
  <c r="EJL311" i="7" s="1"/>
  <c r="EJJ308" i="7"/>
  <c r="EJJ309" i="7" s="1"/>
  <c r="EJJ310" i="7" s="1"/>
  <c r="EJJ311" i="7" s="1"/>
  <c r="EJH308" i="7"/>
  <c r="EJH309" i="7" s="1"/>
  <c r="EJH310" i="7" s="1"/>
  <c r="EJH311" i="7" s="1"/>
  <c r="EJF308" i="7"/>
  <c r="EJF309" i="7" s="1"/>
  <c r="EJF310" i="7" s="1"/>
  <c r="EJF311" i="7" s="1"/>
  <c r="EJD308" i="7"/>
  <c r="EJD309" i="7" s="1"/>
  <c r="EJD310" i="7" s="1"/>
  <c r="EJD311" i="7" s="1"/>
  <c r="EJB308" i="7"/>
  <c r="EJB309" i="7" s="1"/>
  <c r="EJB310" i="7" s="1"/>
  <c r="EJB311" i="7" s="1"/>
  <c r="EIZ308" i="7"/>
  <c r="EIZ309" i="7" s="1"/>
  <c r="EIZ310" i="7" s="1"/>
  <c r="EIZ311" i="7" s="1"/>
  <c r="EIX308" i="7"/>
  <c r="EIX309" i="7" s="1"/>
  <c r="EIX310" i="7" s="1"/>
  <c r="EIX311" i="7" s="1"/>
  <c r="EIV308" i="7"/>
  <c r="EIV309" i="7" s="1"/>
  <c r="EIV310" i="7" s="1"/>
  <c r="EIV311" i="7" s="1"/>
  <c r="EIT308" i="7"/>
  <c r="EIT309" i="7" s="1"/>
  <c r="EIT310" i="7" s="1"/>
  <c r="EIT311" i="7" s="1"/>
  <c r="EIR308" i="7"/>
  <c r="EIR309" i="7" s="1"/>
  <c r="EIR310" i="7" s="1"/>
  <c r="EIR311" i="7" s="1"/>
  <c r="EIP308" i="7"/>
  <c r="EIP309" i="7" s="1"/>
  <c r="EIP310" i="7" s="1"/>
  <c r="EIP311" i="7" s="1"/>
  <c r="EIN308" i="7"/>
  <c r="EIN309" i="7" s="1"/>
  <c r="EIN310" i="7" s="1"/>
  <c r="EIN311" i="7" s="1"/>
  <c r="EIL308" i="7"/>
  <c r="EIL309" i="7" s="1"/>
  <c r="EIL310" i="7" s="1"/>
  <c r="EIL311" i="7" s="1"/>
  <c r="EIJ308" i="7"/>
  <c r="EIJ309" i="7" s="1"/>
  <c r="EIJ310" i="7" s="1"/>
  <c r="EIJ311" i="7" s="1"/>
  <c r="EIH308" i="7"/>
  <c r="EIH309" i="7" s="1"/>
  <c r="EIH310" i="7" s="1"/>
  <c r="EIH311" i="7" s="1"/>
  <c r="EIF308" i="7"/>
  <c r="EIF309" i="7" s="1"/>
  <c r="EIF310" i="7" s="1"/>
  <c r="EIF311" i="7" s="1"/>
  <c r="EID308" i="7"/>
  <c r="EID309" i="7" s="1"/>
  <c r="EID310" i="7" s="1"/>
  <c r="EID311" i="7" s="1"/>
  <c r="EIB308" i="7"/>
  <c r="EIB309" i="7" s="1"/>
  <c r="EIB310" i="7" s="1"/>
  <c r="EIB311" i="7" s="1"/>
  <c r="EHZ308" i="7"/>
  <c r="EHZ309" i="7" s="1"/>
  <c r="EHZ310" i="7" s="1"/>
  <c r="EHZ311" i="7" s="1"/>
  <c r="EHX308" i="7"/>
  <c r="EHX309" i="7" s="1"/>
  <c r="EHX310" i="7" s="1"/>
  <c r="EHX311" i="7" s="1"/>
  <c r="EHV308" i="7"/>
  <c r="EHV309" i="7" s="1"/>
  <c r="EHV310" i="7" s="1"/>
  <c r="EHV311" i="7" s="1"/>
  <c r="EHT308" i="7"/>
  <c r="EHT309" i="7" s="1"/>
  <c r="EHT310" i="7" s="1"/>
  <c r="EHT311" i="7" s="1"/>
  <c r="EHR308" i="7"/>
  <c r="EHR309" i="7" s="1"/>
  <c r="EHR310" i="7" s="1"/>
  <c r="EHR311" i="7" s="1"/>
  <c r="EHP308" i="7"/>
  <c r="EHP309" i="7" s="1"/>
  <c r="EHP310" i="7" s="1"/>
  <c r="EHP311" i="7" s="1"/>
  <c r="EHN308" i="7"/>
  <c r="EHN309" i="7" s="1"/>
  <c r="EHN310" i="7" s="1"/>
  <c r="EHN311" i="7" s="1"/>
  <c r="EHL308" i="7"/>
  <c r="EHL309" i="7" s="1"/>
  <c r="EHL310" i="7" s="1"/>
  <c r="EHL311" i="7" s="1"/>
  <c r="EHJ308" i="7"/>
  <c r="EHJ309" i="7" s="1"/>
  <c r="EHJ310" i="7" s="1"/>
  <c r="EHJ311" i="7" s="1"/>
  <c r="EHH308" i="7"/>
  <c r="EHH309" i="7" s="1"/>
  <c r="EHH310" i="7" s="1"/>
  <c r="EHH311" i="7" s="1"/>
  <c r="EHF308" i="7"/>
  <c r="EHF309" i="7" s="1"/>
  <c r="EHF310" i="7" s="1"/>
  <c r="EHF311" i="7" s="1"/>
  <c r="EHD308" i="7"/>
  <c r="EHD309" i="7" s="1"/>
  <c r="EHD310" i="7" s="1"/>
  <c r="EHD311" i="7" s="1"/>
  <c r="EHB308" i="7"/>
  <c r="EHB309" i="7" s="1"/>
  <c r="EHB310" i="7" s="1"/>
  <c r="EHB311" i="7" s="1"/>
  <c r="EGZ308" i="7"/>
  <c r="EGZ309" i="7" s="1"/>
  <c r="EGZ310" i="7" s="1"/>
  <c r="EGZ311" i="7" s="1"/>
  <c r="EGX308" i="7"/>
  <c r="EGX309" i="7" s="1"/>
  <c r="EGX310" i="7" s="1"/>
  <c r="EGX311" i="7" s="1"/>
  <c r="EGV308" i="7"/>
  <c r="EGV309" i="7" s="1"/>
  <c r="EGV310" i="7" s="1"/>
  <c r="EGV311" i="7" s="1"/>
  <c r="EGT308" i="7"/>
  <c r="EGT309" i="7" s="1"/>
  <c r="EGT310" i="7" s="1"/>
  <c r="EGT311" i="7" s="1"/>
  <c r="EGR308" i="7"/>
  <c r="EGR309" i="7" s="1"/>
  <c r="EGR310" i="7" s="1"/>
  <c r="EGR311" i="7" s="1"/>
  <c r="EGP308" i="7"/>
  <c r="EGP309" i="7" s="1"/>
  <c r="EGP310" i="7" s="1"/>
  <c r="EGP311" i="7" s="1"/>
  <c r="EGN308" i="7"/>
  <c r="EGN309" i="7" s="1"/>
  <c r="EGN310" i="7" s="1"/>
  <c r="EGN311" i="7" s="1"/>
  <c r="EGL308" i="7"/>
  <c r="EGL309" i="7" s="1"/>
  <c r="EGL310" i="7" s="1"/>
  <c r="EGL311" i="7" s="1"/>
  <c r="EGJ308" i="7"/>
  <c r="EGJ309" i="7" s="1"/>
  <c r="EGJ310" i="7" s="1"/>
  <c r="EGJ311" i="7" s="1"/>
  <c r="EGH308" i="7"/>
  <c r="EGH309" i="7" s="1"/>
  <c r="EGH310" i="7" s="1"/>
  <c r="EGH311" i="7" s="1"/>
  <c r="EGF308" i="7"/>
  <c r="EGF309" i="7" s="1"/>
  <c r="EGF310" i="7" s="1"/>
  <c r="EGF311" i="7" s="1"/>
  <c r="EGD308" i="7"/>
  <c r="EGD309" i="7" s="1"/>
  <c r="EGD310" i="7" s="1"/>
  <c r="EGD311" i="7" s="1"/>
  <c r="EGB308" i="7"/>
  <c r="EGB309" i="7" s="1"/>
  <c r="EGB310" i="7" s="1"/>
  <c r="EGB311" i="7" s="1"/>
  <c r="EFZ308" i="7"/>
  <c r="EFZ309" i="7" s="1"/>
  <c r="EFZ310" i="7" s="1"/>
  <c r="EFZ311" i="7" s="1"/>
  <c r="EFX308" i="7"/>
  <c r="EFX309" i="7" s="1"/>
  <c r="EFX310" i="7" s="1"/>
  <c r="EFX311" i="7" s="1"/>
  <c r="EFV308" i="7"/>
  <c r="EFV309" i="7" s="1"/>
  <c r="EFV310" i="7" s="1"/>
  <c r="EFV311" i="7" s="1"/>
  <c r="EFT308" i="7"/>
  <c r="EFT309" i="7" s="1"/>
  <c r="EFT310" i="7" s="1"/>
  <c r="EFT311" i="7" s="1"/>
  <c r="EFR308" i="7"/>
  <c r="EFR309" i="7" s="1"/>
  <c r="EFR310" i="7" s="1"/>
  <c r="EFR311" i="7" s="1"/>
  <c r="EFP308" i="7"/>
  <c r="EFP309" i="7" s="1"/>
  <c r="EFP310" i="7" s="1"/>
  <c r="EFP311" i="7" s="1"/>
  <c r="EFN308" i="7"/>
  <c r="EFN309" i="7" s="1"/>
  <c r="EFN310" i="7" s="1"/>
  <c r="EFN311" i="7" s="1"/>
  <c r="EFL308" i="7"/>
  <c r="EFL309" i="7" s="1"/>
  <c r="EFL310" i="7" s="1"/>
  <c r="EFL311" i="7" s="1"/>
  <c r="EFJ308" i="7"/>
  <c r="EFJ309" i="7" s="1"/>
  <c r="EFJ310" i="7" s="1"/>
  <c r="EFJ311" i="7" s="1"/>
  <c r="EFH308" i="7"/>
  <c r="EFH309" i="7" s="1"/>
  <c r="EFH310" i="7" s="1"/>
  <c r="EFH311" i="7" s="1"/>
  <c r="EFF308" i="7"/>
  <c r="EFF309" i="7" s="1"/>
  <c r="EFF310" i="7" s="1"/>
  <c r="EFF311" i="7" s="1"/>
  <c r="EFD308" i="7"/>
  <c r="EFD309" i="7" s="1"/>
  <c r="EFD310" i="7" s="1"/>
  <c r="EFD311" i="7" s="1"/>
  <c r="EFB308" i="7"/>
  <c r="EFB309" i="7" s="1"/>
  <c r="EFB310" i="7" s="1"/>
  <c r="EFB311" i="7" s="1"/>
  <c r="EEZ308" i="7"/>
  <c r="EEZ309" i="7" s="1"/>
  <c r="EEZ310" i="7" s="1"/>
  <c r="EEZ311" i="7" s="1"/>
  <c r="EEX308" i="7"/>
  <c r="EEX309" i="7" s="1"/>
  <c r="EEX310" i="7" s="1"/>
  <c r="EEX311" i="7" s="1"/>
  <c r="EEV308" i="7"/>
  <c r="EEV309" i="7" s="1"/>
  <c r="EEV310" i="7" s="1"/>
  <c r="EEV311" i="7" s="1"/>
  <c r="EET308" i="7"/>
  <c r="EET309" i="7" s="1"/>
  <c r="EET310" i="7" s="1"/>
  <c r="EET311" i="7" s="1"/>
  <c r="EER308" i="7"/>
  <c r="EER309" i="7" s="1"/>
  <c r="EER310" i="7" s="1"/>
  <c r="EER311" i="7" s="1"/>
  <c r="EEP308" i="7"/>
  <c r="EEP309" i="7" s="1"/>
  <c r="EEP310" i="7" s="1"/>
  <c r="EEP311" i="7" s="1"/>
  <c r="EEN308" i="7"/>
  <c r="EEN309" i="7" s="1"/>
  <c r="EEN310" i="7" s="1"/>
  <c r="EEN311" i="7" s="1"/>
  <c r="EEL308" i="7"/>
  <c r="EEL309" i="7" s="1"/>
  <c r="EEL310" i="7" s="1"/>
  <c r="EEL311" i="7" s="1"/>
  <c r="EEJ308" i="7"/>
  <c r="EEJ309" i="7" s="1"/>
  <c r="EEJ310" i="7" s="1"/>
  <c r="EEJ311" i="7" s="1"/>
  <c r="EEH308" i="7"/>
  <c r="EEH309" i="7" s="1"/>
  <c r="EEH310" i="7" s="1"/>
  <c r="EEH311" i="7" s="1"/>
  <c r="EEF308" i="7"/>
  <c r="EEF309" i="7" s="1"/>
  <c r="EEF310" i="7" s="1"/>
  <c r="EEF311" i="7" s="1"/>
  <c r="EED308" i="7"/>
  <c r="EED309" i="7" s="1"/>
  <c r="EED310" i="7" s="1"/>
  <c r="EED311" i="7" s="1"/>
  <c r="EEB308" i="7"/>
  <c r="EEB309" i="7" s="1"/>
  <c r="EEB310" i="7" s="1"/>
  <c r="EEB311" i="7" s="1"/>
  <c r="EDZ308" i="7"/>
  <c r="EDZ309" i="7" s="1"/>
  <c r="EDZ310" i="7" s="1"/>
  <c r="EDZ311" i="7" s="1"/>
  <c r="EDX308" i="7"/>
  <c r="EDX309" i="7" s="1"/>
  <c r="EDX310" i="7" s="1"/>
  <c r="EDX311" i="7" s="1"/>
  <c r="EDV308" i="7"/>
  <c r="EDV309" i="7" s="1"/>
  <c r="EDV310" i="7" s="1"/>
  <c r="EDV311" i="7" s="1"/>
  <c r="EDT308" i="7"/>
  <c r="EDT309" i="7" s="1"/>
  <c r="EDT310" i="7" s="1"/>
  <c r="EDT311" i="7" s="1"/>
  <c r="EDR308" i="7"/>
  <c r="EDR309" i="7" s="1"/>
  <c r="EDR310" i="7" s="1"/>
  <c r="EDR311" i="7" s="1"/>
  <c r="EDP308" i="7"/>
  <c r="EDP309" i="7" s="1"/>
  <c r="EDP310" i="7" s="1"/>
  <c r="EDP311" i="7" s="1"/>
  <c r="EDN308" i="7"/>
  <c r="EDN309" i="7" s="1"/>
  <c r="EDN310" i="7" s="1"/>
  <c r="EDN311" i="7" s="1"/>
  <c r="EDL308" i="7"/>
  <c r="EDL309" i="7" s="1"/>
  <c r="EDL310" i="7" s="1"/>
  <c r="EDL311" i="7" s="1"/>
  <c r="EDJ308" i="7"/>
  <c r="EDJ309" i="7" s="1"/>
  <c r="EDJ310" i="7" s="1"/>
  <c r="EDJ311" i="7" s="1"/>
  <c r="EDH308" i="7"/>
  <c r="EDH309" i="7" s="1"/>
  <c r="EDH310" i="7" s="1"/>
  <c r="EDH311" i="7" s="1"/>
  <c r="EDF308" i="7"/>
  <c r="EDF309" i="7" s="1"/>
  <c r="EDF310" i="7" s="1"/>
  <c r="EDF311" i="7" s="1"/>
  <c r="EDD308" i="7"/>
  <c r="EDD309" i="7" s="1"/>
  <c r="EDD310" i="7" s="1"/>
  <c r="EDD311" i="7" s="1"/>
  <c r="EDB308" i="7"/>
  <c r="EDB309" i="7" s="1"/>
  <c r="EDB310" i="7" s="1"/>
  <c r="EDB311" i="7" s="1"/>
  <c r="ECZ308" i="7"/>
  <c r="ECZ309" i="7" s="1"/>
  <c r="ECZ310" i="7" s="1"/>
  <c r="ECZ311" i="7" s="1"/>
  <c r="ECX308" i="7"/>
  <c r="ECX309" i="7" s="1"/>
  <c r="ECX310" i="7" s="1"/>
  <c r="ECX311" i="7" s="1"/>
  <c r="ECV308" i="7"/>
  <c r="ECV309" i="7" s="1"/>
  <c r="ECV310" i="7" s="1"/>
  <c r="ECV311" i="7" s="1"/>
  <c r="ECT308" i="7"/>
  <c r="ECT309" i="7" s="1"/>
  <c r="ECT310" i="7" s="1"/>
  <c r="ECT311" i="7" s="1"/>
  <c r="ECR308" i="7"/>
  <c r="ECR309" i="7" s="1"/>
  <c r="ECR310" i="7" s="1"/>
  <c r="ECR311" i="7" s="1"/>
  <c r="ECP308" i="7"/>
  <c r="ECP309" i="7" s="1"/>
  <c r="ECP310" i="7" s="1"/>
  <c r="ECP311" i="7" s="1"/>
  <c r="ECN308" i="7"/>
  <c r="ECN309" i="7" s="1"/>
  <c r="ECN310" i="7" s="1"/>
  <c r="ECN311" i="7" s="1"/>
  <c r="ECL308" i="7"/>
  <c r="ECL309" i="7" s="1"/>
  <c r="ECL310" i="7" s="1"/>
  <c r="ECL311" i="7" s="1"/>
  <c r="ECJ308" i="7"/>
  <c r="ECJ309" i="7" s="1"/>
  <c r="ECJ310" i="7" s="1"/>
  <c r="ECJ311" i="7" s="1"/>
  <c r="ECH308" i="7"/>
  <c r="ECH309" i="7" s="1"/>
  <c r="ECH310" i="7" s="1"/>
  <c r="ECH311" i="7" s="1"/>
  <c r="ECF308" i="7"/>
  <c r="ECF309" i="7" s="1"/>
  <c r="ECF310" i="7" s="1"/>
  <c r="ECF311" i="7" s="1"/>
  <c r="ECD308" i="7"/>
  <c r="ECD309" i="7" s="1"/>
  <c r="ECD310" i="7" s="1"/>
  <c r="ECD311" i="7" s="1"/>
  <c r="ECB308" i="7"/>
  <c r="ECB309" i="7" s="1"/>
  <c r="ECB310" i="7" s="1"/>
  <c r="ECB311" i="7" s="1"/>
  <c r="EBZ308" i="7"/>
  <c r="EBZ309" i="7" s="1"/>
  <c r="EBZ310" i="7" s="1"/>
  <c r="EBZ311" i="7" s="1"/>
  <c r="EBX308" i="7"/>
  <c r="EBX309" i="7" s="1"/>
  <c r="EBX310" i="7" s="1"/>
  <c r="EBX311" i="7" s="1"/>
  <c r="EBV308" i="7"/>
  <c r="EBV309" i="7" s="1"/>
  <c r="EBV310" i="7" s="1"/>
  <c r="EBV311" i="7" s="1"/>
  <c r="EBT308" i="7"/>
  <c r="EBT309" i="7" s="1"/>
  <c r="EBT310" i="7" s="1"/>
  <c r="EBT311" i="7" s="1"/>
  <c r="EBR308" i="7"/>
  <c r="EBR309" i="7" s="1"/>
  <c r="EBR310" i="7" s="1"/>
  <c r="EBR311" i="7" s="1"/>
  <c r="EBP308" i="7"/>
  <c r="EBP309" i="7" s="1"/>
  <c r="EBP310" i="7" s="1"/>
  <c r="EBP311" i="7" s="1"/>
  <c r="EBN308" i="7"/>
  <c r="EBN309" i="7" s="1"/>
  <c r="EBN310" i="7" s="1"/>
  <c r="EBN311" i="7" s="1"/>
  <c r="EBL308" i="7"/>
  <c r="EBL309" i="7" s="1"/>
  <c r="EBL310" i="7" s="1"/>
  <c r="EBL311" i="7" s="1"/>
  <c r="EBJ308" i="7"/>
  <c r="EBJ309" i="7" s="1"/>
  <c r="EBJ310" i="7" s="1"/>
  <c r="EBJ311" i="7" s="1"/>
  <c r="EBH308" i="7"/>
  <c r="EBH309" i="7" s="1"/>
  <c r="EBH310" i="7" s="1"/>
  <c r="EBH311" i="7" s="1"/>
  <c r="EBF308" i="7"/>
  <c r="EBF309" i="7" s="1"/>
  <c r="EBF310" i="7" s="1"/>
  <c r="EBF311" i="7" s="1"/>
  <c r="EBD308" i="7"/>
  <c r="EBD309" i="7" s="1"/>
  <c r="EBD310" i="7" s="1"/>
  <c r="EBD311" i="7" s="1"/>
  <c r="EBB308" i="7"/>
  <c r="EBB309" i="7" s="1"/>
  <c r="EBB310" i="7" s="1"/>
  <c r="EBB311" i="7" s="1"/>
  <c r="EAZ308" i="7"/>
  <c r="EAZ309" i="7" s="1"/>
  <c r="EAZ310" i="7" s="1"/>
  <c r="EAZ311" i="7" s="1"/>
  <c r="EAX308" i="7"/>
  <c r="EAX309" i="7" s="1"/>
  <c r="EAX310" i="7" s="1"/>
  <c r="EAX311" i="7" s="1"/>
  <c r="EAV308" i="7"/>
  <c r="EAV309" i="7" s="1"/>
  <c r="EAV310" i="7" s="1"/>
  <c r="EAV311" i="7" s="1"/>
  <c r="EAT308" i="7"/>
  <c r="EAT309" i="7" s="1"/>
  <c r="EAT310" i="7" s="1"/>
  <c r="EAT311" i="7" s="1"/>
  <c r="EAR308" i="7"/>
  <c r="EAR309" i="7" s="1"/>
  <c r="EAR310" i="7" s="1"/>
  <c r="EAR311" i="7" s="1"/>
  <c r="EAP308" i="7"/>
  <c r="EAP309" i="7" s="1"/>
  <c r="EAP310" i="7" s="1"/>
  <c r="EAP311" i="7" s="1"/>
  <c r="EAN308" i="7"/>
  <c r="EAN309" i="7" s="1"/>
  <c r="EAN310" i="7" s="1"/>
  <c r="EAN311" i="7" s="1"/>
  <c r="EAL308" i="7"/>
  <c r="EAL309" i="7" s="1"/>
  <c r="EAL310" i="7" s="1"/>
  <c r="EAL311" i="7" s="1"/>
  <c r="EAJ308" i="7"/>
  <c r="EAJ309" i="7" s="1"/>
  <c r="EAJ310" i="7" s="1"/>
  <c r="EAJ311" i="7" s="1"/>
  <c r="EAH308" i="7"/>
  <c r="EAH309" i="7" s="1"/>
  <c r="EAH310" i="7" s="1"/>
  <c r="EAH311" i="7" s="1"/>
  <c r="EAF308" i="7"/>
  <c r="EAF309" i="7" s="1"/>
  <c r="EAF310" i="7" s="1"/>
  <c r="EAF311" i="7" s="1"/>
  <c r="EAD308" i="7"/>
  <c r="EAD309" i="7" s="1"/>
  <c r="EAD310" i="7" s="1"/>
  <c r="EAD311" i="7" s="1"/>
  <c r="EAB308" i="7"/>
  <c r="EAB309" i="7" s="1"/>
  <c r="EAB310" i="7" s="1"/>
  <c r="EAB311" i="7" s="1"/>
  <c r="DZZ308" i="7"/>
  <c r="DZZ309" i="7" s="1"/>
  <c r="DZZ310" i="7" s="1"/>
  <c r="DZZ311" i="7" s="1"/>
  <c r="DZX308" i="7"/>
  <c r="DZX309" i="7" s="1"/>
  <c r="DZX310" i="7" s="1"/>
  <c r="DZX311" i="7" s="1"/>
  <c r="DZV308" i="7"/>
  <c r="DZV309" i="7" s="1"/>
  <c r="DZV310" i="7" s="1"/>
  <c r="DZV311" i="7" s="1"/>
  <c r="DZT308" i="7"/>
  <c r="DZT309" i="7" s="1"/>
  <c r="DZT310" i="7" s="1"/>
  <c r="DZT311" i="7" s="1"/>
  <c r="DZR308" i="7"/>
  <c r="DZR309" i="7" s="1"/>
  <c r="DZR310" i="7" s="1"/>
  <c r="DZR311" i="7" s="1"/>
  <c r="DZP308" i="7"/>
  <c r="DZP309" i="7" s="1"/>
  <c r="DZP310" i="7" s="1"/>
  <c r="DZP311" i="7" s="1"/>
  <c r="DZN308" i="7"/>
  <c r="DZN309" i="7" s="1"/>
  <c r="DZN310" i="7" s="1"/>
  <c r="DZN311" i="7" s="1"/>
  <c r="DZL308" i="7"/>
  <c r="DZL309" i="7" s="1"/>
  <c r="DZL310" i="7" s="1"/>
  <c r="DZL311" i="7" s="1"/>
  <c r="DZJ308" i="7"/>
  <c r="DZJ309" i="7" s="1"/>
  <c r="DZJ310" i="7" s="1"/>
  <c r="DZJ311" i="7" s="1"/>
  <c r="DZH308" i="7"/>
  <c r="DZH309" i="7" s="1"/>
  <c r="DZH310" i="7" s="1"/>
  <c r="DZH311" i="7" s="1"/>
  <c r="DZF308" i="7"/>
  <c r="DZF309" i="7" s="1"/>
  <c r="DZF310" i="7" s="1"/>
  <c r="DZF311" i="7" s="1"/>
  <c r="DZD308" i="7"/>
  <c r="DZD309" i="7" s="1"/>
  <c r="DZD310" i="7" s="1"/>
  <c r="DZD311" i="7" s="1"/>
  <c r="DZB308" i="7"/>
  <c r="DZB309" i="7" s="1"/>
  <c r="DZB310" i="7" s="1"/>
  <c r="DZB311" i="7" s="1"/>
  <c r="DYZ308" i="7"/>
  <c r="DYZ309" i="7" s="1"/>
  <c r="DYZ310" i="7" s="1"/>
  <c r="DYZ311" i="7" s="1"/>
  <c r="DYX308" i="7"/>
  <c r="DYX309" i="7" s="1"/>
  <c r="DYX310" i="7" s="1"/>
  <c r="DYX311" i="7" s="1"/>
  <c r="DYV308" i="7"/>
  <c r="DYV309" i="7" s="1"/>
  <c r="DYV310" i="7" s="1"/>
  <c r="DYV311" i="7" s="1"/>
  <c r="DYT308" i="7"/>
  <c r="DYT309" i="7" s="1"/>
  <c r="DYT310" i="7" s="1"/>
  <c r="DYT311" i="7" s="1"/>
  <c r="DYR308" i="7"/>
  <c r="DYR309" i="7" s="1"/>
  <c r="DYR310" i="7" s="1"/>
  <c r="DYR311" i="7" s="1"/>
  <c r="DYP308" i="7"/>
  <c r="DYP309" i="7" s="1"/>
  <c r="DYP310" i="7" s="1"/>
  <c r="DYP311" i="7" s="1"/>
  <c r="DYN308" i="7"/>
  <c r="DYN309" i="7" s="1"/>
  <c r="DYN310" i="7" s="1"/>
  <c r="DYN311" i="7" s="1"/>
  <c r="DYL308" i="7"/>
  <c r="DYL309" i="7" s="1"/>
  <c r="DYL310" i="7" s="1"/>
  <c r="DYL311" i="7" s="1"/>
  <c r="DYJ308" i="7"/>
  <c r="DYJ309" i="7" s="1"/>
  <c r="DYJ310" i="7" s="1"/>
  <c r="DYJ311" i="7" s="1"/>
  <c r="DYH308" i="7"/>
  <c r="DYH309" i="7" s="1"/>
  <c r="DYH310" i="7" s="1"/>
  <c r="DYH311" i="7" s="1"/>
  <c r="DYF308" i="7"/>
  <c r="DYF309" i="7" s="1"/>
  <c r="DYF310" i="7" s="1"/>
  <c r="DYF311" i="7" s="1"/>
  <c r="DYD308" i="7"/>
  <c r="DYD309" i="7" s="1"/>
  <c r="DYD310" i="7" s="1"/>
  <c r="DYD311" i="7" s="1"/>
  <c r="DYB308" i="7"/>
  <c r="DYB309" i="7" s="1"/>
  <c r="DYB310" i="7" s="1"/>
  <c r="DYB311" i="7" s="1"/>
  <c r="DXZ308" i="7"/>
  <c r="DXZ309" i="7" s="1"/>
  <c r="DXZ310" i="7" s="1"/>
  <c r="DXZ311" i="7" s="1"/>
  <c r="DXX308" i="7"/>
  <c r="DXX309" i="7" s="1"/>
  <c r="DXX310" i="7" s="1"/>
  <c r="DXX311" i="7" s="1"/>
  <c r="DXV308" i="7"/>
  <c r="DXV309" i="7" s="1"/>
  <c r="DXV310" i="7" s="1"/>
  <c r="DXV311" i="7" s="1"/>
  <c r="DXT308" i="7"/>
  <c r="DXT309" i="7" s="1"/>
  <c r="DXT310" i="7" s="1"/>
  <c r="DXT311" i="7" s="1"/>
  <c r="DXR308" i="7"/>
  <c r="DXR309" i="7" s="1"/>
  <c r="DXR310" i="7" s="1"/>
  <c r="DXR311" i="7" s="1"/>
  <c r="DXP308" i="7"/>
  <c r="DXP309" i="7" s="1"/>
  <c r="DXP310" i="7" s="1"/>
  <c r="DXP311" i="7" s="1"/>
  <c r="DXN308" i="7"/>
  <c r="DXN309" i="7" s="1"/>
  <c r="DXN310" i="7" s="1"/>
  <c r="DXN311" i="7" s="1"/>
  <c r="DXL308" i="7"/>
  <c r="DXL309" i="7" s="1"/>
  <c r="DXL310" i="7" s="1"/>
  <c r="DXL311" i="7" s="1"/>
  <c r="DXJ308" i="7"/>
  <c r="DXJ309" i="7" s="1"/>
  <c r="DXJ310" i="7" s="1"/>
  <c r="DXJ311" i="7" s="1"/>
  <c r="DXH308" i="7"/>
  <c r="DXH309" i="7" s="1"/>
  <c r="DXH310" i="7" s="1"/>
  <c r="DXH311" i="7" s="1"/>
  <c r="DXF308" i="7"/>
  <c r="DXF309" i="7" s="1"/>
  <c r="DXF310" i="7" s="1"/>
  <c r="DXF311" i="7" s="1"/>
  <c r="DXD308" i="7"/>
  <c r="DXD309" i="7" s="1"/>
  <c r="DXD310" i="7" s="1"/>
  <c r="DXD311" i="7" s="1"/>
  <c r="DXB308" i="7"/>
  <c r="DXB309" i="7" s="1"/>
  <c r="DXB310" i="7" s="1"/>
  <c r="DXB311" i="7" s="1"/>
  <c r="DWZ308" i="7"/>
  <c r="DWZ309" i="7" s="1"/>
  <c r="DWZ310" i="7" s="1"/>
  <c r="DWZ311" i="7" s="1"/>
  <c r="DWX308" i="7"/>
  <c r="DWX309" i="7" s="1"/>
  <c r="DWX310" i="7" s="1"/>
  <c r="DWX311" i="7" s="1"/>
  <c r="DWV308" i="7"/>
  <c r="DWV309" i="7" s="1"/>
  <c r="DWV310" i="7" s="1"/>
  <c r="DWV311" i="7" s="1"/>
  <c r="DWT308" i="7"/>
  <c r="DWT309" i="7" s="1"/>
  <c r="DWT310" i="7" s="1"/>
  <c r="DWT311" i="7" s="1"/>
  <c r="DWR308" i="7"/>
  <c r="DWR309" i="7" s="1"/>
  <c r="DWR310" i="7" s="1"/>
  <c r="DWR311" i="7" s="1"/>
  <c r="DWP308" i="7"/>
  <c r="DWP309" i="7" s="1"/>
  <c r="DWP310" i="7" s="1"/>
  <c r="DWP311" i="7" s="1"/>
  <c r="DWN308" i="7"/>
  <c r="DWN309" i="7" s="1"/>
  <c r="DWN310" i="7" s="1"/>
  <c r="DWN311" i="7" s="1"/>
  <c r="DWL308" i="7"/>
  <c r="DWL309" i="7" s="1"/>
  <c r="DWL310" i="7" s="1"/>
  <c r="DWL311" i="7" s="1"/>
  <c r="DWJ308" i="7"/>
  <c r="DWJ309" i="7" s="1"/>
  <c r="DWJ310" i="7" s="1"/>
  <c r="DWJ311" i="7" s="1"/>
  <c r="DWH308" i="7"/>
  <c r="DWH309" i="7" s="1"/>
  <c r="DWH310" i="7" s="1"/>
  <c r="DWH311" i="7" s="1"/>
  <c r="DWF308" i="7"/>
  <c r="DWF309" i="7" s="1"/>
  <c r="DWF310" i="7" s="1"/>
  <c r="DWF311" i="7" s="1"/>
  <c r="DWD308" i="7"/>
  <c r="DWD309" i="7" s="1"/>
  <c r="DWD310" i="7" s="1"/>
  <c r="DWD311" i="7" s="1"/>
  <c r="DWB308" i="7"/>
  <c r="DWB309" i="7" s="1"/>
  <c r="DWB310" i="7" s="1"/>
  <c r="DWB311" i="7" s="1"/>
  <c r="DVZ308" i="7"/>
  <c r="DVZ309" i="7" s="1"/>
  <c r="DVZ310" i="7" s="1"/>
  <c r="DVZ311" i="7" s="1"/>
  <c r="DVX308" i="7"/>
  <c r="DVX309" i="7" s="1"/>
  <c r="DVX310" i="7" s="1"/>
  <c r="DVX311" i="7" s="1"/>
  <c r="DVV308" i="7"/>
  <c r="DVV309" i="7" s="1"/>
  <c r="DVV310" i="7" s="1"/>
  <c r="DVV311" i="7" s="1"/>
  <c r="DVT308" i="7"/>
  <c r="DVT309" i="7" s="1"/>
  <c r="DVT310" i="7" s="1"/>
  <c r="DVT311" i="7" s="1"/>
  <c r="DVR308" i="7"/>
  <c r="DVR309" i="7" s="1"/>
  <c r="DVR310" i="7" s="1"/>
  <c r="DVR311" i="7" s="1"/>
  <c r="DVP308" i="7"/>
  <c r="DVP309" i="7" s="1"/>
  <c r="DVP310" i="7" s="1"/>
  <c r="DVP311" i="7" s="1"/>
  <c r="DVN308" i="7"/>
  <c r="DVN309" i="7" s="1"/>
  <c r="DVN310" i="7" s="1"/>
  <c r="DVN311" i="7" s="1"/>
  <c r="DVL308" i="7"/>
  <c r="DVL309" i="7" s="1"/>
  <c r="DVL310" i="7" s="1"/>
  <c r="DVL311" i="7" s="1"/>
  <c r="DVJ308" i="7"/>
  <c r="DVJ309" i="7" s="1"/>
  <c r="DVJ310" i="7" s="1"/>
  <c r="DVJ311" i="7" s="1"/>
  <c r="DVH308" i="7"/>
  <c r="DVH309" i="7" s="1"/>
  <c r="DVH310" i="7" s="1"/>
  <c r="DVH311" i="7" s="1"/>
  <c r="DVF308" i="7"/>
  <c r="DVF309" i="7" s="1"/>
  <c r="DVF310" i="7" s="1"/>
  <c r="DVF311" i="7" s="1"/>
  <c r="DVD308" i="7"/>
  <c r="DVD309" i="7" s="1"/>
  <c r="DVD310" i="7" s="1"/>
  <c r="DVD311" i="7" s="1"/>
  <c r="DVB308" i="7"/>
  <c r="DVB309" i="7" s="1"/>
  <c r="DVB310" i="7" s="1"/>
  <c r="DVB311" i="7" s="1"/>
  <c r="DUZ308" i="7"/>
  <c r="DUZ309" i="7" s="1"/>
  <c r="DUZ310" i="7" s="1"/>
  <c r="DUZ311" i="7" s="1"/>
  <c r="DUX308" i="7"/>
  <c r="DUX309" i="7" s="1"/>
  <c r="DUX310" i="7" s="1"/>
  <c r="DUX311" i="7" s="1"/>
  <c r="DUV308" i="7"/>
  <c r="DUV309" i="7" s="1"/>
  <c r="DUV310" i="7" s="1"/>
  <c r="DUV311" i="7" s="1"/>
  <c r="DUT308" i="7"/>
  <c r="DUT309" i="7" s="1"/>
  <c r="DUT310" i="7" s="1"/>
  <c r="DUT311" i="7" s="1"/>
  <c r="DUR308" i="7"/>
  <c r="DUR309" i="7" s="1"/>
  <c r="DUR310" i="7" s="1"/>
  <c r="DUR311" i="7" s="1"/>
  <c r="DUP308" i="7"/>
  <c r="DUP309" i="7" s="1"/>
  <c r="DUP310" i="7" s="1"/>
  <c r="DUP311" i="7" s="1"/>
  <c r="DUN308" i="7"/>
  <c r="DUN309" i="7" s="1"/>
  <c r="DUN310" i="7" s="1"/>
  <c r="DUN311" i="7" s="1"/>
  <c r="DUL308" i="7"/>
  <c r="DUL309" i="7" s="1"/>
  <c r="DUL310" i="7" s="1"/>
  <c r="DUL311" i="7" s="1"/>
  <c r="DUJ308" i="7"/>
  <c r="DUJ309" i="7" s="1"/>
  <c r="DUJ310" i="7" s="1"/>
  <c r="DUJ311" i="7" s="1"/>
  <c r="DUH308" i="7"/>
  <c r="DUH309" i="7" s="1"/>
  <c r="DUH310" i="7" s="1"/>
  <c r="DUH311" i="7" s="1"/>
  <c r="DUF308" i="7"/>
  <c r="DUF309" i="7" s="1"/>
  <c r="DUF310" i="7" s="1"/>
  <c r="DUF311" i="7" s="1"/>
  <c r="DUD308" i="7"/>
  <c r="DUD309" i="7" s="1"/>
  <c r="DUD310" i="7" s="1"/>
  <c r="DUD311" i="7" s="1"/>
  <c r="DUB308" i="7"/>
  <c r="DUB309" i="7" s="1"/>
  <c r="DUB310" i="7" s="1"/>
  <c r="DUB311" i="7" s="1"/>
  <c r="DTZ308" i="7"/>
  <c r="DTZ309" i="7" s="1"/>
  <c r="DTZ310" i="7" s="1"/>
  <c r="DTZ311" i="7" s="1"/>
  <c r="DTX308" i="7"/>
  <c r="DTX309" i="7" s="1"/>
  <c r="DTX310" i="7" s="1"/>
  <c r="DTX311" i="7" s="1"/>
  <c r="DTV308" i="7"/>
  <c r="DTV309" i="7" s="1"/>
  <c r="DTV310" i="7" s="1"/>
  <c r="DTV311" i="7" s="1"/>
  <c r="DTT308" i="7"/>
  <c r="DTT309" i="7" s="1"/>
  <c r="DTT310" i="7" s="1"/>
  <c r="DTT311" i="7" s="1"/>
  <c r="DTR308" i="7"/>
  <c r="DTR309" i="7" s="1"/>
  <c r="DTR310" i="7" s="1"/>
  <c r="DTR311" i="7" s="1"/>
  <c r="DTP308" i="7"/>
  <c r="DTP309" i="7" s="1"/>
  <c r="DTP310" i="7" s="1"/>
  <c r="DTP311" i="7" s="1"/>
  <c r="DTN308" i="7"/>
  <c r="DTN309" i="7" s="1"/>
  <c r="DTN310" i="7" s="1"/>
  <c r="DTN311" i="7" s="1"/>
  <c r="DTL308" i="7"/>
  <c r="DTL309" i="7" s="1"/>
  <c r="DTL310" i="7" s="1"/>
  <c r="DTL311" i="7" s="1"/>
  <c r="DTJ308" i="7"/>
  <c r="DTJ309" i="7" s="1"/>
  <c r="DTJ310" i="7" s="1"/>
  <c r="DTJ311" i="7" s="1"/>
  <c r="DTH308" i="7"/>
  <c r="DTH309" i="7" s="1"/>
  <c r="DTH310" i="7" s="1"/>
  <c r="DTH311" i="7" s="1"/>
  <c r="DTF308" i="7"/>
  <c r="DTF309" i="7" s="1"/>
  <c r="DTF310" i="7" s="1"/>
  <c r="DTF311" i="7" s="1"/>
  <c r="DTD308" i="7"/>
  <c r="DTD309" i="7" s="1"/>
  <c r="DTD310" i="7" s="1"/>
  <c r="DTD311" i="7" s="1"/>
  <c r="DTB308" i="7"/>
  <c r="DTB309" i="7" s="1"/>
  <c r="DTB310" i="7" s="1"/>
  <c r="DTB311" i="7" s="1"/>
  <c r="DSZ308" i="7"/>
  <c r="DSZ309" i="7" s="1"/>
  <c r="DSZ310" i="7" s="1"/>
  <c r="DSZ311" i="7" s="1"/>
  <c r="DSX308" i="7"/>
  <c r="DSX309" i="7" s="1"/>
  <c r="DSX310" i="7" s="1"/>
  <c r="DSX311" i="7" s="1"/>
  <c r="DSV308" i="7"/>
  <c r="DSV309" i="7" s="1"/>
  <c r="DSV310" i="7" s="1"/>
  <c r="DSV311" i="7" s="1"/>
  <c r="DST308" i="7"/>
  <c r="DST309" i="7" s="1"/>
  <c r="DST310" i="7" s="1"/>
  <c r="DST311" i="7" s="1"/>
  <c r="DSR308" i="7"/>
  <c r="DSR309" i="7" s="1"/>
  <c r="DSR310" i="7" s="1"/>
  <c r="DSR311" i="7" s="1"/>
  <c r="DSP308" i="7"/>
  <c r="DSP309" i="7" s="1"/>
  <c r="DSP310" i="7" s="1"/>
  <c r="DSP311" i="7" s="1"/>
  <c r="DSN308" i="7"/>
  <c r="DSN309" i="7" s="1"/>
  <c r="DSN310" i="7" s="1"/>
  <c r="DSN311" i="7" s="1"/>
  <c r="DSL308" i="7"/>
  <c r="DSL309" i="7" s="1"/>
  <c r="DSL310" i="7" s="1"/>
  <c r="DSL311" i="7" s="1"/>
  <c r="DSJ308" i="7"/>
  <c r="DSJ309" i="7" s="1"/>
  <c r="DSJ310" i="7" s="1"/>
  <c r="DSJ311" i="7" s="1"/>
  <c r="DSH308" i="7"/>
  <c r="DSH309" i="7" s="1"/>
  <c r="DSH310" i="7" s="1"/>
  <c r="DSH311" i="7" s="1"/>
  <c r="DSF308" i="7"/>
  <c r="DSF309" i="7" s="1"/>
  <c r="DSF310" i="7" s="1"/>
  <c r="DSF311" i="7" s="1"/>
  <c r="DSD308" i="7"/>
  <c r="DSD309" i="7" s="1"/>
  <c r="DSD310" i="7" s="1"/>
  <c r="DSD311" i="7" s="1"/>
  <c r="DSB308" i="7"/>
  <c r="DSB309" i="7" s="1"/>
  <c r="DSB310" i="7" s="1"/>
  <c r="DSB311" i="7" s="1"/>
  <c r="DRZ308" i="7"/>
  <c r="DRZ309" i="7" s="1"/>
  <c r="DRZ310" i="7" s="1"/>
  <c r="DRZ311" i="7" s="1"/>
  <c r="DRX308" i="7"/>
  <c r="DRX309" i="7" s="1"/>
  <c r="DRX310" i="7" s="1"/>
  <c r="DRX311" i="7" s="1"/>
  <c r="DRV308" i="7"/>
  <c r="DRV309" i="7" s="1"/>
  <c r="DRV310" i="7" s="1"/>
  <c r="DRV311" i="7" s="1"/>
  <c r="DRT308" i="7"/>
  <c r="DRT309" i="7" s="1"/>
  <c r="DRT310" i="7" s="1"/>
  <c r="DRT311" i="7" s="1"/>
  <c r="DRR308" i="7"/>
  <c r="DRR309" i="7" s="1"/>
  <c r="DRR310" i="7" s="1"/>
  <c r="DRR311" i="7" s="1"/>
  <c r="DRP308" i="7"/>
  <c r="DRP309" i="7" s="1"/>
  <c r="DRP310" i="7" s="1"/>
  <c r="DRP311" i="7" s="1"/>
  <c r="DRN308" i="7"/>
  <c r="DRN309" i="7" s="1"/>
  <c r="DRN310" i="7" s="1"/>
  <c r="DRN311" i="7" s="1"/>
  <c r="DRL308" i="7"/>
  <c r="DRL309" i="7" s="1"/>
  <c r="DRL310" i="7" s="1"/>
  <c r="DRL311" i="7" s="1"/>
  <c r="DRJ308" i="7"/>
  <c r="DRJ309" i="7" s="1"/>
  <c r="DRJ310" i="7" s="1"/>
  <c r="DRJ311" i="7" s="1"/>
  <c r="DRH308" i="7"/>
  <c r="DRH309" i="7" s="1"/>
  <c r="DRH310" i="7" s="1"/>
  <c r="DRH311" i="7" s="1"/>
  <c r="DRF308" i="7"/>
  <c r="DRF309" i="7" s="1"/>
  <c r="DRF310" i="7" s="1"/>
  <c r="DRF311" i="7" s="1"/>
  <c r="DRD308" i="7"/>
  <c r="DRD309" i="7" s="1"/>
  <c r="DRD310" i="7" s="1"/>
  <c r="DRD311" i="7" s="1"/>
  <c r="DRB308" i="7"/>
  <c r="DRB309" i="7" s="1"/>
  <c r="DRB310" i="7" s="1"/>
  <c r="DRB311" i="7" s="1"/>
  <c r="DQZ308" i="7"/>
  <c r="DQZ309" i="7" s="1"/>
  <c r="DQZ310" i="7" s="1"/>
  <c r="DQZ311" i="7" s="1"/>
  <c r="DQX308" i="7"/>
  <c r="DQX309" i="7" s="1"/>
  <c r="DQX310" i="7" s="1"/>
  <c r="DQX311" i="7" s="1"/>
  <c r="DQV308" i="7"/>
  <c r="DQV309" i="7" s="1"/>
  <c r="DQV310" i="7" s="1"/>
  <c r="DQV311" i="7" s="1"/>
  <c r="DQT308" i="7"/>
  <c r="DQT309" i="7" s="1"/>
  <c r="DQT310" i="7" s="1"/>
  <c r="DQT311" i="7" s="1"/>
  <c r="DQR308" i="7"/>
  <c r="DQR309" i="7" s="1"/>
  <c r="DQR310" i="7" s="1"/>
  <c r="DQR311" i="7" s="1"/>
  <c r="DQP308" i="7"/>
  <c r="DQP309" i="7" s="1"/>
  <c r="DQP310" i="7" s="1"/>
  <c r="DQP311" i="7" s="1"/>
  <c r="DQN308" i="7"/>
  <c r="DQN309" i="7" s="1"/>
  <c r="DQN310" i="7" s="1"/>
  <c r="DQN311" i="7" s="1"/>
  <c r="DQL308" i="7"/>
  <c r="DQL309" i="7" s="1"/>
  <c r="DQL310" i="7" s="1"/>
  <c r="DQL311" i="7" s="1"/>
  <c r="DQJ308" i="7"/>
  <c r="DQJ309" i="7" s="1"/>
  <c r="DQJ310" i="7" s="1"/>
  <c r="DQJ311" i="7" s="1"/>
  <c r="DQH308" i="7"/>
  <c r="DQH309" i="7" s="1"/>
  <c r="DQH310" i="7" s="1"/>
  <c r="DQH311" i="7" s="1"/>
  <c r="DQF308" i="7"/>
  <c r="DQF309" i="7" s="1"/>
  <c r="DQF310" i="7" s="1"/>
  <c r="DQF311" i="7" s="1"/>
  <c r="DQD308" i="7"/>
  <c r="DQD309" i="7" s="1"/>
  <c r="DQD310" i="7" s="1"/>
  <c r="DQD311" i="7" s="1"/>
  <c r="DQB308" i="7"/>
  <c r="DQB309" i="7" s="1"/>
  <c r="DQB310" i="7" s="1"/>
  <c r="DQB311" i="7" s="1"/>
  <c r="DPZ308" i="7"/>
  <c r="DPZ309" i="7" s="1"/>
  <c r="DPZ310" i="7" s="1"/>
  <c r="DPZ311" i="7" s="1"/>
  <c r="DPX308" i="7"/>
  <c r="DPX309" i="7" s="1"/>
  <c r="DPX310" i="7" s="1"/>
  <c r="DPX311" i="7" s="1"/>
  <c r="DPV308" i="7"/>
  <c r="DPV309" i="7" s="1"/>
  <c r="DPV310" i="7" s="1"/>
  <c r="DPV311" i="7" s="1"/>
  <c r="DPT308" i="7"/>
  <c r="DPT309" i="7" s="1"/>
  <c r="DPT310" i="7" s="1"/>
  <c r="DPT311" i="7" s="1"/>
  <c r="DPR308" i="7"/>
  <c r="DPR309" i="7" s="1"/>
  <c r="DPR310" i="7" s="1"/>
  <c r="DPR311" i="7" s="1"/>
  <c r="DPP308" i="7"/>
  <c r="DPP309" i="7" s="1"/>
  <c r="DPP310" i="7" s="1"/>
  <c r="DPP311" i="7" s="1"/>
  <c r="DPN308" i="7"/>
  <c r="DPN309" i="7" s="1"/>
  <c r="DPN310" i="7" s="1"/>
  <c r="DPN311" i="7" s="1"/>
  <c r="DPL308" i="7"/>
  <c r="DPL309" i="7" s="1"/>
  <c r="DPL310" i="7" s="1"/>
  <c r="DPL311" i="7" s="1"/>
  <c r="DPJ308" i="7"/>
  <c r="DPJ309" i="7" s="1"/>
  <c r="DPJ310" i="7" s="1"/>
  <c r="DPJ311" i="7" s="1"/>
  <c r="DPH308" i="7"/>
  <c r="DPH309" i="7" s="1"/>
  <c r="DPH310" i="7" s="1"/>
  <c r="DPH311" i="7" s="1"/>
  <c r="DPF308" i="7"/>
  <c r="DPF309" i="7" s="1"/>
  <c r="DPF310" i="7" s="1"/>
  <c r="DPF311" i="7" s="1"/>
  <c r="DPD308" i="7"/>
  <c r="DPD309" i="7" s="1"/>
  <c r="DPD310" i="7" s="1"/>
  <c r="DPD311" i="7" s="1"/>
  <c r="DPB308" i="7"/>
  <c r="DPB309" i="7" s="1"/>
  <c r="DPB310" i="7" s="1"/>
  <c r="DPB311" i="7" s="1"/>
  <c r="DOZ308" i="7"/>
  <c r="DOZ309" i="7" s="1"/>
  <c r="DOZ310" i="7" s="1"/>
  <c r="DOZ311" i="7" s="1"/>
  <c r="DOX308" i="7"/>
  <c r="DOX309" i="7" s="1"/>
  <c r="DOX310" i="7" s="1"/>
  <c r="DOX311" i="7" s="1"/>
  <c r="DOV308" i="7"/>
  <c r="DOV309" i="7" s="1"/>
  <c r="DOV310" i="7" s="1"/>
  <c r="DOV311" i="7" s="1"/>
  <c r="DOT308" i="7"/>
  <c r="DOT309" i="7" s="1"/>
  <c r="DOT310" i="7" s="1"/>
  <c r="DOT311" i="7" s="1"/>
  <c r="DOR308" i="7"/>
  <c r="DOR309" i="7" s="1"/>
  <c r="DOR310" i="7" s="1"/>
  <c r="DOR311" i="7" s="1"/>
  <c r="DOP308" i="7"/>
  <c r="DOP309" i="7" s="1"/>
  <c r="DOP310" i="7" s="1"/>
  <c r="DOP311" i="7" s="1"/>
  <c r="DON308" i="7"/>
  <c r="DON309" i="7" s="1"/>
  <c r="DON310" i="7" s="1"/>
  <c r="DON311" i="7" s="1"/>
  <c r="DOL308" i="7"/>
  <c r="DOL309" i="7" s="1"/>
  <c r="DOL310" i="7" s="1"/>
  <c r="DOL311" i="7" s="1"/>
  <c r="DOJ308" i="7"/>
  <c r="DOJ309" i="7" s="1"/>
  <c r="DOJ310" i="7" s="1"/>
  <c r="DOJ311" i="7" s="1"/>
  <c r="DOH308" i="7"/>
  <c r="DOH309" i="7" s="1"/>
  <c r="DOH310" i="7" s="1"/>
  <c r="DOH311" i="7" s="1"/>
  <c r="DOF308" i="7"/>
  <c r="DOF309" i="7" s="1"/>
  <c r="DOF310" i="7" s="1"/>
  <c r="DOF311" i="7" s="1"/>
  <c r="DOD308" i="7"/>
  <c r="DOD309" i="7" s="1"/>
  <c r="DOD310" i="7" s="1"/>
  <c r="DOD311" i="7" s="1"/>
  <c r="DOB308" i="7"/>
  <c r="DOB309" i="7" s="1"/>
  <c r="DOB310" i="7" s="1"/>
  <c r="DOB311" i="7" s="1"/>
  <c r="DNZ308" i="7"/>
  <c r="DNZ309" i="7" s="1"/>
  <c r="DNZ310" i="7" s="1"/>
  <c r="DNZ311" i="7" s="1"/>
  <c r="DNX308" i="7"/>
  <c r="DNX309" i="7" s="1"/>
  <c r="DNX310" i="7" s="1"/>
  <c r="DNX311" i="7" s="1"/>
  <c r="DNV308" i="7"/>
  <c r="DNV309" i="7" s="1"/>
  <c r="DNV310" i="7" s="1"/>
  <c r="DNV311" i="7" s="1"/>
  <c r="DNT308" i="7"/>
  <c r="DNT309" i="7" s="1"/>
  <c r="DNT310" i="7" s="1"/>
  <c r="DNT311" i="7" s="1"/>
  <c r="DNR308" i="7"/>
  <c r="DNR309" i="7" s="1"/>
  <c r="DNR310" i="7" s="1"/>
  <c r="DNR311" i="7" s="1"/>
  <c r="DNP308" i="7"/>
  <c r="DNP309" i="7" s="1"/>
  <c r="DNP310" i="7" s="1"/>
  <c r="DNP311" i="7" s="1"/>
  <c r="DNN308" i="7"/>
  <c r="DNN309" i="7" s="1"/>
  <c r="DNN310" i="7" s="1"/>
  <c r="DNN311" i="7" s="1"/>
  <c r="DNL308" i="7"/>
  <c r="DNL309" i="7" s="1"/>
  <c r="DNL310" i="7" s="1"/>
  <c r="DNL311" i="7" s="1"/>
  <c r="DNJ308" i="7"/>
  <c r="DNJ309" i="7" s="1"/>
  <c r="DNJ310" i="7" s="1"/>
  <c r="DNJ311" i="7" s="1"/>
  <c r="DNH308" i="7"/>
  <c r="DNH309" i="7" s="1"/>
  <c r="DNH310" i="7" s="1"/>
  <c r="DNH311" i="7" s="1"/>
  <c r="DNF308" i="7"/>
  <c r="DNF309" i="7" s="1"/>
  <c r="DNF310" i="7" s="1"/>
  <c r="DNF311" i="7" s="1"/>
  <c r="DND308" i="7"/>
  <c r="DND309" i="7" s="1"/>
  <c r="DND310" i="7" s="1"/>
  <c r="DND311" i="7" s="1"/>
  <c r="DNB308" i="7"/>
  <c r="DNB309" i="7" s="1"/>
  <c r="DNB310" i="7" s="1"/>
  <c r="DNB311" i="7" s="1"/>
  <c r="DMZ308" i="7"/>
  <c r="DMZ309" i="7" s="1"/>
  <c r="DMZ310" i="7" s="1"/>
  <c r="DMZ311" i="7" s="1"/>
  <c r="DMX308" i="7"/>
  <c r="DMX309" i="7" s="1"/>
  <c r="DMX310" i="7" s="1"/>
  <c r="DMX311" i="7" s="1"/>
  <c r="DMV308" i="7"/>
  <c r="DMV309" i="7" s="1"/>
  <c r="DMV310" i="7" s="1"/>
  <c r="DMV311" i="7" s="1"/>
  <c r="DMT308" i="7"/>
  <c r="DMT309" i="7" s="1"/>
  <c r="DMT310" i="7" s="1"/>
  <c r="DMT311" i="7" s="1"/>
  <c r="DMR308" i="7"/>
  <c r="DMR309" i="7" s="1"/>
  <c r="DMR310" i="7" s="1"/>
  <c r="DMR311" i="7" s="1"/>
  <c r="DMP308" i="7"/>
  <c r="DMP309" i="7" s="1"/>
  <c r="DMP310" i="7" s="1"/>
  <c r="DMP311" i="7" s="1"/>
  <c r="DMN308" i="7"/>
  <c r="DMN309" i="7" s="1"/>
  <c r="DMN310" i="7" s="1"/>
  <c r="DMN311" i="7" s="1"/>
  <c r="DML308" i="7"/>
  <c r="DML309" i="7" s="1"/>
  <c r="DML310" i="7" s="1"/>
  <c r="DML311" i="7" s="1"/>
  <c r="DMJ308" i="7"/>
  <c r="DMJ309" i="7" s="1"/>
  <c r="DMJ310" i="7" s="1"/>
  <c r="DMJ311" i="7" s="1"/>
  <c r="DMH308" i="7"/>
  <c r="DMH309" i="7" s="1"/>
  <c r="DMH310" i="7" s="1"/>
  <c r="DMH311" i="7" s="1"/>
  <c r="DMF308" i="7"/>
  <c r="DMF309" i="7" s="1"/>
  <c r="DMF310" i="7" s="1"/>
  <c r="DMF311" i="7" s="1"/>
  <c r="DMD308" i="7"/>
  <c r="DMD309" i="7" s="1"/>
  <c r="DMD310" i="7" s="1"/>
  <c r="DMD311" i="7" s="1"/>
  <c r="DMB308" i="7"/>
  <c r="DMB309" i="7" s="1"/>
  <c r="DMB310" i="7" s="1"/>
  <c r="DMB311" i="7" s="1"/>
  <c r="DLZ308" i="7"/>
  <c r="DLZ309" i="7" s="1"/>
  <c r="DLZ310" i="7" s="1"/>
  <c r="DLZ311" i="7" s="1"/>
  <c r="DLX308" i="7"/>
  <c r="DLX309" i="7" s="1"/>
  <c r="DLX310" i="7" s="1"/>
  <c r="DLX311" i="7" s="1"/>
  <c r="DLV308" i="7"/>
  <c r="DLV309" i="7" s="1"/>
  <c r="DLV310" i="7" s="1"/>
  <c r="DLV311" i="7" s="1"/>
  <c r="DLT308" i="7"/>
  <c r="DLT309" i="7" s="1"/>
  <c r="DLT310" i="7" s="1"/>
  <c r="DLT311" i="7" s="1"/>
  <c r="DLR308" i="7"/>
  <c r="DLR309" i="7" s="1"/>
  <c r="DLR310" i="7" s="1"/>
  <c r="DLR311" i="7" s="1"/>
  <c r="DLP308" i="7"/>
  <c r="DLP309" i="7" s="1"/>
  <c r="DLP310" i="7" s="1"/>
  <c r="DLP311" i="7" s="1"/>
  <c r="DLN308" i="7"/>
  <c r="DLN309" i="7" s="1"/>
  <c r="DLN310" i="7" s="1"/>
  <c r="DLN311" i="7" s="1"/>
  <c r="DLL308" i="7"/>
  <c r="DLL309" i="7" s="1"/>
  <c r="DLL310" i="7" s="1"/>
  <c r="DLL311" i="7" s="1"/>
  <c r="DLJ308" i="7"/>
  <c r="DLJ309" i="7" s="1"/>
  <c r="DLJ310" i="7" s="1"/>
  <c r="DLJ311" i="7" s="1"/>
  <c r="DLH308" i="7"/>
  <c r="DLH309" i="7" s="1"/>
  <c r="DLH310" i="7" s="1"/>
  <c r="DLH311" i="7" s="1"/>
  <c r="DLF308" i="7"/>
  <c r="DLF309" i="7" s="1"/>
  <c r="DLF310" i="7" s="1"/>
  <c r="DLF311" i="7" s="1"/>
  <c r="DLD308" i="7"/>
  <c r="DLD309" i="7" s="1"/>
  <c r="DLD310" i="7" s="1"/>
  <c r="DLD311" i="7" s="1"/>
  <c r="DLB308" i="7"/>
  <c r="DLB309" i="7" s="1"/>
  <c r="DLB310" i="7" s="1"/>
  <c r="DLB311" i="7" s="1"/>
  <c r="DKZ308" i="7"/>
  <c r="DKZ309" i="7" s="1"/>
  <c r="DKZ310" i="7" s="1"/>
  <c r="DKZ311" i="7" s="1"/>
  <c r="DKX308" i="7"/>
  <c r="DKX309" i="7" s="1"/>
  <c r="DKX310" i="7" s="1"/>
  <c r="DKX311" i="7" s="1"/>
  <c r="DKV308" i="7"/>
  <c r="DKV309" i="7" s="1"/>
  <c r="DKV310" i="7" s="1"/>
  <c r="DKV311" i="7" s="1"/>
  <c r="DKT308" i="7"/>
  <c r="DKT309" i="7" s="1"/>
  <c r="DKT310" i="7" s="1"/>
  <c r="DKT311" i="7" s="1"/>
  <c r="DKR308" i="7"/>
  <c r="DKR309" i="7" s="1"/>
  <c r="DKR310" i="7" s="1"/>
  <c r="DKR311" i="7" s="1"/>
  <c r="DKP308" i="7"/>
  <c r="DKP309" i="7" s="1"/>
  <c r="DKP310" i="7" s="1"/>
  <c r="DKP311" i="7" s="1"/>
  <c r="DKN308" i="7"/>
  <c r="DKN309" i="7" s="1"/>
  <c r="DKN310" i="7" s="1"/>
  <c r="DKN311" i="7" s="1"/>
  <c r="DKL308" i="7"/>
  <c r="DKL309" i="7" s="1"/>
  <c r="DKL310" i="7" s="1"/>
  <c r="DKL311" i="7" s="1"/>
  <c r="DKJ308" i="7"/>
  <c r="DKJ309" i="7" s="1"/>
  <c r="DKJ310" i="7" s="1"/>
  <c r="DKJ311" i="7" s="1"/>
  <c r="DKH308" i="7"/>
  <c r="DKH309" i="7" s="1"/>
  <c r="DKH310" i="7" s="1"/>
  <c r="DKH311" i="7" s="1"/>
  <c r="DKF308" i="7"/>
  <c r="DKF309" i="7" s="1"/>
  <c r="DKF310" i="7" s="1"/>
  <c r="DKF311" i="7" s="1"/>
  <c r="DKD308" i="7"/>
  <c r="DKD309" i="7" s="1"/>
  <c r="DKD310" i="7" s="1"/>
  <c r="DKD311" i="7" s="1"/>
  <c r="DKB308" i="7"/>
  <c r="DKB309" i="7" s="1"/>
  <c r="DKB310" i="7" s="1"/>
  <c r="DKB311" i="7" s="1"/>
  <c r="DJZ308" i="7"/>
  <c r="DJZ309" i="7" s="1"/>
  <c r="DJZ310" i="7" s="1"/>
  <c r="DJZ311" i="7" s="1"/>
  <c r="DJX308" i="7"/>
  <c r="DJX309" i="7" s="1"/>
  <c r="DJX310" i="7" s="1"/>
  <c r="DJX311" i="7" s="1"/>
  <c r="DJV308" i="7"/>
  <c r="DJV309" i="7" s="1"/>
  <c r="DJV310" i="7" s="1"/>
  <c r="DJV311" i="7" s="1"/>
  <c r="DJT308" i="7"/>
  <c r="DJT309" i="7" s="1"/>
  <c r="DJT310" i="7" s="1"/>
  <c r="DJT311" i="7" s="1"/>
  <c r="DJR308" i="7"/>
  <c r="DJR309" i="7" s="1"/>
  <c r="DJR310" i="7" s="1"/>
  <c r="DJR311" i="7" s="1"/>
  <c r="DJP308" i="7"/>
  <c r="DJP309" i="7" s="1"/>
  <c r="DJP310" i="7" s="1"/>
  <c r="DJP311" i="7" s="1"/>
  <c r="DJN308" i="7"/>
  <c r="DJN309" i="7" s="1"/>
  <c r="DJN310" i="7" s="1"/>
  <c r="DJN311" i="7" s="1"/>
  <c r="DJL308" i="7"/>
  <c r="DJL309" i="7" s="1"/>
  <c r="DJL310" i="7" s="1"/>
  <c r="DJL311" i="7" s="1"/>
  <c r="DJJ308" i="7"/>
  <c r="DJJ309" i="7" s="1"/>
  <c r="DJJ310" i="7" s="1"/>
  <c r="DJJ311" i="7" s="1"/>
  <c r="DJH308" i="7"/>
  <c r="DJH309" i="7" s="1"/>
  <c r="DJH310" i="7" s="1"/>
  <c r="DJH311" i="7" s="1"/>
  <c r="DJF308" i="7"/>
  <c r="DJF309" i="7" s="1"/>
  <c r="DJF310" i="7" s="1"/>
  <c r="DJF311" i="7" s="1"/>
  <c r="DJD308" i="7"/>
  <c r="DJD309" i="7" s="1"/>
  <c r="DJD310" i="7" s="1"/>
  <c r="DJD311" i="7" s="1"/>
  <c r="DJB308" i="7"/>
  <c r="DJB309" i="7" s="1"/>
  <c r="DJB310" i="7" s="1"/>
  <c r="DJB311" i="7" s="1"/>
  <c r="DIZ308" i="7"/>
  <c r="DIZ309" i="7" s="1"/>
  <c r="DIZ310" i="7" s="1"/>
  <c r="DIZ311" i="7" s="1"/>
  <c r="DIX308" i="7"/>
  <c r="DIX309" i="7" s="1"/>
  <c r="DIX310" i="7" s="1"/>
  <c r="DIX311" i="7" s="1"/>
  <c r="DIV308" i="7"/>
  <c r="DIV309" i="7" s="1"/>
  <c r="DIV310" i="7" s="1"/>
  <c r="DIV311" i="7" s="1"/>
  <c r="DIT308" i="7"/>
  <c r="DIT309" i="7" s="1"/>
  <c r="DIT310" i="7" s="1"/>
  <c r="DIT311" i="7" s="1"/>
  <c r="DIR308" i="7"/>
  <c r="DIR309" i="7" s="1"/>
  <c r="DIR310" i="7" s="1"/>
  <c r="DIR311" i="7" s="1"/>
  <c r="DIP308" i="7"/>
  <c r="DIP309" i="7" s="1"/>
  <c r="DIP310" i="7" s="1"/>
  <c r="DIP311" i="7" s="1"/>
  <c r="DIN308" i="7"/>
  <c r="DIN309" i="7" s="1"/>
  <c r="DIN310" i="7" s="1"/>
  <c r="DIN311" i="7" s="1"/>
  <c r="DIL308" i="7"/>
  <c r="DIL309" i="7" s="1"/>
  <c r="DIL310" i="7" s="1"/>
  <c r="DIL311" i="7" s="1"/>
  <c r="DIJ308" i="7"/>
  <c r="DIJ309" i="7" s="1"/>
  <c r="DIJ310" i="7" s="1"/>
  <c r="DIJ311" i="7" s="1"/>
  <c r="DIH308" i="7"/>
  <c r="DIH309" i="7" s="1"/>
  <c r="DIH310" i="7" s="1"/>
  <c r="DIH311" i="7" s="1"/>
  <c r="DIF308" i="7"/>
  <c r="DIF309" i="7" s="1"/>
  <c r="DIF310" i="7" s="1"/>
  <c r="DIF311" i="7" s="1"/>
  <c r="DID308" i="7"/>
  <c r="DID309" i="7" s="1"/>
  <c r="DID310" i="7" s="1"/>
  <c r="DID311" i="7" s="1"/>
  <c r="DIB308" i="7"/>
  <c r="DIB309" i="7" s="1"/>
  <c r="DIB310" i="7" s="1"/>
  <c r="DIB311" i="7" s="1"/>
  <c r="DHZ308" i="7"/>
  <c r="DHZ309" i="7" s="1"/>
  <c r="DHZ310" i="7" s="1"/>
  <c r="DHZ311" i="7" s="1"/>
  <c r="DHX308" i="7"/>
  <c r="DHX309" i="7" s="1"/>
  <c r="DHX310" i="7" s="1"/>
  <c r="DHX311" i="7" s="1"/>
  <c r="DHV308" i="7"/>
  <c r="DHV309" i="7" s="1"/>
  <c r="DHV310" i="7" s="1"/>
  <c r="DHV311" i="7" s="1"/>
  <c r="DHT308" i="7"/>
  <c r="DHT309" i="7" s="1"/>
  <c r="DHT310" i="7" s="1"/>
  <c r="DHT311" i="7" s="1"/>
  <c r="DHR308" i="7"/>
  <c r="DHR309" i="7" s="1"/>
  <c r="DHR310" i="7" s="1"/>
  <c r="DHR311" i="7" s="1"/>
  <c r="DHP308" i="7"/>
  <c r="DHP309" i="7" s="1"/>
  <c r="DHP310" i="7" s="1"/>
  <c r="DHP311" i="7" s="1"/>
  <c r="DHN308" i="7"/>
  <c r="DHN309" i="7" s="1"/>
  <c r="DHN310" i="7" s="1"/>
  <c r="DHN311" i="7" s="1"/>
  <c r="DHL308" i="7"/>
  <c r="DHL309" i="7" s="1"/>
  <c r="DHL310" i="7" s="1"/>
  <c r="DHL311" i="7" s="1"/>
  <c r="DHJ308" i="7"/>
  <c r="DHJ309" i="7" s="1"/>
  <c r="DHJ310" i="7" s="1"/>
  <c r="DHJ311" i="7" s="1"/>
  <c r="DHH308" i="7"/>
  <c r="DHH309" i="7" s="1"/>
  <c r="DHH310" i="7" s="1"/>
  <c r="DHH311" i="7" s="1"/>
  <c r="DHF308" i="7"/>
  <c r="DHF309" i="7" s="1"/>
  <c r="DHF310" i="7" s="1"/>
  <c r="DHF311" i="7" s="1"/>
  <c r="DHD308" i="7"/>
  <c r="DHD309" i="7" s="1"/>
  <c r="DHD310" i="7" s="1"/>
  <c r="DHD311" i="7" s="1"/>
  <c r="DHB308" i="7"/>
  <c r="DHB309" i="7" s="1"/>
  <c r="DHB310" i="7" s="1"/>
  <c r="DHB311" i="7" s="1"/>
  <c r="DGZ308" i="7"/>
  <c r="DGZ309" i="7" s="1"/>
  <c r="DGZ310" i="7" s="1"/>
  <c r="DGZ311" i="7" s="1"/>
  <c r="DGX308" i="7"/>
  <c r="DGX309" i="7" s="1"/>
  <c r="DGX310" i="7" s="1"/>
  <c r="DGX311" i="7" s="1"/>
  <c r="DGV308" i="7"/>
  <c r="DGV309" i="7" s="1"/>
  <c r="DGV310" i="7" s="1"/>
  <c r="DGV311" i="7" s="1"/>
  <c r="DGT308" i="7"/>
  <c r="DGT309" i="7" s="1"/>
  <c r="DGT310" i="7" s="1"/>
  <c r="DGT311" i="7" s="1"/>
  <c r="DGR308" i="7"/>
  <c r="DGR309" i="7" s="1"/>
  <c r="DGR310" i="7" s="1"/>
  <c r="DGR311" i="7" s="1"/>
  <c r="DGP308" i="7"/>
  <c r="DGP309" i="7" s="1"/>
  <c r="DGP310" i="7" s="1"/>
  <c r="DGP311" i="7" s="1"/>
  <c r="DGN308" i="7"/>
  <c r="DGN309" i="7" s="1"/>
  <c r="DGN310" i="7" s="1"/>
  <c r="DGN311" i="7" s="1"/>
  <c r="DGL308" i="7"/>
  <c r="DGL309" i="7" s="1"/>
  <c r="DGL310" i="7" s="1"/>
  <c r="DGL311" i="7" s="1"/>
  <c r="DGJ308" i="7"/>
  <c r="DGJ309" i="7" s="1"/>
  <c r="DGJ310" i="7" s="1"/>
  <c r="DGJ311" i="7" s="1"/>
  <c r="DGH308" i="7"/>
  <c r="DGH309" i="7" s="1"/>
  <c r="DGH310" i="7" s="1"/>
  <c r="DGH311" i="7" s="1"/>
  <c r="DGF308" i="7"/>
  <c r="DGF309" i="7" s="1"/>
  <c r="DGF310" i="7" s="1"/>
  <c r="DGF311" i="7" s="1"/>
  <c r="DGD308" i="7"/>
  <c r="DGD309" i="7" s="1"/>
  <c r="DGD310" i="7" s="1"/>
  <c r="DGD311" i="7" s="1"/>
  <c r="DGB308" i="7"/>
  <c r="DGB309" i="7" s="1"/>
  <c r="DGB310" i="7" s="1"/>
  <c r="DGB311" i="7" s="1"/>
  <c r="DFZ308" i="7"/>
  <c r="DFZ309" i="7" s="1"/>
  <c r="DFZ310" i="7" s="1"/>
  <c r="DFZ311" i="7" s="1"/>
  <c r="DFX308" i="7"/>
  <c r="DFX309" i="7" s="1"/>
  <c r="DFX310" i="7" s="1"/>
  <c r="DFX311" i="7" s="1"/>
  <c r="DFV308" i="7"/>
  <c r="DFV309" i="7" s="1"/>
  <c r="DFV310" i="7" s="1"/>
  <c r="DFV311" i="7" s="1"/>
  <c r="DFT308" i="7"/>
  <c r="DFT309" i="7" s="1"/>
  <c r="DFT310" i="7" s="1"/>
  <c r="DFT311" i="7" s="1"/>
  <c r="DFR308" i="7"/>
  <c r="DFR309" i="7" s="1"/>
  <c r="DFR310" i="7" s="1"/>
  <c r="DFR311" i="7" s="1"/>
  <c r="DFP308" i="7"/>
  <c r="DFP309" i="7" s="1"/>
  <c r="DFP310" i="7" s="1"/>
  <c r="DFP311" i="7" s="1"/>
  <c r="DFN308" i="7"/>
  <c r="DFN309" i="7" s="1"/>
  <c r="DFN310" i="7" s="1"/>
  <c r="DFN311" i="7" s="1"/>
  <c r="DFL308" i="7"/>
  <c r="DFL309" i="7" s="1"/>
  <c r="DFL310" i="7" s="1"/>
  <c r="DFL311" i="7" s="1"/>
  <c r="DFJ308" i="7"/>
  <c r="DFJ309" i="7" s="1"/>
  <c r="DFJ310" i="7" s="1"/>
  <c r="DFJ311" i="7" s="1"/>
  <c r="DFH308" i="7"/>
  <c r="DFH309" i="7" s="1"/>
  <c r="DFH310" i="7" s="1"/>
  <c r="DFH311" i="7" s="1"/>
  <c r="DFF308" i="7"/>
  <c r="DFF309" i="7" s="1"/>
  <c r="DFF310" i="7" s="1"/>
  <c r="DFF311" i="7" s="1"/>
  <c r="DFD308" i="7"/>
  <c r="DFD309" i="7" s="1"/>
  <c r="DFD310" i="7" s="1"/>
  <c r="DFD311" i="7" s="1"/>
  <c r="DFB308" i="7"/>
  <c r="DFB309" i="7" s="1"/>
  <c r="DFB310" i="7" s="1"/>
  <c r="DFB311" i="7" s="1"/>
  <c r="DEZ308" i="7"/>
  <c r="DEZ309" i="7" s="1"/>
  <c r="DEZ310" i="7" s="1"/>
  <c r="DEZ311" i="7" s="1"/>
  <c r="DEX308" i="7"/>
  <c r="DEX309" i="7" s="1"/>
  <c r="DEX310" i="7" s="1"/>
  <c r="DEX311" i="7" s="1"/>
  <c r="DEV308" i="7"/>
  <c r="DEV309" i="7" s="1"/>
  <c r="DEV310" i="7" s="1"/>
  <c r="DEV311" i="7" s="1"/>
  <c r="DET308" i="7"/>
  <c r="DET309" i="7" s="1"/>
  <c r="DET310" i="7" s="1"/>
  <c r="DET311" i="7" s="1"/>
  <c r="DER308" i="7"/>
  <c r="DER309" i="7" s="1"/>
  <c r="DER310" i="7" s="1"/>
  <c r="DER311" i="7" s="1"/>
  <c r="DEP308" i="7"/>
  <c r="DEP309" i="7" s="1"/>
  <c r="DEP310" i="7" s="1"/>
  <c r="DEP311" i="7" s="1"/>
  <c r="DEN308" i="7"/>
  <c r="DEN309" i="7" s="1"/>
  <c r="DEN310" i="7" s="1"/>
  <c r="DEN311" i="7" s="1"/>
  <c r="DEL308" i="7"/>
  <c r="DEL309" i="7" s="1"/>
  <c r="DEL310" i="7" s="1"/>
  <c r="DEL311" i="7" s="1"/>
  <c r="DEJ308" i="7"/>
  <c r="DEJ309" i="7" s="1"/>
  <c r="DEJ310" i="7" s="1"/>
  <c r="DEJ311" i="7" s="1"/>
  <c r="DEH308" i="7"/>
  <c r="DEH309" i="7" s="1"/>
  <c r="DEH310" i="7" s="1"/>
  <c r="DEH311" i="7" s="1"/>
  <c r="DEF308" i="7"/>
  <c r="DEF309" i="7" s="1"/>
  <c r="DEF310" i="7" s="1"/>
  <c r="DEF311" i="7" s="1"/>
  <c r="DED308" i="7"/>
  <c r="DED309" i="7" s="1"/>
  <c r="DED310" i="7" s="1"/>
  <c r="DED311" i="7" s="1"/>
  <c r="DEB308" i="7"/>
  <c r="DEB309" i="7" s="1"/>
  <c r="DEB310" i="7" s="1"/>
  <c r="DEB311" i="7" s="1"/>
  <c r="DDZ308" i="7"/>
  <c r="DDZ309" i="7" s="1"/>
  <c r="DDZ310" i="7" s="1"/>
  <c r="DDZ311" i="7" s="1"/>
  <c r="DDX308" i="7"/>
  <c r="DDX309" i="7" s="1"/>
  <c r="DDX310" i="7" s="1"/>
  <c r="DDX311" i="7" s="1"/>
  <c r="DDV308" i="7"/>
  <c r="DDV309" i="7" s="1"/>
  <c r="DDV310" i="7" s="1"/>
  <c r="DDV311" i="7" s="1"/>
  <c r="DDT308" i="7"/>
  <c r="DDT309" i="7" s="1"/>
  <c r="DDT310" i="7" s="1"/>
  <c r="DDT311" i="7" s="1"/>
  <c r="DDR308" i="7"/>
  <c r="DDR309" i="7" s="1"/>
  <c r="DDR310" i="7" s="1"/>
  <c r="DDR311" i="7" s="1"/>
  <c r="DDP308" i="7"/>
  <c r="DDP309" i="7" s="1"/>
  <c r="DDP310" i="7" s="1"/>
  <c r="DDP311" i="7" s="1"/>
  <c r="DDN308" i="7"/>
  <c r="DDN309" i="7" s="1"/>
  <c r="DDN310" i="7" s="1"/>
  <c r="DDN311" i="7" s="1"/>
  <c r="DDL308" i="7"/>
  <c r="DDL309" i="7" s="1"/>
  <c r="DDL310" i="7" s="1"/>
  <c r="DDL311" i="7" s="1"/>
  <c r="DDJ308" i="7"/>
  <c r="DDJ309" i="7" s="1"/>
  <c r="DDJ310" i="7" s="1"/>
  <c r="DDJ311" i="7" s="1"/>
  <c r="DDH308" i="7"/>
  <c r="DDH309" i="7" s="1"/>
  <c r="DDH310" i="7" s="1"/>
  <c r="DDH311" i="7" s="1"/>
  <c r="DDF308" i="7"/>
  <c r="DDF309" i="7" s="1"/>
  <c r="DDF310" i="7" s="1"/>
  <c r="DDF311" i="7" s="1"/>
  <c r="DDD308" i="7"/>
  <c r="DDD309" i="7" s="1"/>
  <c r="DDD310" i="7" s="1"/>
  <c r="DDD311" i="7" s="1"/>
  <c r="DDB308" i="7"/>
  <c r="DDB309" i="7" s="1"/>
  <c r="DDB310" i="7" s="1"/>
  <c r="DDB311" i="7" s="1"/>
  <c r="DCZ308" i="7"/>
  <c r="DCZ309" i="7" s="1"/>
  <c r="DCZ310" i="7" s="1"/>
  <c r="DCZ311" i="7" s="1"/>
  <c r="DCX308" i="7"/>
  <c r="DCX309" i="7" s="1"/>
  <c r="DCX310" i="7" s="1"/>
  <c r="DCX311" i="7" s="1"/>
  <c r="DCV308" i="7"/>
  <c r="DCV309" i="7" s="1"/>
  <c r="DCV310" i="7" s="1"/>
  <c r="DCV311" i="7" s="1"/>
  <c r="DCT308" i="7"/>
  <c r="DCT309" i="7" s="1"/>
  <c r="DCT310" i="7" s="1"/>
  <c r="DCT311" i="7" s="1"/>
  <c r="DCR308" i="7"/>
  <c r="DCR309" i="7" s="1"/>
  <c r="DCR310" i="7" s="1"/>
  <c r="DCR311" i="7" s="1"/>
  <c r="DCP308" i="7"/>
  <c r="DCP309" i="7" s="1"/>
  <c r="DCP310" i="7" s="1"/>
  <c r="DCP311" i="7" s="1"/>
  <c r="DCN308" i="7"/>
  <c r="DCN309" i="7" s="1"/>
  <c r="DCN310" i="7" s="1"/>
  <c r="DCN311" i="7" s="1"/>
  <c r="DCL308" i="7"/>
  <c r="DCL309" i="7" s="1"/>
  <c r="DCL310" i="7" s="1"/>
  <c r="DCL311" i="7" s="1"/>
  <c r="DCJ308" i="7"/>
  <c r="DCJ309" i="7" s="1"/>
  <c r="DCJ310" i="7" s="1"/>
  <c r="DCJ311" i="7" s="1"/>
  <c r="DCH308" i="7"/>
  <c r="DCH309" i="7" s="1"/>
  <c r="DCH310" i="7" s="1"/>
  <c r="DCH311" i="7" s="1"/>
  <c r="DCF308" i="7"/>
  <c r="DCF309" i="7" s="1"/>
  <c r="DCF310" i="7" s="1"/>
  <c r="DCF311" i="7" s="1"/>
  <c r="DCD308" i="7"/>
  <c r="DCD309" i="7" s="1"/>
  <c r="DCD310" i="7" s="1"/>
  <c r="DCD311" i="7" s="1"/>
  <c r="DCB308" i="7"/>
  <c r="DCB309" i="7" s="1"/>
  <c r="DCB310" i="7" s="1"/>
  <c r="DCB311" i="7" s="1"/>
  <c r="DBZ308" i="7"/>
  <c r="DBZ309" i="7" s="1"/>
  <c r="DBZ310" i="7" s="1"/>
  <c r="DBZ311" i="7" s="1"/>
  <c r="DBX308" i="7"/>
  <c r="DBX309" i="7" s="1"/>
  <c r="DBX310" i="7" s="1"/>
  <c r="DBX311" i="7" s="1"/>
  <c r="DBV308" i="7"/>
  <c r="DBV309" i="7" s="1"/>
  <c r="DBV310" i="7" s="1"/>
  <c r="DBV311" i="7" s="1"/>
  <c r="DBT308" i="7"/>
  <c r="DBT309" i="7" s="1"/>
  <c r="DBT310" i="7" s="1"/>
  <c r="DBT311" i="7" s="1"/>
  <c r="DBR308" i="7"/>
  <c r="DBR309" i="7" s="1"/>
  <c r="DBR310" i="7" s="1"/>
  <c r="DBR311" i="7" s="1"/>
  <c r="DBP308" i="7"/>
  <c r="DBP309" i="7" s="1"/>
  <c r="DBP310" i="7" s="1"/>
  <c r="DBP311" i="7" s="1"/>
  <c r="DBN308" i="7"/>
  <c r="DBN309" i="7" s="1"/>
  <c r="DBN310" i="7" s="1"/>
  <c r="DBN311" i="7" s="1"/>
  <c r="DBL308" i="7"/>
  <c r="DBL309" i="7" s="1"/>
  <c r="DBL310" i="7" s="1"/>
  <c r="DBL311" i="7" s="1"/>
  <c r="DBJ308" i="7"/>
  <c r="DBJ309" i="7" s="1"/>
  <c r="DBJ310" i="7" s="1"/>
  <c r="DBJ311" i="7" s="1"/>
  <c r="DBH308" i="7"/>
  <c r="DBH309" i="7" s="1"/>
  <c r="DBH310" i="7" s="1"/>
  <c r="DBH311" i="7" s="1"/>
  <c r="DBF308" i="7"/>
  <c r="DBF309" i="7" s="1"/>
  <c r="DBF310" i="7" s="1"/>
  <c r="DBF311" i="7" s="1"/>
  <c r="DBD308" i="7"/>
  <c r="DBD309" i="7" s="1"/>
  <c r="DBD310" i="7" s="1"/>
  <c r="DBD311" i="7" s="1"/>
  <c r="DBB308" i="7"/>
  <c r="DBB309" i="7" s="1"/>
  <c r="DBB310" i="7" s="1"/>
  <c r="DBB311" i="7" s="1"/>
  <c r="DAZ308" i="7"/>
  <c r="DAZ309" i="7" s="1"/>
  <c r="DAZ310" i="7" s="1"/>
  <c r="DAZ311" i="7" s="1"/>
  <c r="DAX308" i="7"/>
  <c r="DAX309" i="7" s="1"/>
  <c r="DAX310" i="7" s="1"/>
  <c r="DAX311" i="7" s="1"/>
  <c r="DAV308" i="7"/>
  <c r="DAV309" i="7" s="1"/>
  <c r="DAV310" i="7" s="1"/>
  <c r="DAV311" i="7" s="1"/>
  <c r="DAT308" i="7"/>
  <c r="DAT309" i="7" s="1"/>
  <c r="DAT310" i="7" s="1"/>
  <c r="DAT311" i="7" s="1"/>
  <c r="DAR308" i="7"/>
  <c r="DAR309" i="7" s="1"/>
  <c r="DAR310" i="7" s="1"/>
  <c r="DAR311" i="7" s="1"/>
  <c r="DAP308" i="7"/>
  <c r="DAP309" i="7" s="1"/>
  <c r="DAP310" i="7" s="1"/>
  <c r="DAP311" i="7" s="1"/>
  <c r="DAN308" i="7"/>
  <c r="DAN309" i="7" s="1"/>
  <c r="DAN310" i="7" s="1"/>
  <c r="DAN311" i="7" s="1"/>
  <c r="DAL308" i="7"/>
  <c r="DAL309" i="7" s="1"/>
  <c r="DAL310" i="7" s="1"/>
  <c r="DAL311" i="7" s="1"/>
  <c r="DAJ308" i="7"/>
  <c r="DAJ309" i="7" s="1"/>
  <c r="DAJ310" i="7" s="1"/>
  <c r="DAJ311" i="7" s="1"/>
  <c r="DAH308" i="7"/>
  <c r="DAH309" i="7" s="1"/>
  <c r="DAH310" i="7" s="1"/>
  <c r="DAH311" i="7" s="1"/>
  <c r="DAF308" i="7"/>
  <c r="DAF309" i="7" s="1"/>
  <c r="DAF310" i="7" s="1"/>
  <c r="DAF311" i="7" s="1"/>
  <c r="DAD308" i="7"/>
  <c r="DAD309" i="7" s="1"/>
  <c r="DAD310" i="7" s="1"/>
  <c r="DAD311" i="7" s="1"/>
  <c r="DAB308" i="7"/>
  <c r="DAB309" i="7" s="1"/>
  <c r="DAB310" i="7" s="1"/>
  <c r="DAB311" i="7" s="1"/>
  <c r="CZZ308" i="7"/>
  <c r="CZZ309" i="7" s="1"/>
  <c r="CZZ310" i="7" s="1"/>
  <c r="CZZ311" i="7" s="1"/>
  <c r="CZX308" i="7"/>
  <c r="CZX309" i="7" s="1"/>
  <c r="CZX310" i="7" s="1"/>
  <c r="CZX311" i="7" s="1"/>
  <c r="CZV308" i="7"/>
  <c r="CZV309" i="7" s="1"/>
  <c r="CZV310" i="7" s="1"/>
  <c r="CZV311" i="7" s="1"/>
  <c r="CZT308" i="7"/>
  <c r="CZT309" i="7" s="1"/>
  <c r="CZT310" i="7" s="1"/>
  <c r="CZT311" i="7" s="1"/>
  <c r="CZR308" i="7"/>
  <c r="CZR309" i="7" s="1"/>
  <c r="CZR310" i="7" s="1"/>
  <c r="CZR311" i="7" s="1"/>
  <c r="CZP308" i="7"/>
  <c r="CZP309" i="7" s="1"/>
  <c r="CZP310" i="7" s="1"/>
  <c r="CZP311" i="7" s="1"/>
  <c r="CZN308" i="7"/>
  <c r="CZN309" i="7" s="1"/>
  <c r="CZN310" i="7" s="1"/>
  <c r="CZN311" i="7" s="1"/>
  <c r="CZL308" i="7"/>
  <c r="CZL309" i="7" s="1"/>
  <c r="CZL310" i="7" s="1"/>
  <c r="CZL311" i="7" s="1"/>
  <c r="CZJ308" i="7"/>
  <c r="CZJ309" i="7" s="1"/>
  <c r="CZJ310" i="7" s="1"/>
  <c r="CZJ311" i="7" s="1"/>
  <c r="CZH308" i="7"/>
  <c r="CZH309" i="7" s="1"/>
  <c r="CZH310" i="7" s="1"/>
  <c r="CZH311" i="7" s="1"/>
  <c r="CZF308" i="7"/>
  <c r="CZF309" i="7" s="1"/>
  <c r="CZF310" i="7" s="1"/>
  <c r="CZF311" i="7" s="1"/>
  <c r="CZD308" i="7"/>
  <c r="CZD309" i="7" s="1"/>
  <c r="CZD310" i="7" s="1"/>
  <c r="CZD311" i="7" s="1"/>
  <c r="CZB308" i="7"/>
  <c r="CZB309" i="7" s="1"/>
  <c r="CZB310" i="7" s="1"/>
  <c r="CZB311" i="7" s="1"/>
  <c r="CYZ308" i="7"/>
  <c r="CYZ309" i="7" s="1"/>
  <c r="CYZ310" i="7" s="1"/>
  <c r="CYZ311" i="7" s="1"/>
  <c r="CYX308" i="7"/>
  <c r="CYX309" i="7" s="1"/>
  <c r="CYX310" i="7" s="1"/>
  <c r="CYX311" i="7" s="1"/>
  <c r="CYV308" i="7"/>
  <c r="CYV309" i="7" s="1"/>
  <c r="CYV310" i="7" s="1"/>
  <c r="CYV311" i="7" s="1"/>
  <c r="CYT308" i="7"/>
  <c r="CYT309" i="7" s="1"/>
  <c r="CYT310" i="7" s="1"/>
  <c r="CYT311" i="7" s="1"/>
  <c r="CYR308" i="7"/>
  <c r="CYR309" i="7" s="1"/>
  <c r="CYR310" i="7" s="1"/>
  <c r="CYR311" i="7" s="1"/>
  <c r="CYP308" i="7"/>
  <c r="CYP309" i="7" s="1"/>
  <c r="CYP310" i="7" s="1"/>
  <c r="CYP311" i="7" s="1"/>
  <c r="CYN308" i="7"/>
  <c r="CYN309" i="7" s="1"/>
  <c r="CYN310" i="7" s="1"/>
  <c r="CYN311" i="7" s="1"/>
  <c r="CYL308" i="7"/>
  <c r="CYL309" i="7" s="1"/>
  <c r="CYL310" i="7" s="1"/>
  <c r="CYL311" i="7" s="1"/>
  <c r="CYJ308" i="7"/>
  <c r="CYJ309" i="7" s="1"/>
  <c r="CYJ310" i="7" s="1"/>
  <c r="CYJ311" i="7" s="1"/>
  <c r="CYH308" i="7"/>
  <c r="CYH309" i="7" s="1"/>
  <c r="CYH310" i="7" s="1"/>
  <c r="CYH311" i="7" s="1"/>
  <c r="CYF308" i="7"/>
  <c r="CYF309" i="7" s="1"/>
  <c r="CYF310" i="7" s="1"/>
  <c r="CYF311" i="7" s="1"/>
  <c r="CYD308" i="7"/>
  <c r="CYD309" i="7" s="1"/>
  <c r="CYD310" i="7" s="1"/>
  <c r="CYD311" i="7" s="1"/>
  <c r="CYB308" i="7"/>
  <c r="CYB309" i="7" s="1"/>
  <c r="CYB310" i="7" s="1"/>
  <c r="CYB311" i="7" s="1"/>
  <c r="CXZ308" i="7"/>
  <c r="CXZ309" i="7" s="1"/>
  <c r="CXZ310" i="7" s="1"/>
  <c r="CXZ311" i="7" s="1"/>
  <c r="CXX308" i="7"/>
  <c r="CXX309" i="7" s="1"/>
  <c r="CXX310" i="7" s="1"/>
  <c r="CXX311" i="7" s="1"/>
  <c r="CXV308" i="7"/>
  <c r="CXV309" i="7" s="1"/>
  <c r="CXV310" i="7" s="1"/>
  <c r="CXV311" i="7" s="1"/>
  <c r="CXT308" i="7"/>
  <c r="CXT309" i="7" s="1"/>
  <c r="CXT310" i="7" s="1"/>
  <c r="CXT311" i="7" s="1"/>
  <c r="CXR308" i="7"/>
  <c r="CXR309" i="7" s="1"/>
  <c r="CXR310" i="7" s="1"/>
  <c r="CXR311" i="7" s="1"/>
  <c r="CXP308" i="7"/>
  <c r="CXP309" i="7" s="1"/>
  <c r="CXP310" i="7" s="1"/>
  <c r="CXP311" i="7" s="1"/>
  <c r="CXN308" i="7"/>
  <c r="CXN309" i="7" s="1"/>
  <c r="CXN310" i="7" s="1"/>
  <c r="CXN311" i="7" s="1"/>
  <c r="CXL308" i="7"/>
  <c r="CXL309" i="7" s="1"/>
  <c r="CXL310" i="7" s="1"/>
  <c r="CXL311" i="7" s="1"/>
  <c r="CXJ308" i="7"/>
  <c r="CXJ309" i="7" s="1"/>
  <c r="CXJ310" i="7" s="1"/>
  <c r="CXJ311" i="7" s="1"/>
  <c r="CXH308" i="7"/>
  <c r="CXH309" i="7" s="1"/>
  <c r="CXH310" i="7" s="1"/>
  <c r="CXH311" i="7" s="1"/>
  <c r="CXF308" i="7"/>
  <c r="CXF309" i="7" s="1"/>
  <c r="CXF310" i="7" s="1"/>
  <c r="CXF311" i="7" s="1"/>
  <c r="CXD308" i="7"/>
  <c r="CXD309" i="7" s="1"/>
  <c r="CXD310" i="7" s="1"/>
  <c r="CXD311" i="7" s="1"/>
  <c r="CXB308" i="7"/>
  <c r="CXB309" i="7" s="1"/>
  <c r="CXB310" i="7" s="1"/>
  <c r="CXB311" i="7" s="1"/>
  <c r="CWZ308" i="7"/>
  <c r="CWZ309" i="7" s="1"/>
  <c r="CWZ310" i="7" s="1"/>
  <c r="CWZ311" i="7" s="1"/>
  <c r="CWX308" i="7"/>
  <c r="CWX309" i="7" s="1"/>
  <c r="CWX310" i="7" s="1"/>
  <c r="CWX311" i="7" s="1"/>
  <c r="CWV308" i="7"/>
  <c r="CWV309" i="7" s="1"/>
  <c r="CWV310" i="7" s="1"/>
  <c r="CWV311" i="7" s="1"/>
  <c r="CWT308" i="7"/>
  <c r="CWT309" i="7" s="1"/>
  <c r="CWT310" i="7" s="1"/>
  <c r="CWT311" i="7" s="1"/>
  <c r="CWR308" i="7"/>
  <c r="CWR309" i="7" s="1"/>
  <c r="CWR310" i="7" s="1"/>
  <c r="CWR311" i="7" s="1"/>
  <c r="CWP308" i="7"/>
  <c r="CWP309" i="7" s="1"/>
  <c r="CWP310" i="7" s="1"/>
  <c r="CWP311" i="7" s="1"/>
  <c r="CWN308" i="7"/>
  <c r="CWN309" i="7" s="1"/>
  <c r="CWN310" i="7" s="1"/>
  <c r="CWN311" i="7" s="1"/>
  <c r="CWL308" i="7"/>
  <c r="CWL309" i="7" s="1"/>
  <c r="CWL310" i="7" s="1"/>
  <c r="CWL311" i="7" s="1"/>
  <c r="CWJ308" i="7"/>
  <c r="CWJ309" i="7" s="1"/>
  <c r="CWJ310" i="7" s="1"/>
  <c r="CWJ311" i="7" s="1"/>
  <c r="CWH308" i="7"/>
  <c r="CWH309" i="7" s="1"/>
  <c r="CWH310" i="7" s="1"/>
  <c r="CWH311" i="7" s="1"/>
  <c r="CWF308" i="7"/>
  <c r="CWF309" i="7" s="1"/>
  <c r="CWF310" i="7" s="1"/>
  <c r="CWF311" i="7" s="1"/>
  <c r="CWD308" i="7"/>
  <c r="CWD309" i="7" s="1"/>
  <c r="CWD310" i="7" s="1"/>
  <c r="CWD311" i="7" s="1"/>
  <c r="CWB308" i="7"/>
  <c r="CWB309" i="7" s="1"/>
  <c r="CWB310" i="7" s="1"/>
  <c r="CWB311" i="7" s="1"/>
  <c r="CVZ308" i="7"/>
  <c r="CVZ309" i="7" s="1"/>
  <c r="CVZ310" i="7" s="1"/>
  <c r="CVZ311" i="7" s="1"/>
  <c r="CVX308" i="7"/>
  <c r="CVX309" i="7" s="1"/>
  <c r="CVX310" i="7" s="1"/>
  <c r="CVX311" i="7" s="1"/>
  <c r="CVV308" i="7"/>
  <c r="CVV309" i="7" s="1"/>
  <c r="CVV310" i="7" s="1"/>
  <c r="CVV311" i="7" s="1"/>
  <c r="CVT308" i="7"/>
  <c r="CVT309" i="7" s="1"/>
  <c r="CVT310" i="7" s="1"/>
  <c r="CVT311" i="7" s="1"/>
  <c r="CVR308" i="7"/>
  <c r="CVR309" i="7" s="1"/>
  <c r="CVR310" i="7" s="1"/>
  <c r="CVR311" i="7" s="1"/>
  <c r="CVP308" i="7"/>
  <c r="CVP309" i="7" s="1"/>
  <c r="CVP310" i="7" s="1"/>
  <c r="CVP311" i="7" s="1"/>
  <c r="CVN308" i="7"/>
  <c r="CVN309" i="7" s="1"/>
  <c r="CVN310" i="7" s="1"/>
  <c r="CVN311" i="7" s="1"/>
  <c r="CVL308" i="7"/>
  <c r="CVL309" i="7" s="1"/>
  <c r="CVL310" i="7" s="1"/>
  <c r="CVL311" i="7" s="1"/>
  <c r="CVJ308" i="7"/>
  <c r="CVJ309" i="7" s="1"/>
  <c r="CVJ310" i="7" s="1"/>
  <c r="CVJ311" i="7" s="1"/>
  <c r="CVH308" i="7"/>
  <c r="CVH309" i="7" s="1"/>
  <c r="CVH310" i="7" s="1"/>
  <c r="CVH311" i="7" s="1"/>
  <c r="CVF308" i="7"/>
  <c r="CVF309" i="7" s="1"/>
  <c r="CVF310" i="7" s="1"/>
  <c r="CVF311" i="7" s="1"/>
  <c r="CVD308" i="7"/>
  <c r="CVD309" i="7" s="1"/>
  <c r="CVD310" i="7" s="1"/>
  <c r="CVD311" i="7" s="1"/>
  <c r="CVB308" i="7"/>
  <c r="CVB309" i="7" s="1"/>
  <c r="CVB310" i="7" s="1"/>
  <c r="CVB311" i="7" s="1"/>
  <c r="CUZ308" i="7"/>
  <c r="CUZ309" i="7" s="1"/>
  <c r="CUZ310" i="7" s="1"/>
  <c r="CUZ311" i="7" s="1"/>
  <c r="CUX308" i="7"/>
  <c r="CUX309" i="7" s="1"/>
  <c r="CUX310" i="7" s="1"/>
  <c r="CUX311" i="7" s="1"/>
  <c r="CUV308" i="7"/>
  <c r="CUV309" i="7" s="1"/>
  <c r="CUV310" i="7" s="1"/>
  <c r="CUV311" i="7" s="1"/>
  <c r="CUT308" i="7"/>
  <c r="CUT309" i="7" s="1"/>
  <c r="CUT310" i="7" s="1"/>
  <c r="CUT311" i="7" s="1"/>
  <c r="CUR308" i="7"/>
  <c r="CUR309" i="7" s="1"/>
  <c r="CUR310" i="7" s="1"/>
  <c r="CUR311" i="7" s="1"/>
  <c r="CUP308" i="7"/>
  <c r="CUP309" i="7" s="1"/>
  <c r="CUP310" i="7" s="1"/>
  <c r="CUP311" i="7" s="1"/>
  <c r="CUN308" i="7"/>
  <c r="CUN309" i="7" s="1"/>
  <c r="CUN310" i="7" s="1"/>
  <c r="CUN311" i="7" s="1"/>
  <c r="CUL308" i="7"/>
  <c r="CUL309" i="7" s="1"/>
  <c r="CUL310" i="7" s="1"/>
  <c r="CUL311" i="7" s="1"/>
  <c r="CUJ308" i="7"/>
  <c r="CUJ309" i="7" s="1"/>
  <c r="CUJ310" i="7" s="1"/>
  <c r="CUJ311" i="7" s="1"/>
  <c r="CUH308" i="7"/>
  <c r="CUH309" i="7" s="1"/>
  <c r="CUH310" i="7" s="1"/>
  <c r="CUH311" i="7" s="1"/>
  <c r="CUF308" i="7"/>
  <c r="CUF309" i="7" s="1"/>
  <c r="CUF310" i="7" s="1"/>
  <c r="CUF311" i="7" s="1"/>
  <c r="CUD308" i="7"/>
  <c r="CUD309" i="7" s="1"/>
  <c r="CUD310" i="7" s="1"/>
  <c r="CUD311" i="7" s="1"/>
  <c r="CUB308" i="7"/>
  <c r="CUB309" i="7" s="1"/>
  <c r="CUB310" i="7" s="1"/>
  <c r="CUB311" i="7" s="1"/>
  <c r="CTZ308" i="7"/>
  <c r="CTZ309" i="7" s="1"/>
  <c r="CTZ310" i="7" s="1"/>
  <c r="CTZ311" i="7" s="1"/>
  <c r="CTX308" i="7"/>
  <c r="CTX309" i="7" s="1"/>
  <c r="CTX310" i="7" s="1"/>
  <c r="CTX311" i="7" s="1"/>
  <c r="CTV308" i="7"/>
  <c r="CTV309" i="7" s="1"/>
  <c r="CTV310" i="7" s="1"/>
  <c r="CTV311" i="7" s="1"/>
  <c r="CTT308" i="7"/>
  <c r="CTT309" i="7" s="1"/>
  <c r="CTT310" i="7" s="1"/>
  <c r="CTT311" i="7" s="1"/>
  <c r="CTR308" i="7"/>
  <c r="CTR309" i="7" s="1"/>
  <c r="CTR310" i="7" s="1"/>
  <c r="CTR311" i="7" s="1"/>
  <c r="CTP308" i="7"/>
  <c r="CTP309" i="7" s="1"/>
  <c r="CTP310" i="7" s="1"/>
  <c r="CTP311" i="7" s="1"/>
  <c r="CTN308" i="7"/>
  <c r="CTN309" i="7" s="1"/>
  <c r="CTN310" i="7" s="1"/>
  <c r="CTN311" i="7" s="1"/>
  <c r="CTL308" i="7"/>
  <c r="CTL309" i="7" s="1"/>
  <c r="CTL310" i="7" s="1"/>
  <c r="CTL311" i="7" s="1"/>
  <c r="CTJ308" i="7"/>
  <c r="CTJ309" i="7" s="1"/>
  <c r="CTJ310" i="7" s="1"/>
  <c r="CTJ311" i="7" s="1"/>
  <c r="CTH308" i="7"/>
  <c r="CTH309" i="7" s="1"/>
  <c r="CTH310" i="7" s="1"/>
  <c r="CTH311" i="7" s="1"/>
  <c r="CTF308" i="7"/>
  <c r="CTF309" i="7" s="1"/>
  <c r="CTF310" i="7" s="1"/>
  <c r="CTF311" i="7" s="1"/>
  <c r="CTD308" i="7"/>
  <c r="CTD309" i="7" s="1"/>
  <c r="CTD310" i="7" s="1"/>
  <c r="CTD311" i="7" s="1"/>
  <c r="CTB308" i="7"/>
  <c r="CTB309" i="7" s="1"/>
  <c r="CTB310" i="7" s="1"/>
  <c r="CTB311" i="7" s="1"/>
  <c r="CSZ308" i="7"/>
  <c r="CSZ309" i="7" s="1"/>
  <c r="CSZ310" i="7" s="1"/>
  <c r="CSZ311" i="7" s="1"/>
  <c r="CSX308" i="7"/>
  <c r="CSX309" i="7" s="1"/>
  <c r="CSX310" i="7" s="1"/>
  <c r="CSX311" i="7" s="1"/>
  <c r="CSV308" i="7"/>
  <c r="CSV309" i="7" s="1"/>
  <c r="CSV310" i="7" s="1"/>
  <c r="CSV311" i="7" s="1"/>
  <c r="CST308" i="7"/>
  <c r="CST309" i="7" s="1"/>
  <c r="CST310" i="7" s="1"/>
  <c r="CST311" i="7" s="1"/>
  <c r="CSR308" i="7"/>
  <c r="CSR309" i="7" s="1"/>
  <c r="CSR310" i="7" s="1"/>
  <c r="CSR311" i="7" s="1"/>
  <c r="CSP308" i="7"/>
  <c r="CSP309" i="7" s="1"/>
  <c r="CSP310" i="7" s="1"/>
  <c r="CSP311" i="7" s="1"/>
  <c r="CSN308" i="7"/>
  <c r="CSN309" i="7" s="1"/>
  <c r="CSN310" i="7" s="1"/>
  <c r="CSN311" i="7" s="1"/>
  <c r="CSL308" i="7"/>
  <c r="CSL309" i="7" s="1"/>
  <c r="CSL310" i="7" s="1"/>
  <c r="CSL311" i="7" s="1"/>
  <c r="CSJ308" i="7"/>
  <c r="CSJ309" i="7" s="1"/>
  <c r="CSJ310" i="7" s="1"/>
  <c r="CSJ311" i="7" s="1"/>
  <c r="CSH308" i="7"/>
  <c r="CSH309" i="7" s="1"/>
  <c r="CSH310" i="7" s="1"/>
  <c r="CSH311" i="7" s="1"/>
  <c r="CSF308" i="7"/>
  <c r="CSF309" i="7" s="1"/>
  <c r="CSF310" i="7" s="1"/>
  <c r="CSF311" i="7" s="1"/>
  <c r="CSD308" i="7"/>
  <c r="CSD309" i="7" s="1"/>
  <c r="CSD310" i="7" s="1"/>
  <c r="CSD311" i="7" s="1"/>
  <c r="CSB308" i="7"/>
  <c r="CSB309" i="7" s="1"/>
  <c r="CSB310" i="7" s="1"/>
  <c r="CSB311" i="7" s="1"/>
  <c r="CRZ308" i="7"/>
  <c r="CRZ309" i="7" s="1"/>
  <c r="CRZ310" i="7" s="1"/>
  <c r="CRZ311" i="7" s="1"/>
  <c r="CRX308" i="7"/>
  <c r="CRX309" i="7" s="1"/>
  <c r="CRX310" i="7" s="1"/>
  <c r="CRX311" i="7" s="1"/>
  <c r="CRV308" i="7"/>
  <c r="CRV309" i="7" s="1"/>
  <c r="CRV310" i="7" s="1"/>
  <c r="CRV311" i="7" s="1"/>
  <c r="CRT308" i="7"/>
  <c r="CRT309" i="7" s="1"/>
  <c r="CRT310" i="7" s="1"/>
  <c r="CRT311" i="7" s="1"/>
  <c r="CRR308" i="7"/>
  <c r="CRR309" i="7" s="1"/>
  <c r="CRR310" i="7" s="1"/>
  <c r="CRR311" i="7" s="1"/>
  <c r="CRP308" i="7"/>
  <c r="CRP309" i="7" s="1"/>
  <c r="CRP310" i="7" s="1"/>
  <c r="CRP311" i="7" s="1"/>
  <c r="CRN308" i="7"/>
  <c r="CRN309" i="7" s="1"/>
  <c r="CRN310" i="7" s="1"/>
  <c r="CRN311" i="7" s="1"/>
  <c r="CRL308" i="7"/>
  <c r="CRL309" i="7" s="1"/>
  <c r="CRL310" i="7" s="1"/>
  <c r="CRL311" i="7" s="1"/>
  <c r="CRJ308" i="7"/>
  <c r="CRJ309" i="7" s="1"/>
  <c r="CRJ310" i="7" s="1"/>
  <c r="CRJ311" i="7" s="1"/>
  <c r="CRH308" i="7"/>
  <c r="CRH309" i="7" s="1"/>
  <c r="CRH310" i="7" s="1"/>
  <c r="CRH311" i="7" s="1"/>
  <c r="CRF308" i="7"/>
  <c r="CRF309" i="7" s="1"/>
  <c r="CRF310" i="7" s="1"/>
  <c r="CRF311" i="7" s="1"/>
  <c r="CRD308" i="7"/>
  <c r="CRD309" i="7" s="1"/>
  <c r="CRD310" i="7" s="1"/>
  <c r="CRD311" i="7" s="1"/>
  <c r="CRB308" i="7"/>
  <c r="CRB309" i="7" s="1"/>
  <c r="CRB310" i="7" s="1"/>
  <c r="CRB311" i="7" s="1"/>
  <c r="CQZ308" i="7"/>
  <c r="CQZ309" i="7" s="1"/>
  <c r="CQZ310" i="7" s="1"/>
  <c r="CQZ311" i="7" s="1"/>
  <c r="CQX308" i="7"/>
  <c r="CQX309" i="7" s="1"/>
  <c r="CQX310" i="7" s="1"/>
  <c r="CQX311" i="7" s="1"/>
  <c r="CQV308" i="7"/>
  <c r="CQV309" i="7" s="1"/>
  <c r="CQV310" i="7" s="1"/>
  <c r="CQV311" i="7" s="1"/>
  <c r="CQT308" i="7"/>
  <c r="CQT309" i="7" s="1"/>
  <c r="CQT310" i="7" s="1"/>
  <c r="CQT311" i="7" s="1"/>
  <c r="CQR308" i="7"/>
  <c r="CQR309" i="7" s="1"/>
  <c r="CQR310" i="7" s="1"/>
  <c r="CQR311" i="7" s="1"/>
  <c r="CQP308" i="7"/>
  <c r="CQP309" i="7" s="1"/>
  <c r="CQP310" i="7" s="1"/>
  <c r="CQP311" i="7" s="1"/>
  <c r="CQN308" i="7"/>
  <c r="CQN309" i="7" s="1"/>
  <c r="CQN310" i="7" s="1"/>
  <c r="CQN311" i="7" s="1"/>
  <c r="CQL308" i="7"/>
  <c r="CQL309" i="7" s="1"/>
  <c r="CQL310" i="7" s="1"/>
  <c r="CQL311" i="7" s="1"/>
  <c r="CQJ308" i="7"/>
  <c r="CQJ309" i="7" s="1"/>
  <c r="CQJ310" i="7" s="1"/>
  <c r="CQJ311" i="7" s="1"/>
  <c r="CQH308" i="7"/>
  <c r="CQH309" i="7" s="1"/>
  <c r="CQH310" i="7" s="1"/>
  <c r="CQH311" i="7" s="1"/>
  <c r="CQF308" i="7"/>
  <c r="CQF309" i="7" s="1"/>
  <c r="CQF310" i="7" s="1"/>
  <c r="CQF311" i="7" s="1"/>
  <c r="CQD308" i="7"/>
  <c r="CQD309" i="7" s="1"/>
  <c r="CQD310" i="7" s="1"/>
  <c r="CQD311" i="7" s="1"/>
  <c r="CQB308" i="7"/>
  <c r="CQB309" i="7" s="1"/>
  <c r="CQB310" i="7" s="1"/>
  <c r="CQB311" i="7" s="1"/>
  <c r="CPZ308" i="7"/>
  <c r="CPZ309" i="7" s="1"/>
  <c r="CPZ310" i="7" s="1"/>
  <c r="CPZ311" i="7" s="1"/>
  <c r="CPX308" i="7"/>
  <c r="CPX309" i="7" s="1"/>
  <c r="CPX310" i="7" s="1"/>
  <c r="CPX311" i="7" s="1"/>
  <c r="CPV308" i="7"/>
  <c r="CPV309" i="7" s="1"/>
  <c r="CPV310" i="7" s="1"/>
  <c r="CPV311" i="7" s="1"/>
  <c r="CPT308" i="7"/>
  <c r="CPT309" i="7" s="1"/>
  <c r="CPT310" i="7" s="1"/>
  <c r="CPT311" i="7" s="1"/>
  <c r="CPR308" i="7"/>
  <c r="CPR309" i="7" s="1"/>
  <c r="CPR310" i="7" s="1"/>
  <c r="CPR311" i="7" s="1"/>
  <c r="CPP308" i="7"/>
  <c r="CPP309" i="7" s="1"/>
  <c r="CPP310" i="7" s="1"/>
  <c r="CPP311" i="7" s="1"/>
  <c r="CPN308" i="7"/>
  <c r="CPN309" i="7" s="1"/>
  <c r="CPN310" i="7" s="1"/>
  <c r="CPN311" i="7" s="1"/>
  <c r="CPL308" i="7"/>
  <c r="CPL309" i="7" s="1"/>
  <c r="CPL310" i="7" s="1"/>
  <c r="CPL311" i="7" s="1"/>
  <c r="CPJ308" i="7"/>
  <c r="CPJ309" i="7" s="1"/>
  <c r="CPJ310" i="7" s="1"/>
  <c r="CPJ311" i="7" s="1"/>
  <c r="CPH308" i="7"/>
  <c r="CPH309" i="7" s="1"/>
  <c r="CPH310" i="7" s="1"/>
  <c r="CPH311" i="7" s="1"/>
  <c r="CPF308" i="7"/>
  <c r="CPF309" i="7" s="1"/>
  <c r="CPF310" i="7" s="1"/>
  <c r="CPF311" i="7" s="1"/>
  <c r="CPD308" i="7"/>
  <c r="CPD309" i="7" s="1"/>
  <c r="CPD310" i="7" s="1"/>
  <c r="CPD311" i="7" s="1"/>
  <c r="CPB308" i="7"/>
  <c r="CPB309" i="7" s="1"/>
  <c r="CPB310" i="7" s="1"/>
  <c r="CPB311" i="7" s="1"/>
  <c r="COZ308" i="7"/>
  <c r="COZ309" i="7" s="1"/>
  <c r="COZ310" i="7" s="1"/>
  <c r="COZ311" i="7" s="1"/>
  <c r="COX308" i="7"/>
  <c r="COX309" i="7" s="1"/>
  <c r="COX310" i="7" s="1"/>
  <c r="COX311" i="7" s="1"/>
  <c r="COV308" i="7"/>
  <c r="COV309" i="7" s="1"/>
  <c r="COV310" i="7" s="1"/>
  <c r="COV311" i="7" s="1"/>
  <c r="COT308" i="7"/>
  <c r="COT309" i="7" s="1"/>
  <c r="COT310" i="7" s="1"/>
  <c r="COT311" i="7" s="1"/>
  <c r="COR308" i="7"/>
  <c r="COR309" i="7" s="1"/>
  <c r="COR310" i="7" s="1"/>
  <c r="COR311" i="7" s="1"/>
  <c r="COP308" i="7"/>
  <c r="COP309" i="7" s="1"/>
  <c r="COP310" i="7" s="1"/>
  <c r="COP311" i="7" s="1"/>
  <c r="CON308" i="7"/>
  <c r="CON309" i="7" s="1"/>
  <c r="CON310" i="7" s="1"/>
  <c r="CON311" i="7" s="1"/>
  <c r="COL308" i="7"/>
  <c r="COL309" i="7" s="1"/>
  <c r="COL310" i="7" s="1"/>
  <c r="COL311" i="7" s="1"/>
  <c r="COJ308" i="7"/>
  <c r="COJ309" i="7" s="1"/>
  <c r="COJ310" i="7" s="1"/>
  <c r="COJ311" i="7" s="1"/>
  <c r="COH308" i="7"/>
  <c r="COH309" i="7" s="1"/>
  <c r="COH310" i="7" s="1"/>
  <c r="COH311" i="7" s="1"/>
  <c r="COF308" i="7"/>
  <c r="COF309" i="7" s="1"/>
  <c r="COF310" i="7" s="1"/>
  <c r="COF311" i="7" s="1"/>
  <c r="COD308" i="7"/>
  <c r="COD309" i="7" s="1"/>
  <c r="COD310" i="7" s="1"/>
  <c r="COD311" i="7" s="1"/>
  <c r="COB308" i="7"/>
  <c r="COB309" i="7" s="1"/>
  <c r="COB310" i="7" s="1"/>
  <c r="COB311" i="7" s="1"/>
  <c r="CNZ308" i="7"/>
  <c r="CNZ309" i="7" s="1"/>
  <c r="CNZ310" i="7" s="1"/>
  <c r="CNZ311" i="7" s="1"/>
  <c r="CNX308" i="7"/>
  <c r="CNX309" i="7" s="1"/>
  <c r="CNX310" i="7" s="1"/>
  <c r="CNX311" i="7" s="1"/>
  <c r="CNV308" i="7"/>
  <c r="CNV309" i="7" s="1"/>
  <c r="CNV310" i="7" s="1"/>
  <c r="CNV311" i="7" s="1"/>
  <c r="CNT308" i="7"/>
  <c r="CNT309" i="7" s="1"/>
  <c r="CNT310" i="7" s="1"/>
  <c r="CNT311" i="7" s="1"/>
  <c r="CNR308" i="7"/>
  <c r="CNR309" i="7" s="1"/>
  <c r="CNR310" i="7" s="1"/>
  <c r="CNR311" i="7" s="1"/>
  <c r="CNP308" i="7"/>
  <c r="CNP309" i="7" s="1"/>
  <c r="CNP310" i="7" s="1"/>
  <c r="CNP311" i="7" s="1"/>
  <c r="CNN308" i="7"/>
  <c r="CNN309" i="7" s="1"/>
  <c r="CNN310" i="7" s="1"/>
  <c r="CNN311" i="7" s="1"/>
  <c r="CNL308" i="7"/>
  <c r="CNL309" i="7" s="1"/>
  <c r="CNL310" i="7" s="1"/>
  <c r="CNL311" i="7" s="1"/>
  <c r="CNJ308" i="7"/>
  <c r="CNJ309" i="7" s="1"/>
  <c r="CNJ310" i="7" s="1"/>
  <c r="CNJ311" i="7" s="1"/>
  <c r="CNH308" i="7"/>
  <c r="CNH309" i="7" s="1"/>
  <c r="CNH310" i="7" s="1"/>
  <c r="CNH311" i="7" s="1"/>
  <c r="CNF308" i="7"/>
  <c r="CNF309" i="7" s="1"/>
  <c r="CNF310" i="7" s="1"/>
  <c r="CNF311" i="7" s="1"/>
  <c r="CND308" i="7"/>
  <c r="CND309" i="7" s="1"/>
  <c r="CND310" i="7" s="1"/>
  <c r="CND311" i="7" s="1"/>
  <c r="CNB308" i="7"/>
  <c r="CNB309" i="7" s="1"/>
  <c r="CNB310" i="7" s="1"/>
  <c r="CNB311" i="7" s="1"/>
  <c r="CMZ308" i="7"/>
  <c r="CMZ309" i="7" s="1"/>
  <c r="CMZ310" i="7" s="1"/>
  <c r="CMZ311" i="7" s="1"/>
  <c r="CMX308" i="7"/>
  <c r="CMX309" i="7" s="1"/>
  <c r="CMX310" i="7" s="1"/>
  <c r="CMX311" i="7" s="1"/>
  <c r="CMV308" i="7"/>
  <c r="CMV309" i="7" s="1"/>
  <c r="CMV310" i="7" s="1"/>
  <c r="CMV311" i="7" s="1"/>
  <c r="CMT308" i="7"/>
  <c r="CMT309" i="7" s="1"/>
  <c r="CMT310" i="7" s="1"/>
  <c r="CMT311" i="7" s="1"/>
  <c r="CMR308" i="7"/>
  <c r="CMR309" i="7" s="1"/>
  <c r="CMR310" i="7" s="1"/>
  <c r="CMR311" i="7" s="1"/>
  <c r="CMP308" i="7"/>
  <c r="CMP309" i="7" s="1"/>
  <c r="CMP310" i="7" s="1"/>
  <c r="CMP311" i="7" s="1"/>
  <c r="CMN308" i="7"/>
  <c r="CMN309" i="7" s="1"/>
  <c r="CMN310" i="7" s="1"/>
  <c r="CMN311" i="7" s="1"/>
  <c r="CML308" i="7"/>
  <c r="CML309" i="7" s="1"/>
  <c r="CML310" i="7" s="1"/>
  <c r="CML311" i="7" s="1"/>
  <c r="CMJ308" i="7"/>
  <c r="CMJ309" i="7" s="1"/>
  <c r="CMJ310" i="7" s="1"/>
  <c r="CMJ311" i="7" s="1"/>
  <c r="CMH308" i="7"/>
  <c r="CMH309" i="7" s="1"/>
  <c r="CMH310" i="7" s="1"/>
  <c r="CMH311" i="7" s="1"/>
  <c r="CMF308" i="7"/>
  <c r="CMF309" i="7" s="1"/>
  <c r="CMF310" i="7" s="1"/>
  <c r="CMF311" i="7" s="1"/>
  <c r="CMD308" i="7"/>
  <c r="CMD309" i="7" s="1"/>
  <c r="CMD310" i="7" s="1"/>
  <c r="CMD311" i="7" s="1"/>
  <c r="CMB308" i="7"/>
  <c r="CMB309" i="7" s="1"/>
  <c r="CMB310" i="7" s="1"/>
  <c r="CMB311" i="7" s="1"/>
  <c r="CLZ308" i="7"/>
  <c r="CLZ309" i="7" s="1"/>
  <c r="CLZ310" i="7" s="1"/>
  <c r="CLZ311" i="7" s="1"/>
  <c r="CLX308" i="7"/>
  <c r="CLX309" i="7" s="1"/>
  <c r="CLX310" i="7" s="1"/>
  <c r="CLX311" i="7" s="1"/>
  <c r="CLV308" i="7"/>
  <c r="CLV309" i="7" s="1"/>
  <c r="CLV310" i="7" s="1"/>
  <c r="CLV311" i="7" s="1"/>
  <c r="CLT308" i="7"/>
  <c r="CLT309" i="7" s="1"/>
  <c r="CLT310" i="7" s="1"/>
  <c r="CLT311" i="7" s="1"/>
  <c r="CLR308" i="7"/>
  <c r="CLR309" i="7" s="1"/>
  <c r="CLR310" i="7" s="1"/>
  <c r="CLR311" i="7" s="1"/>
  <c r="CLP308" i="7"/>
  <c r="CLP309" i="7" s="1"/>
  <c r="CLP310" i="7" s="1"/>
  <c r="CLP311" i="7" s="1"/>
  <c r="CLN308" i="7"/>
  <c r="CLN309" i="7" s="1"/>
  <c r="CLN310" i="7" s="1"/>
  <c r="CLN311" i="7" s="1"/>
  <c r="CLL308" i="7"/>
  <c r="CLL309" i="7" s="1"/>
  <c r="CLL310" i="7" s="1"/>
  <c r="CLL311" i="7" s="1"/>
  <c r="CLJ308" i="7"/>
  <c r="CLJ309" i="7" s="1"/>
  <c r="CLJ310" i="7" s="1"/>
  <c r="CLJ311" i="7" s="1"/>
  <c r="CLH308" i="7"/>
  <c r="CLH309" i="7" s="1"/>
  <c r="CLH310" i="7" s="1"/>
  <c r="CLH311" i="7" s="1"/>
  <c r="CLF308" i="7"/>
  <c r="CLF309" i="7" s="1"/>
  <c r="CLF310" i="7" s="1"/>
  <c r="CLF311" i="7" s="1"/>
  <c r="CLD308" i="7"/>
  <c r="CLD309" i="7" s="1"/>
  <c r="CLD310" i="7" s="1"/>
  <c r="CLD311" i="7" s="1"/>
  <c r="CLB308" i="7"/>
  <c r="CLB309" i="7" s="1"/>
  <c r="CLB310" i="7" s="1"/>
  <c r="CLB311" i="7" s="1"/>
  <c r="CKZ308" i="7"/>
  <c r="CKZ309" i="7" s="1"/>
  <c r="CKZ310" i="7" s="1"/>
  <c r="CKZ311" i="7" s="1"/>
  <c r="CKX308" i="7"/>
  <c r="CKX309" i="7" s="1"/>
  <c r="CKX310" i="7" s="1"/>
  <c r="CKX311" i="7" s="1"/>
  <c r="CKV308" i="7"/>
  <c r="CKV309" i="7" s="1"/>
  <c r="CKV310" i="7" s="1"/>
  <c r="CKV311" i="7" s="1"/>
  <c r="CKT308" i="7"/>
  <c r="CKT309" i="7" s="1"/>
  <c r="CKT310" i="7" s="1"/>
  <c r="CKT311" i="7" s="1"/>
  <c r="CKR308" i="7"/>
  <c r="CKR309" i="7" s="1"/>
  <c r="CKR310" i="7" s="1"/>
  <c r="CKR311" i="7" s="1"/>
  <c r="CKP308" i="7"/>
  <c r="CKP309" i="7" s="1"/>
  <c r="CKP310" i="7" s="1"/>
  <c r="CKP311" i="7" s="1"/>
  <c r="CKN308" i="7"/>
  <c r="CKN309" i="7" s="1"/>
  <c r="CKN310" i="7" s="1"/>
  <c r="CKN311" i="7" s="1"/>
  <c r="CKL308" i="7"/>
  <c r="CKL309" i="7" s="1"/>
  <c r="CKL310" i="7" s="1"/>
  <c r="CKL311" i="7" s="1"/>
  <c r="CKJ308" i="7"/>
  <c r="CKJ309" i="7" s="1"/>
  <c r="CKJ310" i="7" s="1"/>
  <c r="CKJ311" i="7" s="1"/>
  <c r="CKH308" i="7"/>
  <c r="CKH309" i="7" s="1"/>
  <c r="CKH310" i="7" s="1"/>
  <c r="CKH311" i="7" s="1"/>
  <c r="CKF308" i="7"/>
  <c r="CKF309" i="7" s="1"/>
  <c r="CKF310" i="7" s="1"/>
  <c r="CKF311" i="7" s="1"/>
  <c r="CKD308" i="7"/>
  <c r="CKD309" i="7" s="1"/>
  <c r="CKD310" i="7" s="1"/>
  <c r="CKD311" i="7" s="1"/>
  <c r="CKB308" i="7"/>
  <c r="CKB309" i="7" s="1"/>
  <c r="CKB310" i="7" s="1"/>
  <c r="CKB311" i="7" s="1"/>
  <c r="CJZ308" i="7"/>
  <c r="CJZ309" i="7" s="1"/>
  <c r="CJZ310" i="7" s="1"/>
  <c r="CJZ311" i="7" s="1"/>
  <c r="CJX308" i="7"/>
  <c r="CJX309" i="7" s="1"/>
  <c r="CJX310" i="7" s="1"/>
  <c r="CJX311" i="7" s="1"/>
  <c r="CJV308" i="7"/>
  <c r="CJV309" i="7" s="1"/>
  <c r="CJV310" i="7" s="1"/>
  <c r="CJV311" i="7" s="1"/>
  <c r="CJT308" i="7"/>
  <c r="CJT309" i="7" s="1"/>
  <c r="CJT310" i="7" s="1"/>
  <c r="CJT311" i="7" s="1"/>
  <c r="CJR308" i="7"/>
  <c r="CJR309" i="7" s="1"/>
  <c r="CJR310" i="7" s="1"/>
  <c r="CJR311" i="7" s="1"/>
  <c r="CJP308" i="7"/>
  <c r="CJP309" i="7" s="1"/>
  <c r="CJP310" i="7" s="1"/>
  <c r="CJP311" i="7" s="1"/>
  <c r="CJN308" i="7"/>
  <c r="CJN309" i="7" s="1"/>
  <c r="CJN310" i="7" s="1"/>
  <c r="CJN311" i="7" s="1"/>
  <c r="CJL308" i="7"/>
  <c r="CJL309" i="7" s="1"/>
  <c r="CJL310" i="7" s="1"/>
  <c r="CJL311" i="7" s="1"/>
  <c r="CJJ308" i="7"/>
  <c r="CJJ309" i="7" s="1"/>
  <c r="CJJ310" i="7" s="1"/>
  <c r="CJJ311" i="7" s="1"/>
  <c r="CJH308" i="7"/>
  <c r="CJH309" i="7" s="1"/>
  <c r="CJH310" i="7" s="1"/>
  <c r="CJH311" i="7" s="1"/>
  <c r="CJF308" i="7"/>
  <c r="CJF309" i="7" s="1"/>
  <c r="CJF310" i="7" s="1"/>
  <c r="CJF311" i="7" s="1"/>
  <c r="CJD308" i="7"/>
  <c r="CJD309" i="7" s="1"/>
  <c r="CJD310" i="7" s="1"/>
  <c r="CJD311" i="7" s="1"/>
  <c r="CJB308" i="7"/>
  <c r="CJB309" i="7" s="1"/>
  <c r="CJB310" i="7" s="1"/>
  <c r="CJB311" i="7" s="1"/>
  <c r="CIZ308" i="7"/>
  <c r="CIZ309" i="7" s="1"/>
  <c r="CIZ310" i="7" s="1"/>
  <c r="CIZ311" i="7" s="1"/>
  <c r="CIX308" i="7"/>
  <c r="CIX309" i="7" s="1"/>
  <c r="CIX310" i="7" s="1"/>
  <c r="CIX311" i="7" s="1"/>
  <c r="CIV308" i="7"/>
  <c r="CIV309" i="7" s="1"/>
  <c r="CIV310" i="7" s="1"/>
  <c r="CIV311" i="7" s="1"/>
  <c r="CIT308" i="7"/>
  <c r="CIT309" i="7" s="1"/>
  <c r="CIT310" i="7" s="1"/>
  <c r="CIT311" i="7" s="1"/>
  <c r="CIR308" i="7"/>
  <c r="CIR309" i="7" s="1"/>
  <c r="CIR310" i="7" s="1"/>
  <c r="CIR311" i="7" s="1"/>
  <c r="CIP308" i="7"/>
  <c r="CIP309" i="7" s="1"/>
  <c r="CIP310" i="7" s="1"/>
  <c r="CIP311" i="7" s="1"/>
  <c r="CIN308" i="7"/>
  <c r="CIN309" i="7" s="1"/>
  <c r="CIN310" i="7" s="1"/>
  <c r="CIN311" i="7" s="1"/>
  <c r="CIL308" i="7"/>
  <c r="CIL309" i="7" s="1"/>
  <c r="CIL310" i="7" s="1"/>
  <c r="CIL311" i="7" s="1"/>
  <c r="CIJ308" i="7"/>
  <c r="CIJ309" i="7" s="1"/>
  <c r="CIJ310" i="7" s="1"/>
  <c r="CIJ311" i="7" s="1"/>
  <c r="CIH308" i="7"/>
  <c r="CIH309" i="7" s="1"/>
  <c r="CIH310" i="7" s="1"/>
  <c r="CIH311" i="7" s="1"/>
  <c r="CIF308" i="7"/>
  <c r="CIF309" i="7" s="1"/>
  <c r="CIF310" i="7" s="1"/>
  <c r="CIF311" i="7" s="1"/>
  <c r="CID308" i="7"/>
  <c r="CID309" i="7" s="1"/>
  <c r="CID310" i="7" s="1"/>
  <c r="CID311" i="7" s="1"/>
  <c r="CIB308" i="7"/>
  <c r="CIB309" i="7" s="1"/>
  <c r="CIB310" i="7" s="1"/>
  <c r="CIB311" i="7" s="1"/>
  <c r="CHZ308" i="7"/>
  <c r="CHZ309" i="7" s="1"/>
  <c r="CHZ310" i="7" s="1"/>
  <c r="CHZ311" i="7" s="1"/>
  <c r="CHX308" i="7"/>
  <c r="CHX309" i="7" s="1"/>
  <c r="CHX310" i="7" s="1"/>
  <c r="CHX311" i="7" s="1"/>
  <c r="CHV308" i="7"/>
  <c r="CHV309" i="7" s="1"/>
  <c r="CHV310" i="7" s="1"/>
  <c r="CHV311" i="7" s="1"/>
  <c r="CHT308" i="7"/>
  <c r="CHT309" i="7" s="1"/>
  <c r="CHT310" i="7" s="1"/>
  <c r="CHT311" i="7" s="1"/>
  <c r="CHR308" i="7"/>
  <c r="CHR309" i="7" s="1"/>
  <c r="CHR310" i="7" s="1"/>
  <c r="CHR311" i="7" s="1"/>
  <c r="CHP308" i="7"/>
  <c r="CHP309" i="7" s="1"/>
  <c r="CHP310" i="7" s="1"/>
  <c r="CHP311" i="7" s="1"/>
  <c r="CHN308" i="7"/>
  <c r="CHN309" i="7" s="1"/>
  <c r="CHN310" i="7" s="1"/>
  <c r="CHN311" i="7" s="1"/>
  <c r="CHL308" i="7"/>
  <c r="CHL309" i="7" s="1"/>
  <c r="CHL310" i="7" s="1"/>
  <c r="CHL311" i="7" s="1"/>
  <c r="CHJ308" i="7"/>
  <c r="CHJ309" i="7" s="1"/>
  <c r="CHJ310" i="7" s="1"/>
  <c r="CHJ311" i="7" s="1"/>
  <c r="CHH308" i="7"/>
  <c r="CHH309" i="7" s="1"/>
  <c r="CHH310" i="7" s="1"/>
  <c r="CHH311" i="7" s="1"/>
  <c r="CHF308" i="7"/>
  <c r="CHF309" i="7" s="1"/>
  <c r="CHF310" i="7" s="1"/>
  <c r="CHF311" i="7" s="1"/>
  <c r="CHD308" i="7"/>
  <c r="CHD309" i="7" s="1"/>
  <c r="CHD310" i="7" s="1"/>
  <c r="CHD311" i="7" s="1"/>
  <c r="CHB308" i="7"/>
  <c r="CHB309" i="7" s="1"/>
  <c r="CHB310" i="7" s="1"/>
  <c r="CHB311" i="7" s="1"/>
  <c r="CGZ308" i="7"/>
  <c r="CGZ309" i="7" s="1"/>
  <c r="CGZ310" i="7" s="1"/>
  <c r="CGZ311" i="7" s="1"/>
  <c r="CGX308" i="7"/>
  <c r="CGX309" i="7" s="1"/>
  <c r="CGX310" i="7" s="1"/>
  <c r="CGX311" i="7" s="1"/>
  <c r="CGV308" i="7"/>
  <c r="CGV309" i="7" s="1"/>
  <c r="CGV310" i="7" s="1"/>
  <c r="CGV311" i="7" s="1"/>
  <c r="CGT308" i="7"/>
  <c r="CGT309" i="7" s="1"/>
  <c r="CGT310" i="7" s="1"/>
  <c r="CGT311" i="7" s="1"/>
  <c r="CGR308" i="7"/>
  <c r="CGR309" i="7" s="1"/>
  <c r="CGR310" i="7" s="1"/>
  <c r="CGR311" i="7" s="1"/>
  <c r="CGP308" i="7"/>
  <c r="CGP309" i="7" s="1"/>
  <c r="CGP310" i="7" s="1"/>
  <c r="CGP311" i="7" s="1"/>
  <c r="CGN308" i="7"/>
  <c r="CGN309" i="7" s="1"/>
  <c r="CGN310" i="7" s="1"/>
  <c r="CGN311" i="7" s="1"/>
  <c r="CGL308" i="7"/>
  <c r="CGL309" i="7" s="1"/>
  <c r="CGL310" i="7" s="1"/>
  <c r="CGL311" i="7" s="1"/>
  <c r="CGJ308" i="7"/>
  <c r="CGJ309" i="7" s="1"/>
  <c r="CGJ310" i="7" s="1"/>
  <c r="CGJ311" i="7" s="1"/>
  <c r="CGH308" i="7"/>
  <c r="CGH309" i="7" s="1"/>
  <c r="CGH310" i="7" s="1"/>
  <c r="CGH311" i="7" s="1"/>
  <c r="CGF308" i="7"/>
  <c r="CGF309" i="7" s="1"/>
  <c r="CGF310" i="7" s="1"/>
  <c r="CGF311" i="7" s="1"/>
  <c r="CGD308" i="7"/>
  <c r="CGD309" i="7" s="1"/>
  <c r="CGD310" i="7" s="1"/>
  <c r="CGD311" i="7" s="1"/>
  <c r="CGB308" i="7"/>
  <c r="CGB309" i="7" s="1"/>
  <c r="CGB310" i="7" s="1"/>
  <c r="CGB311" i="7" s="1"/>
  <c r="CFZ308" i="7"/>
  <c r="CFZ309" i="7" s="1"/>
  <c r="CFZ310" i="7" s="1"/>
  <c r="CFZ311" i="7" s="1"/>
  <c r="CFX308" i="7"/>
  <c r="CFX309" i="7" s="1"/>
  <c r="CFX310" i="7" s="1"/>
  <c r="CFX311" i="7" s="1"/>
  <c r="CFV308" i="7"/>
  <c r="CFV309" i="7" s="1"/>
  <c r="CFV310" i="7" s="1"/>
  <c r="CFV311" i="7" s="1"/>
  <c r="CFT308" i="7"/>
  <c r="CFT309" i="7" s="1"/>
  <c r="CFT310" i="7" s="1"/>
  <c r="CFT311" i="7" s="1"/>
  <c r="CFR308" i="7"/>
  <c r="CFR309" i="7" s="1"/>
  <c r="CFR310" i="7" s="1"/>
  <c r="CFR311" i="7" s="1"/>
  <c r="CFP308" i="7"/>
  <c r="CFP309" i="7" s="1"/>
  <c r="CFP310" i="7" s="1"/>
  <c r="CFP311" i="7" s="1"/>
  <c r="CFN308" i="7"/>
  <c r="CFN309" i="7" s="1"/>
  <c r="CFN310" i="7" s="1"/>
  <c r="CFN311" i="7" s="1"/>
  <c r="CFL308" i="7"/>
  <c r="CFL309" i="7" s="1"/>
  <c r="CFL310" i="7" s="1"/>
  <c r="CFL311" i="7" s="1"/>
  <c r="CFJ308" i="7"/>
  <c r="CFJ309" i="7" s="1"/>
  <c r="CFJ310" i="7" s="1"/>
  <c r="CFJ311" i="7" s="1"/>
  <c r="CFH308" i="7"/>
  <c r="CFH309" i="7" s="1"/>
  <c r="CFH310" i="7" s="1"/>
  <c r="CFH311" i="7" s="1"/>
  <c r="CFF308" i="7"/>
  <c r="CFF309" i="7" s="1"/>
  <c r="CFF310" i="7" s="1"/>
  <c r="CFF311" i="7" s="1"/>
  <c r="CFD308" i="7"/>
  <c r="CFD309" i="7" s="1"/>
  <c r="CFD310" i="7" s="1"/>
  <c r="CFD311" i="7" s="1"/>
  <c r="CFB308" i="7"/>
  <c r="CFB309" i="7" s="1"/>
  <c r="CFB310" i="7" s="1"/>
  <c r="CFB311" i="7" s="1"/>
  <c r="CEZ308" i="7"/>
  <c r="CEZ309" i="7" s="1"/>
  <c r="CEZ310" i="7" s="1"/>
  <c r="CEZ311" i="7" s="1"/>
  <c r="CEX308" i="7"/>
  <c r="CEX309" i="7" s="1"/>
  <c r="CEX310" i="7" s="1"/>
  <c r="CEX311" i="7" s="1"/>
  <c r="CEV308" i="7"/>
  <c r="CEV309" i="7" s="1"/>
  <c r="CEV310" i="7" s="1"/>
  <c r="CEV311" i="7" s="1"/>
  <c r="CET308" i="7"/>
  <c r="CET309" i="7" s="1"/>
  <c r="CET310" i="7" s="1"/>
  <c r="CET311" i="7" s="1"/>
  <c r="CER308" i="7"/>
  <c r="CER309" i="7" s="1"/>
  <c r="CER310" i="7" s="1"/>
  <c r="CER311" i="7" s="1"/>
  <c r="CEP308" i="7"/>
  <c r="CEP309" i="7" s="1"/>
  <c r="CEP310" i="7" s="1"/>
  <c r="CEP311" i="7" s="1"/>
  <c r="CEN308" i="7"/>
  <c r="CEN309" i="7" s="1"/>
  <c r="CEN310" i="7" s="1"/>
  <c r="CEN311" i="7" s="1"/>
  <c r="CEL308" i="7"/>
  <c r="CEL309" i="7" s="1"/>
  <c r="CEL310" i="7" s="1"/>
  <c r="CEL311" i="7" s="1"/>
  <c r="CEJ308" i="7"/>
  <c r="CEJ309" i="7" s="1"/>
  <c r="CEJ310" i="7" s="1"/>
  <c r="CEJ311" i="7" s="1"/>
  <c r="CEH308" i="7"/>
  <c r="CEH309" i="7" s="1"/>
  <c r="CEH310" i="7" s="1"/>
  <c r="CEH311" i="7" s="1"/>
  <c r="CEF308" i="7"/>
  <c r="CEF309" i="7" s="1"/>
  <c r="CEF310" i="7" s="1"/>
  <c r="CEF311" i="7" s="1"/>
  <c r="CED308" i="7"/>
  <c r="CED309" i="7" s="1"/>
  <c r="CED310" i="7" s="1"/>
  <c r="CED311" i="7" s="1"/>
  <c r="CEB308" i="7"/>
  <c r="CEB309" i="7" s="1"/>
  <c r="CEB310" i="7" s="1"/>
  <c r="CEB311" i="7" s="1"/>
  <c r="CDZ308" i="7"/>
  <c r="CDZ309" i="7" s="1"/>
  <c r="CDZ310" i="7" s="1"/>
  <c r="CDZ311" i="7" s="1"/>
  <c r="CDX308" i="7"/>
  <c r="CDX309" i="7" s="1"/>
  <c r="CDX310" i="7" s="1"/>
  <c r="CDX311" i="7" s="1"/>
  <c r="CDV308" i="7"/>
  <c r="CDV309" i="7" s="1"/>
  <c r="CDV310" i="7" s="1"/>
  <c r="CDV311" i="7" s="1"/>
  <c r="CDT308" i="7"/>
  <c r="CDT309" i="7" s="1"/>
  <c r="CDT310" i="7" s="1"/>
  <c r="CDT311" i="7" s="1"/>
  <c r="CDR308" i="7"/>
  <c r="CDR309" i="7" s="1"/>
  <c r="CDR310" i="7" s="1"/>
  <c r="CDR311" i="7" s="1"/>
  <c r="CDP308" i="7"/>
  <c r="CDP309" i="7" s="1"/>
  <c r="CDP310" i="7" s="1"/>
  <c r="CDP311" i="7" s="1"/>
  <c r="CDN308" i="7"/>
  <c r="CDN309" i="7" s="1"/>
  <c r="CDN310" i="7" s="1"/>
  <c r="CDN311" i="7" s="1"/>
  <c r="CDL308" i="7"/>
  <c r="CDL309" i="7" s="1"/>
  <c r="CDL310" i="7" s="1"/>
  <c r="CDL311" i="7" s="1"/>
  <c r="CDJ308" i="7"/>
  <c r="CDJ309" i="7" s="1"/>
  <c r="CDJ310" i="7" s="1"/>
  <c r="CDJ311" i="7" s="1"/>
  <c r="CDH308" i="7"/>
  <c r="CDH309" i="7" s="1"/>
  <c r="CDH310" i="7" s="1"/>
  <c r="CDH311" i="7" s="1"/>
  <c r="CDF308" i="7"/>
  <c r="CDF309" i="7" s="1"/>
  <c r="CDF310" i="7" s="1"/>
  <c r="CDF311" i="7" s="1"/>
  <c r="CDD308" i="7"/>
  <c r="CDD309" i="7" s="1"/>
  <c r="CDD310" i="7" s="1"/>
  <c r="CDD311" i="7" s="1"/>
  <c r="CDB308" i="7"/>
  <c r="CDB309" i="7" s="1"/>
  <c r="CDB310" i="7" s="1"/>
  <c r="CDB311" i="7" s="1"/>
  <c r="CCZ308" i="7"/>
  <c r="CCZ309" i="7" s="1"/>
  <c r="CCZ310" i="7" s="1"/>
  <c r="CCZ311" i="7" s="1"/>
  <c r="CCX308" i="7"/>
  <c r="CCX309" i="7" s="1"/>
  <c r="CCX310" i="7" s="1"/>
  <c r="CCX311" i="7" s="1"/>
  <c r="CCV308" i="7"/>
  <c r="CCV309" i="7" s="1"/>
  <c r="CCV310" i="7" s="1"/>
  <c r="CCV311" i="7" s="1"/>
  <c r="CCT308" i="7"/>
  <c r="CCT309" i="7" s="1"/>
  <c r="CCT310" i="7" s="1"/>
  <c r="CCT311" i="7" s="1"/>
  <c r="CCR308" i="7"/>
  <c r="CCR309" i="7" s="1"/>
  <c r="CCR310" i="7" s="1"/>
  <c r="CCR311" i="7" s="1"/>
  <c r="CCP308" i="7"/>
  <c r="CCP309" i="7" s="1"/>
  <c r="CCP310" i="7" s="1"/>
  <c r="CCP311" i="7" s="1"/>
  <c r="CCN308" i="7"/>
  <c r="CCN309" i="7" s="1"/>
  <c r="CCN310" i="7" s="1"/>
  <c r="CCN311" i="7" s="1"/>
  <c r="CCL308" i="7"/>
  <c r="CCL309" i="7" s="1"/>
  <c r="CCL310" i="7" s="1"/>
  <c r="CCL311" i="7" s="1"/>
  <c r="CCJ308" i="7"/>
  <c r="CCJ309" i="7" s="1"/>
  <c r="CCJ310" i="7" s="1"/>
  <c r="CCJ311" i="7" s="1"/>
  <c r="CCH308" i="7"/>
  <c r="CCH309" i="7" s="1"/>
  <c r="CCH310" i="7" s="1"/>
  <c r="CCH311" i="7" s="1"/>
  <c r="CCF308" i="7"/>
  <c r="CCF309" i="7" s="1"/>
  <c r="CCF310" i="7" s="1"/>
  <c r="CCF311" i="7" s="1"/>
  <c r="CCD308" i="7"/>
  <c r="CCD309" i="7" s="1"/>
  <c r="CCD310" i="7" s="1"/>
  <c r="CCD311" i="7" s="1"/>
  <c r="CCB308" i="7"/>
  <c r="CCB309" i="7" s="1"/>
  <c r="CCB310" i="7" s="1"/>
  <c r="CCB311" i="7" s="1"/>
  <c r="CBZ308" i="7"/>
  <c r="CBZ309" i="7" s="1"/>
  <c r="CBZ310" i="7" s="1"/>
  <c r="CBZ311" i="7" s="1"/>
  <c r="CBX308" i="7"/>
  <c r="CBX309" i="7" s="1"/>
  <c r="CBX310" i="7" s="1"/>
  <c r="CBX311" i="7" s="1"/>
  <c r="CBV308" i="7"/>
  <c r="CBV309" i="7" s="1"/>
  <c r="CBV310" i="7" s="1"/>
  <c r="CBV311" i="7" s="1"/>
  <c r="CBT308" i="7"/>
  <c r="CBT309" i="7" s="1"/>
  <c r="CBT310" i="7" s="1"/>
  <c r="CBT311" i="7" s="1"/>
  <c r="CBR308" i="7"/>
  <c r="CBR309" i="7" s="1"/>
  <c r="CBR310" i="7" s="1"/>
  <c r="CBR311" i="7" s="1"/>
  <c r="CBP308" i="7"/>
  <c r="CBP309" i="7" s="1"/>
  <c r="CBP310" i="7" s="1"/>
  <c r="CBP311" i="7" s="1"/>
  <c r="CBN308" i="7"/>
  <c r="CBN309" i="7" s="1"/>
  <c r="CBN310" i="7" s="1"/>
  <c r="CBN311" i="7" s="1"/>
  <c r="CBL308" i="7"/>
  <c r="CBL309" i="7" s="1"/>
  <c r="CBL310" i="7" s="1"/>
  <c r="CBL311" i="7" s="1"/>
  <c r="CBJ308" i="7"/>
  <c r="CBJ309" i="7" s="1"/>
  <c r="CBJ310" i="7" s="1"/>
  <c r="CBJ311" i="7" s="1"/>
  <c r="CBH308" i="7"/>
  <c r="CBH309" i="7" s="1"/>
  <c r="CBH310" i="7" s="1"/>
  <c r="CBH311" i="7" s="1"/>
  <c r="CBF308" i="7"/>
  <c r="CBF309" i="7" s="1"/>
  <c r="CBF310" i="7" s="1"/>
  <c r="CBF311" i="7" s="1"/>
  <c r="CBD308" i="7"/>
  <c r="CBD309" i="7" s="1"/>
  <c r="CBD310" i="7" s="1"/>
  <c r="CBD311" i="7" s="1"/>
  <c r="CBB308" i="7"/>
  <c r="CBB309" i="7" s="1"/>
  <c r="CBB310" i="7" s="1"/>
  <c r="CBB311" i="7" s="1"/>
  <c r="CAZ308" i="7"/>
  <c r="CAZ309" i="7" s="1"/>
  <c r="CAZ310" i="7" s="1"/>
  <c r="CAZ311" i="7" s="1"/>
  <c r="CAX308" i="7"/>
  <c r="CAX309" i="7" s="1"/>
  <c r="CAX310" i="7" s="1"/>
  <c r="CAX311" i="7" s="1"/>
  <c r="CAV308" i="7"/>
  <c r="CAV309" i="7" s="1"/>
  <c r="CAV310" i="7" s="1"/>
  <c r="CAV311" i="7" s="1"/>
  <c r="CAT308" i="7"/>
  <c r="CAT309" i="7" s="1"/>
  <c r="CAT310" i="7" s="1"/>
  <c r="CAT311" i="7" s="1"/>
  <c r="CAR308" i="7"/>
  <c r="CAR309" i="7" s="1"/>
  <c r="CAR310" i="7" s="1"/>
  <c r="CAR311" i="7" s="1"/>
  <c r="CAP308" i="7"/>
  <c r="CAP309" i="7" s="1"/>
  <c r="CAP310" i="7" s="1"/>
  <c r="CAP311" i="7" s="1"/>
  <c r="CAN308" i="7"/>
  <c r="CAN309" i="7" s="1"/>
  <c r="CAN310" i="7" s="1"/>
  <c r="CAN311" i="7" s="1"/>
  <c r="CAL308" i="7"/>
  <c r="CAL309" i="7" s="1"/>
  <c r="CAL310" i="7" s="1"/>
  <c r="CAL311" i="7" s="1"/>
  <c r="CAJ308" i="7"/>
  <c r="CAJ309" i="7" s="1"/>
  <c r="CAJ310" i="7" s="1"/>
  <c r="CAJ311" i="7" s="1"/>
  <c r="CAH308" i="7"/>
  <c r="CAH309" i="7" s="1"/>
  <c r="CAH310" i="7" s="1"/>
  <c r="CAH311" i="7" s="1"/>
  <c r="CAF308" i="7"/>
  <c r="CAF309" i="7" s="1"/>
  <c r="CAF310" i="7" s="1"/>
  <c r="CAF311" i="7" s="1"/>
  <c r="CAD308" i="7"/>
  <c r="CAD309" i="7" s="1"/>
  <c r="CAD310" i="7" s="1"/>
  <c r="CAD311" i="7" s="1"/>
  <c r="CAB308" i="7"/>
  <c r="CAB309" i="7" s="1"/>
  <c r="CAB310" i="7" s="1"/>
  <c r="CAB311" i="7" s="1"/>
  <c r="BZZ308" i="7"/>
  <c r="BZZ309" i="7" s="1"/>
  <c r="BZZ310" i="7" s="1"/>
  <c r="BZZ311" i="7" s="1"/>
  <c r="BZX308" i="7"/>
  <c r="BZX309" i="7" s="1"/>
  <c r="BZX310" i="7" s="1"/>
  <c r="BZX311" i="7" s="1"/>
  <c r="BZV308" i="7"/>
  <c r="BZV309" i="7" s="1"/>
  <c r="BZV310" i="7" s="1"/>
  <c r="BZV311" i="7" s="1"/>
  <c r="BZT308" i="7"/>
  <c r="BZT309" i="7" s="1"/>
  <c r="BZT310" i="7" s="1"/>
  <c r="BZT311" i="7" s="1"/>
  <c r="BZR308" i="7"/>
  <c r="BZR309" i="7" s="1"/>
  <c r="BZR310" i="7" s="1"/>
  <c r="BZR311" i="7" s="1"/>
  <c r="BZP308" i="7"/>
  <c r="BZP309" i="7" s="1"/>
  <c r="BZP310" i="7" s="1"/>
  <c r="BZP311" i="7" s="1"/>
  <c r="BZN308" i="7"/>
  <c r="BZN309" i="7" s="1"/>
  <c r="BZN310" i="7" s="1"/>
  <c r="BZN311" i="7" s="1"/>
  <c r="BZL308" i="7"/>
  <c r="BZL309" i="7" s="1"/>
  <c r="BZL310" i="7" s="1"/>
  <c r="BZL311" i="7" s="1"/>
  <c r="BZJ308" i="7"/>
  <c r="BZJ309" i="7" s="1"/>
  <c r="BZJ310" i="7" s="1"/>
  <c r="BZJ311" i="7" s="1"/>
  <c r="BZH308" i="7"/>
  <c r="BZH309" i="7" s="1"/>
  <c r="BZH310" i="7" s="1"/>
  <c r="BZH311" i="7" s="1"/>
  <c r="BZF308" i="7"/>
  <c r="BZF309" i="7" s="1"/>
  <c r="BZF310" i="7" s="1"/>
  <c r="BZF311" i="7" s="1"/>
  <c r="BZD308" i="7"/>
  <c r="BZD309" i="7" s="1"/>
  <c r="BZD310" i="7" s="1"/>
  <c r="BZD311" i="7" s="1"/>
  <c r="BZB308" i="7"/>
  <c r="BZB309" i="7" s="1"/>
  <c r="BZB310" i="7" s="1"/>
  <c r="BZB311" i="7" s="1"/>
  <c r="BYZ308" i="7"/>
  <c r="BYZ309" i="7" s="1"/>
  <c r="BYZ310" i="7" s="1"/>
  <c r="BYZ311" i="7" s="1"/>
  <c r="BYX308" i="7"/>
  <c r="BYX309" i="7" s="1"/>
  <c r="BYX310" i="7" s="1"/>
  <c r="BYX311" i="7" s="1"/>
  <c r="BYV308" i="7"/>
  <c r="BYV309" i="7" s="1"/>
  <c r="BYV310" i="7" s="1"/>
  <c r="BYV311" i="7" s="1"/>
  <c r="BYT308" i="7"/>
  <c r="BYT309" i="7" s="1"/>
  <c r="BYT310" i="7" s="1"/>
  <c r="BYT311" i="7" s="1"/>
  <c r="BYR308" i="7"/>
  <c r="BYR309" i="7" s="1"/>
  <c r="BYR310" i="7" s="1"/>
  <c r="BYR311" i="7" s="1"/>
  <c r="BYP308" i="7"/>
  <c r="BYP309" i="7" s="1"/>
  <c r="BYP310" i="7" s="1"/>
  <c r="BYP311" i="7" s="1"/>
  <c r="BYN308" i="7"/>
  <c r="BYN309" i="7" s="1"/>
  <c r="BYN310" i="7" s="1"/>
  <c r="BYN311" i="7" s="1"/>
  <c r="BYL308" i="7"/>
  <c r="BYL309" i="7" s="1"/>
  <c r="BYL310" i="7" s="1"/>
  <c r="BYL311" i="7" s="1"/>
  <c r="BYJ308" i="7"/>
  <c r="BYJ309" i="7" s="1"/>
  <c r="BYJ310" i="7" s="1"/>
  <c r="BYJ311" i="7" s="1"/>
  <c r="BYH308" i="7"/>
  <c r="BYH309" i="7" s="1"/>
  <c r="BYH310" i="7" s="1"/>
  <c r="BYH311" i="7" s="1"/>
  <c r="BYF308" i="7"/>
  <c r="BYF309" i="7" s="1"/>
  <c r="BYF310" i="7" s="1"/>
  <c r="BYF311" i="7" s="1"/>
  <c r="BYD308" i="7"/>
  <c r="BYD309" i="7" s="1"/>
  <c r="BYD310" i="7" s="1"/>
  <c r="BYD311" i="7" s="1"/>
  <c r="BYB308" i="7"/>
  <c r="BYB309" i="7" s="1"/>
  <c r="BYB310" i="7" s="1"/>
  <c r="BYB311" i="7" s="1"/>
  <c r="BXZ308" i="7"/>
  <c r="BXZ309" i="7" s="1"/>
  <c r="BXZ310" i="7" s="1"/>
  <c r="BXZ311" i="7" s="1"/>
  <c r="BXX308" i="7"/>
  <c r="BXX309" i="7" s="1"/>
  <c r="BXX310" i="7" s="1"/>
  <c r="BXX311" i="7" s="1"/>
  <c r="BXV308" i="7"/>
  <c r="BXV309" i="7" s="1"/>
  <c r="BXV310" i="7" s="1"/>
  <c r="BXV311" i="7" s="1"/>
  <c r="BXT308" i="7"/>
  <c r="BXT309" i="7" s="1"/>
  <c r="BXT310" i="7" s="1"/>
  <c r="BXT311" i="7" s="1"/>
  <c r="BXR308" i="7"/>
  <c r="BXR309" i="7" s="1"/>
  <c r="BXR310" i="7" s="1"/>
  <c r="BXR311" i="7" s="1"/>
  <c r="BXP308" i="7"/>
  <c r="BXP309" i="7" s="1"/>
  <c r="BXP310" i="7" s="1"/>
  <c r="BXP311" i="7" s="1"/>
  <c r="BXN308" i="7"/>
  <c r="BXN309" i="7" s="1"/>
  <c r="BXN310" i="7" s="1"/>
  <c r="BXN311" i="7" s="1"/>
  <c r="BXL308" i="7"/>
  <c r="BXL309" i="7" s="1"/>
  <c r="BXL310" i="7" s="1"/>
  <c r="BXL311" i="7" s="1"/>
  <c r="BXJ308" i="7"/>
  <c r="BXJ309" i="7" s="1"/>
  <c r="BXJ310" i="7" s="1"/>
  <c r="BXJ311" i="7" s="1"/>
  <c r="BXH308" i="7"/>
  <c r="BXH309" i="7" s="1"/>
  <c r="BXH310" i="7" s="1"/>
  <c r="BXH311" i="7" s="1"/>
  <c r="BXF308" i="7"/>
  <c r="BXF309" i="7" s="1"/>
  <c r="BXF310" i="7" s="1"/>
  <c r="BXF311" i="7" s="1"/>
  <c r="BXD308" i="7"/>
  <c r="BXD309" i="7" s="1"/>
  <c r="BXD310" i="7" s="1"/>
  <c r="BXD311" i="7" s="1"/>
  <c r="BXB308" i="7"/>
  <c r="BXB309" i="7" s="1"/>
  <c r="BXB310" i="7" s="1"/>
  <c r="BXB311" i="7" s="1"/>
  <c r="BWZ308" i="7"/>
  <c r="BWZ309" i="7" s="1"/>
  <c r="BWZ310" i="7" s="1"/>
  <c r="BWZ311" i="7" s="1"/>
  <c r="BWX308" i="7"/>
  <c r="BWX309" i="7" s="1"/>
  <c r="BWX310" i="7" s="1"/>
  <c r="BWX311" i="7" s="1"/>
  <c r="BWV308" i="7"/>
  <c r="BWV309" i="7" s="1"/>
  <c r="BWV310" i="7" s="1"/>
  <c r="BWV311" i="7" s="1"/>
  <c r="BWT308" i="7"/>
  <c r="BWT309" i="7" s="1"/>
  <c r="BWT310" i="7" s="1"/>
  <c r="BWT311" i="7" s="1"/>
  <c r="BWR308" i="7"/>
  <c r="BWR309" i="7" s="1"/>
  <c r="BWR310" i="7" s="1"/>
  <c r="BWR311" i="7" s="1"/>
  <c r="BWP308" i="7"/>
  <c r="BWP309" i="7" s="1"/>
  <c r="BWP310" i="7" s="1"/>
  <c r="BWP311" i="7" s="1"/>
  <c r="BWN308" i="7"/>
  <c r="BWN309" i="7" s="1"/>
  <c r="BWN310" i="7" s="1"/>
  <c r="BWN311" i="7" s="1"/>
  <c r="BWL308" i="7"/>
  <c r="BWL309" i="7" s="1"/>
  <c r="BWL310" i="7" s="1"/>
  <c r="BWL311" i="7" s="1"/>
  <c r="BWJ308" i="7"/>
  <c r="BWJ309" i="7" s="1"/>
  <c r="BWJ310" i="7" s="1"/>
  <c r="BWJ311" i="7" s="1"/>
  <c r="BWH308" i="7"/>
  <c r="BWH309" i="7" s="1"/>
  <c r="BWH310" i="7" s="1"/>
  <c r="BWH311" i="7" s="1"/>
  <c r="BWF308" i="7"/>
  <c r="BWF309" i="7" s="1"/>
  <c r="BWF310" i="7" s="1"/>
  <c r="BWF311" i="7" s="1"/>
  <c r="BWD308" i="7"/>
  <c r="BWD309" i="7" s="1"/>
  <c r="BWD310" i="7" s="1"/>
  <c r="BWD311" i="7" s="1"/>
  <c r="BWB308" i="7"/>
  <c r="BWB309" i="7" s="1"/>
  <c r="BWB310" i="7" s="1"/>
  <c r="BWB311" i="7" s="1"/>
  <c r="BVZ308" i="7"/>
  <c r="BVZ309" i="7" s="1"/>
  <c r="BVZ310" i="7" s="1"/>
  <c r="BVZ311" i="7" s="1"/>
  <c r="BVX308" i="7"/>
  <c r="BVX309" i="7" s="1"/>
  <c r="BVX310" i="7" s="1"/>
  <c r="BVX311" i="7" s="1"/>
  <c r="BVV308" i="7"/>
  <c r="BVV309" i="7" s="1"/>
  <c r="BVV310" i="7" s="1"/>
  <c r="BVV311" i="7" s="1"/>
  <c r="BVT308" i="7"/>
  <c r="BVT309" i="7" s="1"/>
  <c r="BVT310" i="7" s="1"/>
  <c r="BVT311" i="7" s="1"/>
  <c r="BVR308" i="7"/>
  <c r="BVR309" i="7" s="1"/>
  <c r="BVR310" i="7" s="1"/>
  <c r="BVR311" i="7" s="1"/>
  <c r="BVP308" i="7"/>
  <c r="BVP309" i="7" s="1"/>
  <c r="BVP310" i="7" s="1"/>
  <c r="BVP311" i="7" s="1"/>
  <c r="BVN308" i="7"/>
  <c r="BVN309" i="7" s="1"/>
  <c r="BVN310" i="7" s="1"/>
  <c r="BVN311" i="7" s="1"/>
  <c r="BVL308" i="7"/>
  <c r="BVL309" i="7" s="1"/>
  <c r="BVL310" i="7" s="1"/>
  <c r="BVL311" i="7" s="1"/>
  <c r="BVJ308" i="7"/>
  <c r="BVJ309" i="7" s="1"/>
  <c r="BVJ310" i="7" s="1"/>
  <c r="BVJ311" i="7" s="1"/>
  <c r="BVH308" i="7"/>
  <c r="BVH309" i="7" s="1"/>
  <c r="BVH310" i="7" s="1"/>
  <c r="BVH311" i="7" s="1"/>
  <c r="BVF308" i="7"/>
  <c r="BVF309" i="7" s="1"/>
  <c r="BVF310" i="7" s="1"/>
  <c r="BVF311" i="7" s="1"/>
  <c r="BVD308" i="7"/>
  <c r="BVD309" i="7" s="1"/>
  <c r="BVD310" i="7" s="1"/>
  <c r="BVD311" i="7" s="1"/>
  <c r="BVB308" i="7"/>
  <c r="BVB309" i="7" s="1"/>
  <c r="BVB310" i="7" s="1"/>
  <c r="BVB311" i="7" s="1"/>
  <c r="BUZ308" i="7"/>
  <c r="BUZ309" i="7" s="1"/>
  <c r="BUZ310" i="7" s="1"/>
  <c r="BUZ311" i="7" s="1"/>
  <c r="BUX308" i="7"/>
  <c r="BUX309" i="7" s="1"/>
  <c r="BUX310" i="7" s="1"/>
  <c r="BUX311" i="7" s="1"/>
  <c r="BUV308" i="7"/>
  <c r="BUV309" i="7" s="1"/>
  <c r="BUV310" i="7" s="1"/>
  <c r="BUV311" i="7" s="1"/>
  <c r="BUT308" i="7"/>
  <c r="BUT309" i="7" s="1"/>
  <c r="BUT310" i="7" s="1"/>
  <c r="BUT311" i="7" s="1"/>
  <c r="BUR308" i="7"/>
  <c r="BUR309" i="7" s="1"/>
  <c r="BUR310" i="7" s="1"/>
  <c r="BUR311" i="7" s="1"/>
  <c r="BUP308" i="7"/>
  <c r="BUP309" i="7" s="1"/>
  <c r="BUP310" i="7" s="1"/>
  <c r="BUP311" i="7" s="1"/>
  <c r="BUN308" i="7"/>
  <c r="BUN309" i="7" s="1"/>
  <c r="BUN310" i="7" s="1"/>
  <c r="BUN311" i="7" s="1"/>
  <c r="BUL308" i="7"/>
  <c r="BUL309" i="7" s="1"/>
  <c r="BUL310" i="7" s="1"/>
  <c r="BUL311" i="7" s="1"/>
  <c r="BUJ308" i="7"/>
  <c r="BUJ309" i="7" s="1"/>
  <c r="BUJ310" i="7" s="1"/>
  <c r="BUJ311" i="7" s="1"/>
  <c r="BUH308" i="7"/>
  <c r="BUH309" i="7" s="1"/>
  <c r="BUH310" i="7" s="1"/>
  <c r="BUH311" i="7" s="1"/>
  <c r="BUF308" i="7"/>
  <c r="BUF309" i="7" s="1"/>
  <c r="BUF310" i="7" s="1"/>
  <c r="BUF311" i="7" s="1"/>
  <c r="BUD308" i="7"/>
  <c r="BUD309" i="7" s="1"/>
  <c r="BUD310" i="7" s="1"/>
  <c r="BUD311" i="7" s="1"/>
  <c r="BUB308" i="7"/>
  <c r="BUB309" i="7" s="1"/>
  <c r="BUB310" i="7" s="1"/>
  <c r="BUB311" i="7" s="1"/>
  <c r="BTZ308" i="7"/>
  <c r="BTZ309" i="7" s="1"/>
  <c r="BTZ310" i="7" s="1"/>
  <c r="BTZ311" i="7" s="1"/>
  <c r="BTX308" i="7"/>
  <c r="BTX309" i="7" s="1"/>
  <c r="BTX310" i="7" s="1"/>
  <c r="BTX311" i="7" s="1"/>
  <c r="BTV308" i="7"/>
  <c r="BTV309" i="7" s="1"/>
  <c r="BTV310" i="7" s="1"/>
  <c r="BTV311" i="7" s="1"/>
  <c r="BTT308" i="7"/>
  <c r="BTT309" i="7" s="1"/>
  <c r="BTT310" i="7" s="1"/>
  <c r="BTT311" i="7" s="1"/>
  <c r="BTR308" i="7"/>
  <c r="BTR309" i="7" s="1"/>
  <c r="BTR310" i="7" s="1"/>
  <c r="BTR311" i="7" s="1"/>
  <c r="BTP308" i="7"/>
  <c r="BTP309" i="7" s="1"/>
  <c r="BTP310" i="7" s="1"/>
  <c r="BTP311" i="7" s="1"/>
  <c r="BTN308" i="7"/>
  <c r="BTN309" i="7" s="1"/>
  <c r="BTN310" i="7" s="1"/>
  <c r="BTN311" i="7" s="1"/>
  <c r="BTL308" i="7"/>
  <c r="BTL309" i="7" s="1"/>
  <c r="BTL310" i="7" s="1"/>
  <c r="BTL311" i="7" s="1"/>
  <c r="BTJ308" i="7"/>
  <c r="BTJ309" i="7" s="1"/>
  <c r="BTJ310" i="7" s="1"/>
  <c r="BTJ311" i="7" s="1"/>
  <c r="BTH308" i="7"/>
  <c r="BTH309" i="7" s="1"/>
  <c r="BTH310" i="7" s="1"/>
  <c r="BTH311" i="7" s="1"/>
  <c r="BTF308" i="7"/>
  <c r="BTF309" i="7" s="1"/>
  <c r="BTF310" i="7" s="1"/>
  <c r="BTF311" i="7" s="1"/>
  <c r="BTD308" i="7"/>
  <c r="BTD309" i="7" s="1"/>
  <c r="BTD310" i="7" s="1"/>
  <c r="BTD311" i="7" s="1"/>
  <c r="BTB308" i="7"/>
  <c r="BTB309" i="7" s="1"/>
  <c r="BTB310" i="7" s="1"/>
  <c r="BTB311" i="7" s="1"/>
  <c r="BSZ308" i="7"/>
  <c r="BSZ309" i="7" s="1"/>
  <c r="BSZ310" i="7" s="1"/>
  <c r="BSZ311" i="7" s="1"/>
  <c r="BSX308" i="7"/>
  <c r="BSX309" i="7" s="1"/>
  <c r="BSX310" i="7" s="1"/>
  <c r="BSX311" i="7" s="1"/>
  <c r="BSV308" i="7"/>
  <c r="BSV309" i="7" s="1"/>
  <c r="BSV310" i="7" s="1"/>
  <c r="BSV311" i="7" s="1"/>
  <c r="BST308" i="7"/>
  <c r="BST309" i="7" s="1"/>
  <c r="BST310" i="7" s="1"/>
  <c r="BST311" i="7" s="1"/>
  <c r="BSR308" i="7"/>
  <c r="BSR309" i="7" s="1"/>
  <c r="BSR310" i="7" s="1"/>
  <c r="BSR311" i="7" s="1"/>
  <c r="BSP308" i="7"/>
  <c r="BSP309" i="7" s="1"/>
  <c r="BSP310" i="7" s="1"/>
  <c r="BSP311" i="7" s="1"/>
  <c r="BSN308" i="7"/>
  <c r="BSN309" i="7" s="1"/>
  <c r="BSN310" i="7" s="1"/>
  <c r="BSN311" i="7" s="1"/>
  <c r="BSL308" i="7"/>
  <c r="BSL309" i="7" s="1"/>
  <c r="BSL310" i="7" s="1"/>
  <c r="BSL311" i="7" s="1"/>
  <c r="BSJ308" i="7"/>
  <c r="BSJ309" i="7" s="1"/>
  <c r="BSJ310" i="7" s="1"/>
  <c r="BSJ311" i="7" s="1"/>
  <c r="BSH308" i="7"/>
  <c r="BSH309" i="7" s="1"/>
  <c r="BSH310" i="7" s="1"/>
  <c r="BSH311" i="7" s="1"/>
  <c r="BSF308" i="7"/>
  <c r="BSF309" i="7" s="1"/>
  <c r="BSF310" i="7" s="1"/>
  <c r="BSF311" i="7" s="1"/>
  <c r="BSD308" i="7"/>
  <c r="BSD309" i="7" s="1"/>
  <c r="BSD310" i="7" s="1"/>
  <c r="BSD311" i="7" s="1"/>
  <c r="BSB308" i="7"/>
  <c r="BSB309" i="7" s="1"/>
  <c r="BSB310" i="7" s="1"/>
  <c r="BSB311" i="7" s="1"/>
  <c r="BRZ308" i="7"/>
  <c r="BRZ309" i="7" s="1"/>
  <c r="BRZ310" i="7" s="1"/>
  <c r="BRZ311" i="7" s="1"/>
  <c r="BRX308" i="7"/>
  <c r="BRX309" i="7" s="1"/>
  <c r="BRX310" i="7" s="1"/>
  <c r="BRX311" i="7" s="1"/>
  <c r="BRV308" i="7"/>
  <c r="BRV309" i="7" s="1"/>
  <c r="BRV310" i="7" s="1"/>
  <c r="BRV311" i="7" s="1"/>
  <c r="BRT308" i="7"/>
  <c r="BRT309" i="7" s="1"/>
  <c r="BRT310" i="7" s="1"/>
  <c r="BRT311" i="7" s="1"/>
  <c r="BRR308" i="7"/>
  <c r="BRR309" i="7" s="1"/>
  <c r="BRR310" i="7" s="1"/>
  <c r="BRR311" i="7" s="1"/>
  <c r="BRP308" i="7"/>
  <c r="BRP309" i="7" s="1"/>
  <c r="BRP310" i="7" s="1"/>
  <c r="BRP311" i="7" s="1"/>
  <c r="BRN308" i="7"/>
  <c r="BRN309" i="7" s="1"/>
  <c r="BRN310" i="7" s="1"/>
  <c r="BRN311" i="7" s="1"/>
  <c r="BRL308" i="7"/>
  <c r="BRL309" i="7" s="1"/>
  <c r="BRL310" i="7" s="1"/>
  <c r="BRL311" i="7" s="1"/>
  <c r="BRJ308" i="7"/>
  <c r="BRJ309" i="7" s="1"/>
  <c r="BRJ310" i="7" s="1"/>
  <c r="BRJ311" i="7" s="1"/>
  <c r="BRH308" i="7"/>
  <c r="BRH309" i="7" s="1"/>
  <c r="BRH310" i="7" s="1"/>
  <c r="BRH311" i="7" s="1"/>
  <c r="BRF308" i="7"/>
  <c r="BRF309" i="7" s="1"/>
  <c r="BRF310" i="7" s="1"/>
  <c r="BRF311" i="7" s="1"/>
  <c r="BRD308" i="7"/>
  <c r="BRD309" i="7" s="1"/>
  <c r="BRD310" i="7" s="1"/>
  <c r="BRD311" i="7" s="1"/>
  <c r="BRB308" i="7"/>
  <c r="BRB309" i="7" s="1"/>
  <c r="BRB310" i="7" s="1"/>
  <c r="BRB311" i="7" s="1"/>
  <c r="BQZ308" i="7"/>
  <c r="BQZ309" i="7" s="1"/>
  <c r="BQZ310" i="7" s="1"/>
  <c r="BQZ311" i="7" s="1"/>
  <c r="BQX308" i="7"/>
  <c r="BQX309" i="7" s="1"/>
  <c r="BQX310" i="7" s="1"/>
  <c r="BQX311" i="7" s="1"/>
  <c r="BQV308" i="7"/>
  <c r="BQV309" i="7" s="1"/>
  <c r="BQV310" i="7" s="1"/>
  <c r="BQV311" i="7" s="1"/>
  <c r="BQT308" i="7"/>
  <c r="BQT309" i="7" s="1"/>
  <c r="BQT310" i="7" s="1"/>
  <c r="BQT311" i="7" s="1"/>
  <c r="BQR308" i="7"/>
  <c r="BQR309" i="7" s="1"/>
  <c r="BQR310" i="7" s="1"/>
  <c r="BQR311" i="7" s="1"/>
  <c r="BQP308" i="7"/>
  <c r="BQP309" i="7" s="1"/>
  <c r="BQP310" i="7" s="1"/>
  <c r="BQP311" i="7" s="1"/>
  <c r="BQN308" i="7"/>
  <c r="BQN309" i="7" s="1"/>
  <c r="BQN310" i="7" s="1"/>
  <c r="BQN311" i="7" s="1"/>
  <c r="BQL308" i="7"/>
  <c r="BQL309" i="7" s="1"/>
  <c r="BQL310" i="7" s="1"/>
  <c r="BQL311" i="7" s="1"/>
  <c r="BQJ308" i="7"/>
  <c r="BQJ309" i="7" s="1"/>
  <c r="BQJ310" i="7" s="1"/>
  <c r="BQJ311" i="7" s="1"/>
  <c r="BQH308" i="7"/>
  <c r="BQH309" i="7" s="1"/>
  <c r="BQH310" i="7" s="1"/>
  <c r="BQH311" i="7" s="1"/>
  <c r="BQF308" i="7"/>
  <c r="BQF309" i="7" s="1"/>
  <c r="BQF310" i="7" s="1"/>
  <c r="BQF311" i="7" s="1"/>
  <c r="BQD308" i="7"/>
  <c r="BQD309" i="7" s="1"/>
  <c r="BQD310" i="7" s="1"/>
  <c r="BQD311" i="7" s="1"/>
  <c r="BQB308" i="7"/>
  <c r="BQB309" i="7" s="1"/>
  <c r="BQB310" i="7" s="1"/>
  <c r="BQB311" i="7" s="1"/>
  <c r="BPZ308" i="7"/>
  <c r="BPZ309" i="7" s="1"/>
  <c r="BPZ310" i="7" s="1"/>
  <c r="BPZ311" i="7" s="1"/>
  <c r="BPX308" i="7"/>
  <c r="BPX309" i="7" s="1"/>
  <c r="BPX310" i="7" s="1"/>
  <c r="BPX311" i="7" s="1"/>
  <c r="BPV308" i="7"/>
  <c r="BPV309" i="7" s="1"/>
  <c r="BPV310" i="7" s="1"/>
  <c r="BPV311" i="7" s="1"/>
  <c r="BPT308" i="7"/>
  <c r="BPT309" i="7" s="1"/>
  <c r="BPT310" i="7" s="1"/>
  <c r="BPT311" i="7" s="1"/>
  <c r="BPR308" i="7"/>
  <c r="BPR309" i="7" s="1"/>
  <c r="BPR310" i="7" s="1"/>
  <c r="BPR311" i="7" s="1"/>
  <c r="BPP308" i="7"/>
  <c r="BPP309" i="7" s="1"/>
  <c r="BPP310" i="7" s="1"/>
  <c r="BPP311" i="7" s="1"/>
  <c r="BPN308" i="7"/>
  <c r="BPN309" i="7" s="1"/>
  <c r="BPN310" i="7" s="1"/>
  <c r="BPN311" i="7" s="1"/>
  <c r="BPL308" i="7"/>
  <c r="BPL309" i="7" s="1"/>
  <c r="BPL310" i="7" s="1"/>
  <c r="BPL311" i="7" s="1"/>
  <c r="BPJ308" i="7"/>
  <c r="BPJ309" i="7" s="1"/>
  <c r="BPJ310" i="7" s="1"/>
  <c r="BPJ311" i="7" s="1"/>
  <c r="BPH308" i="7"/>
  <c r="BPH309" i="7" s="1"/>
  <c r="BPH310" i="7" s="1"/>
  <c r="BPH311" i="7" s="1"/>
  <c r="BPF308" i="7"/>
  <c r="BPF309" i="7" s="1"/>
  <c r="BPF310" i="7" s="1"/>
  <c r="BPF311" i="7" s="1"/>
  <c r="BPD308" i="7"/>
  <c r="BPD309" i="7" s="1"/>
  <c r="BPD310" i="7" s="1"/>
  <c r="BPD311" i="7" s="1"/>
  <c r="BPB308" i="7"/>
  <c r="BPB309" i="7" s="1"/>
  <c r="BPB310" i="7" s="1"/>
  <c r="BPB311" i="7" s="1"/>
  <c r="BOZ308" i="7"/>
  <c r="BOZ309" i="7" s="1"/>
  <c r="BOZ310" i="7" s="1"/>
  <c r="BOZ311" i="7" s="1"/>
  <c r="BOX308" i="7"/>
  <c r="BOX309" i="7" s="1"/>
  <c r="BOX310" i="7" s="1"/>
  <c r="BOX311" i="7" s="1"/>
  <c r="BOV308" i="7"/>
  <c r="BOV309" i="7" s="1"/>
  <c r="BOV310" i="7" s="1"/>
  <c r="BOV311" i="7" s="1"/>
  <c r="BOT308" i="7"/>
  <c r="BOT309" i="7" s="1"/>
  <c r="BOT310" i="7" s="1"/>
  <c r="BOT311" i="7" s="1"/>
  <c r="BOR308" i="7"/>
  <c r="BOR309" i="7" s="1"/>
  <c r="BOR310" i="7" s="1"/>
  <c r="BOR311" i="7" s="1"/>
  <c r="BOP308" i="7"/>
  <c r="BOP309" i="7" s="1"/>
  <c r="BOP310" i="7" s="1"/>
  <c r="BOP311" i="7" s="1"/>
  <c r="BON308" i="7"/>
  <c r="BON309" i="7" s="1"/>
  <c r="BON310" i="7" s="1"/>
  <c r="BON311" i="7" s="1"/>
  <c r="BOL308" i="7"/>
  <c r="BOL309" i="7" s="1"/>
  <c r="BOL310" i="7" s="1"/>
  <c r="BOL311" i="7" s="1"/>
  <c r="BOJ308" i="7"/>
  <c r="BOJ309" i="7" s="1"/>
  <c r="BOJ310" i="7" s="1"/>
  <c r="BOJ311" i="7" s="1"/>
  <c r="BOH308" i="7"/>
  <c r="BOH309" i="7" s="1"/>
  <c r="BOH310" i="7" s="1"/>
  <c r="BOH311" i="7" s="1"/>
  <c r="BOF308" i="7"/>
  <c r="BOF309" i="7" s="1"/>
  <c r="BOF310" i="7" s="1"/>
  <c r="BOF311" i="7" s="1"/>
  <c r="BOD308" i="7"/>
  <c r="BOD309" i="7" s="1"/>
  <c r="BOD310" i="7" s="1"/>
  <c r="BOD311" i="7" s="1"/>
  <c r="BOB308" i="7"/>
  <c r="BOB309" i="7" s="1"/>
  <c r="BOB310" i="7" s="1"/>
  <c r="BOB311" i="7" s="1"/>
  <c r="BNZ308" i="7"/>
  <c r="BNZ309" i="7" s="1"/>
  <c r="BNZ310" i="7" s="1"/>
  <c r="BNZ311" i="7" s="1"/>
  <c r="BNX308" i="7"/>
  <c r="BNX309" i="7" s="1"/>
  <c r="BNX310" i="7" s="1"/>
  <c r="BNX311" i="7" s="1"/>
  <c r="BNV308" i="7"/>
  <c r="BNV309" i="7" s="1"/>
  <c r="BNV310" i="7" s="1"/>
  <c r="BNV311" i="7" s="1"/>
  <c r="BNT308" i="7"/>
  <c r="BNT309" i="7" s="1"/>
  <c r="BNT310" i="7" s="1"/>
  <c r="BNT311" i="7" s="1"/>
  <c r="BNR308" i="7"/>
  <c r="BNR309" i="7" s="1"/>
  <c r="BNR310" i="7" s="1"/>
  <c r="BNR311" i="7" s="1"/>
  <c r="BNP308" i="7"/>
  <c r="BNP309" i="7" s="1"/>
  <c r="BNP310" i="7" s="1"/>
  <c r="BNP311" i="7" s="1"/>
  <c r="BNN308" i="7"/>
  <c r="BNN309" i="7" s="1"/>
  <c r="BNN310" i="7" s="1"/>
  <c r="BNN311" i="7" s="1"/>
  <c r="BNL308" i="7"/>
  <c r="BNL309" i="7" s="1"/>
  <c r="BNL310" i="7" s="1"/>
  <c r="BNL311" i="7" s="1"/>
  <c r="BNJ308" i="7"/>
  <c r="BNJ309" i="7" s="1"/>
  <c r="BNJ310" i="7" s="1"/>
  <c r="BNJ311" i="7" s="1"/>
  <c r="BNH308" i="7"/>
  <c r="BNH309" i="7" s="1"/>
  <c r="BNH310" i="7" s="1"/>
  <c r="BNH311" i="7" s="1"/>
  <c r="BNF308" i="7"/>
  <c r="BNF309" i="7" s="1"/>
  <c r="BNF310" i="7" s="1"/>
  <c r="BNF311" i="7" s="1"/>
  <c r="BND308" i="7"/>
  <c r="BND309" i="7" s="1"/>
  <c r="BND310" i="7" s="1"/>
  <c r="BND311" i="7" s="1"/>
  <c r="BNB308" i="7"/>
  <c r="BNB309" i="7" s="1"/>
  <c r="BNB310" i="7" s="1"/>
  <c r="BNB311" i="7" s="1"/>
  <c r="BMZ308" i="7"/>
  <c r="BMZ309" i="7" s="1"/>
  <c r="BMZ310" i="7" s="1"/>
  <c r="BMZ311" i="7" s="1"/>
  <c r="BMX308" i="7"/>
  <c r="BMX309" i="7" s="1"/>
  <c r="BMX310" i="7" s="1"/>
  <c r="BMX311" i="7" s="1"/>
  <c r="L254" i="5"/>
  <c r="U254" i="5" s="1"/>
  <c r="L250" i="5"/>
  <c r="L252" i="5" s="1"/>
  <c r="AC249" i="7"/>
  <c r="Y237" i="7"/>
  <c r="X237" i="7"/>
  <c r="W237" i="7"/>
  <c r="V237" i="7"/>
  <c r="U237" i="7"/>
  <c r="T237" i="7"/>
  <c r="Y181" i="7"/>
  <c r="Y182" i="7" s="1"/>
  <c r="X181" i="7"/>
  <c r="W181" i="7"/>
  <c r="V181" i="7"/>
  <c r="U181" i="7"/>
  <c r="T181" i="7"/>
  <c r="R181" i="7"/>
  <c r="Q181" i="7"/>
  <c r="P181" i="7"/>
  <c r="O181" i="7"/>
  <c r="N181" i="7"/>
  <c r="M181" i="7"/>
  <c r="L181" i="7"/>
  <c r="J181" i="7"/>
  <c r="I181" i="7"/>
  <c r="H181" i="7"/>
  <c r="G181" i="7"/>
  <c r="F181" i="7"/>
  <c r="E181" i="7"/>
  <c r="L183" i="5"/>
  <c r="U183" i="5" s="1"/>
  <c r="AA178" i="7"/>
  <c r="L163" i="5"/>
  <c r="U163" i="5" s="1"/>
  <c r="L162" i="5"/>
  <c r="U162" i="5" s="1"/>
  <c r="L159" i="5"/>
  <c r="U159" i="5" s="1"/>
  <c r="L156" i="5"/>
  <c r="U156" i="5" s="1"/>
  <c r="AA150" i="7"/>
  <c r="AA143" i="7"/>
  <c r="AA136" i="7"/>
  <c r="AA131" i="7"/>
  <c r="AA128" i="7"/>
  <c r="AA122" i="7"/>
  <c r="AA118" i="7"/>
  <c r="AA112" i="7"/>
  <c r="AA105" i="7"/>
  <c r="AA102" i="7"/>
  <c r="AA99" i="7"/>
  <c r="AA96" i="7"/>
  <c r="AA90" i="7"/>
  <c r="W633" i="5"/>
  <c r="W632" i="5"/>
  <c r="O632" i="5"/>
  <c r="N632" i="5"/>
  <c r="M632" i="5"/>
  <c r="K632" i="5"/>
  <c r="J632" i="5"/>
  <c r="I632" i="5"/>
  <c r="H632" i="5"/>
  <c r="W621" i="5"/>
  <c r="O620" i="5"/>
  <c r="N620" i="5"/>
  <c r="M620" i="5"/>
  <c r="K620" i="5"/>
  <c r="J620" i="5"/>
  <c r="I620" i="5"/>
  <c r="H620" i="5"/>
  <c r="W617" i="5"/>
  <c r="O616" i="5"/>
  <c r="O633" i="5" s="1"/>
  <c r="N616" i="5"/>
  <c r="M616" i="5"/>
  <c r="M633" i="5" s="1"/>
  <c r="W613" i="5"/>
  <c r="W612" i="5"/>
  <c r="O599" i="5"/>
  <c r="N599" i="5"/>
  <c r="M599" i="5"/>
  <c r="K599" i="5"/>
  <c r="K611" i="5" s="1"/>
  <c r="J599" i="5"/>
  <c r="J611" i="5" s="1"/>
  <c r="I599" i="5"/>
  <c r="I611" i="5" s="1"/>
  <c r="H599" i="5"/>
  <c r="H611" i="5" s="1"/>
  <c r="W598" i="5"/>
  <c r="W554" i="5"/>
  <c r="W551" i="5"/>
  <c r="O550" i="5"/>
  <c r="N550" i="5"/>
  <c r="M550" i="5"/>
  <c r="W545" i="5"/>
  <c r="W544" i="5"/>
  <c r="O543" i="5"/>
  <c r="N543" i="5"/>
  <c r="M543" i="5"/>
  <c r="K543" i="5"/>
  <c r="J543" i="5"/>
  <c r="I543" i="5"/>
  <c r="H543" i="5"/>
  <c r="W534" i="5"/>
  <c r="O532" i="5"/>
  <c r="O533" i="5" s="1"/>
  <c r="N532" i="5"/>
  <c r="N533" i="5" s="1"/>
  <c r="M532" i="5"/>
  <c r="M533" i="5" s="1"/>
  <c r="K532" i="5"/>
  <c r="K533" i="5" s="1"/>
  <c r="J532" i="5"/>
  <c r="J533" i="5" s="1"/>
  <c r="I532" i="5"/>
  <c r="I533" i="5" s="1"/>
  <c r="H532" i="5"/>
  <c r="H533" i="5" s="1"/>
  <c r="W511" i="5"/>
  <c r="W510" i="5"/>
  <c r="W508" i="5"/>
  <c r="O508" i="5"/>
  <c r="N508" i="5"/>
  <c r="M508" i="5"/>
  <c r="W505" i="5"/>
  <c r="W504" i="5"/>
  <c r="Q503" i="5"/>
  <c r="W503" i="5" s="1"/>
  <c r="P503" i="5"/>
  <c r="V503" i="5" s="1"/>
  <c r="W501" i="5"/>
  <c r="W500" i="5"/>
  <c r="O500" i="5"/>
  <c r="N500" i="5"/>
  <c r="M500" i="5"/>
  <c r="W499" i="5"/>
  <c r="W497" i="5"/>
  <c r="W496" i="5"/>
  <c r="W495" i="5"/>
  <c r="O495" i="5"/>
  <c r="N495" i="5"/>
  <c r="M495" i="5"/>
  <c r="W492" i="5"/>
  <c r="W491" i="5"/>
  <c r="O489" i="5"/>
  <c r="N489" i="5"/>
  <c r="M489" i="5"/>
  <c r="W482" i="5"/>
  <c r="O481" i="5"/>
  <c r="N481" i="5"/>
  <c r="M481" i="5"/>
  <c r="W478" i="5"/>
  <c r="O474" i="5"/>
  <c r="N474" i="5"/>
  <c r="M474" i="5"/>
  <c r="K474" i="5"/>
  <c r="K490" i="5" s="1"/>
  <c r="J474" i="5"/>
  <c r="J490" i="5" s="1"/>
  <c r="I474" i="5"/>
  <c r="I490" i="5" s="1"/>
  <c r="H474" i="5"/>
  <c r="H490" i="5" s="1"/>
  <c r="W470" i="5"/>
  <c r="W469" i="5"/>
  <c r="O467" i="5"/>
  <c r="N467" i="5"/>
  <c r="M467" i="5"/>
  <c r="W463" i="5"/>
  <c r="O462" i="5"/>
  <c r="N462" i="5"/>
  <c r="M462" i="5"/>
  <c r="W460" i="5"/>
  <c r="O459" i="5"/>
  <c r="N459" i="5"/>
  <c r="M459" i="5"/>
  <c r="W457" i="5"/>
  <c r="O456" i="5"/>
  <c r="N456" i="5"/>
  <c r="M456" i="5"/>
  <c r="W454" i="5"/>
  <c r="O453" i="5"/>
  <c r="N453" i="5"/>
  <c r="M453" i="5"/>
  <c r="W443" i="5"/>
  <c r="W442" i="5"/>
  <c r="Q439" i="5"/>
  <c r="Q440" i="5" s="1"/>
  <c r="W440" i="5" s="1"/>
  <c r="P439" i="5"/>
  <c r="W438" i="5"/>
  <c r="W437" i="5"/>
  <c r="O437" i="5"/>
  <c r="N437" i="5"/>
  <c r="M437" i="5"/>
  <c r="K437" i="5"/>
  <c r="J437" i="5"/>
  <c r="I437" i="5"/>
  <c r="H437" i="5"/>
  <c r="W433" i="5"/>
  <c r="W432" i="5"/>
  <c r="W429" i="5"/>
  <c r="O423" i="5"/>
  <c r="N423" i="5"/>
  <c r="M423" i="5"/>
  <c r="K423" i="5"/>
  <c r="J423" i="5"/>
  <c r="I423" i="5"/>
  <c r="H423" i="5"/>
  <c r="W419" i="5"/>
  <c r="O418" i="5"/>
  <c r="N418" i="5"/>
  <c r="M418" i="5"/>
  <c r="K418" i="5"/>
  <c r="J418" i="5"/>
  <c r="I418" i="5"/>
  <c r="H418" i="5"/>
  <c r="O415" i="5"/>
  <c r="N415" i="5"/>
  <c r="M415" i="5"/>
  <c r="K415" i="5"/>
  <c r="J415" i="5"/>
  <c r="I415" i="5"/>
  <c r="H415" i="5"/>
  <c r="W413" i="5"/>
  <c r="W412" i="5"/>
  <c r="Q411" i="5"/>
  <c r="P411" i="5"/>
  <c r="W410" i="5"/>
  <c r="W404" i="5"/>
  <c r="W403" i="5"/>
  <c r="O401" i="5"/>
  <c r="O402" i="5" s="1"/>
  <c r="N401" i="5"/>
  <c r="N402" i="5" s="1"/>
  <c r="M401" i="5"/>
  <c r="M402" i="5" s="1"/>
  <c r="K401" i="5"/>
  <c r="K402" i="5" s="1"/>
  <c r="J401" i="5"/>
  <c r="J402" i="5" s="1"/>
  <c r="I401" i="5"/>
  <c r="I402" i="5" s="1"/>
  <c r="H401" i="5"/>
  <c r="H402" i="5" s="1"/>
  <c r="W397" i="5"/>
  <c r="W395" i="5"/>
  <c r="K395" i="5"/>
  <c r="J395" i="5"/>
  <c r="I395" i="5"/>
  <c r="H395" i="5"/>
  <c r="O395" i="5"/>
  <c r="N395" i="5"/>
  <c r="M395" i="5"/>
  <c r="W394" i="5"/>
  <c r="W392" i="5"/>
  <c r="O391" i="5"/>
  <c r="N391" i="5"/>
  <c r="M391" i="5"/>
  <c r="K391" i="5"/>
  <c r="J391" i="5"/>
  <c r="I391" i="5"/>
  <c r="H391" i="5"/>
  <c r="W389" i="5"/>
  <c r="O388" i="5"/>
  <c r="N388" i="5"/>
  <c r="M388" i="5"/>
  <c r="K388" i="5"/>
  <c r="J388" i="5"/>
  <c r="I388" i="5"/>
  <c r="H388" i="5"/>
  <c r="W376" i="5"/>
  <c r="O375" i="5"/>
  <c r="N375" i="5"/>
  <c r="M375" i="5"/>
  <c r="K375" i="5"/>
  <c r="J375" i="5"/>
  <c r="I375" i="5"/>
  <c r="H375" i="5"/>
  <c r="W366" i="5"/>
  <c r="W365" i="5"/>
  <c r="O363" i="5"/>
  <c r="N363" i="5"/>
  <c r="M363" i="5"/>
  <c r="K363" i="5"/>
  <c r="J363" i="5"/>
  <c r="I363" i="5"/>
  <c r="H363" i="5"/>
  <c r="W331" i="5"/>
  <c r="O330" i="5"/>
  <c r="N330" i="5"/>
  <c r="M330" i="5"/>
  <c r="K330" i="5"/>
  <c r="J330" i="5"/>
  <c r="I330" i="5"/>
  <c r="H330" i="5"/>
  <c r="W327" i="5"/>
  <c r="W326" i="5"/>
  <c r="O324" i="5"/>
  <c r="N324" i="5"/>
  <c r="M324" i="5"/>
  <c r="W319" i="5"/>
  <c r="O318" i="5"/>
  <c r="N318" i="5"/>
  <c r="M318" i="5"/>
  <c r="K318" i="5"/>
  <c r="J318" i="5"/>
  <c r="I318" i="5"/>
  <c r="H318" i="5"/>
  <c r="W316" i="5"/>
  <c r="O315" i="5"/>
  <c r="N315" i="5"/>
  <c r="M315" i="5"/>
  <c r="K315" i="5"/>
  <c r="J315" i="5"/>
  <c r="I315" i="5"/>
  <c r="H315" i="5"/>
  <c r="W309" i="5"/>
  <c r="W308" i="5"/>
  <c r="O306" i="5"/>
  <c r="N306" i="5"/>
  <c r="M306" i="5"/>
  <c r="K306" i="5"/>
  <c r="J306" i="5"/>
  <c r="I306" i="5"/>
  <c r="H306" i="5"/>
  <c r="W304" i="5"/>
  <c r="O303" i="5"/>
  <c r="N303" i="5"/>
  <c r="M303" i="5"/>
  <c r="K303" i="5"/>
  <c r="J303" i="5"/>
  <c r="I303" i="5"/>
  <c r="H303" i="5"/>
  <c r="W300" i="5"/>
  <c r="O299" i="5"/>
  <c r="N299" i="5"/>
  <c r="M299" i="5"/>
  <c r="K299" i="5"/>
  <c r="J299" i="5"/>
  <c r="I299" i="5"/>
  <c r="H299" i="5"/>
  <c r="W297" i="5"/>
  <c r="O296" i="5"/>
  <c r="N296" i="5"/>
  <c r="M296" i="5"/>
  <c r="K296" i="5"/>
  <c r="J296" i="5"/>
  <c r="I296" i="5"/>
  <c r="H296" i="5"/>
  <c r="W294" i="5"/>
  <c r="O293" i="5"/>
  <c r="N293" i="5"/>
  <c r="K293" i="5"/>
  <c r="J293" i="5"/>
  <c r="I293" i="5"/>
  <c r="H293" i="5"/>
  <c r="W291" i="5"/>
  <c r="O290" i="5"/>
  <c r="N290" i="5"/>
  <c r="M290" i="5"/>
  <c r="K290" i="5"/>
  <c r="J290" i="5"/>
  <c r="I290" i="5"/>
  <c r="H290" i="5"/>
  <c r="W285" i="5"/>
  <c r="O284" i="5"/>
  <c r="N284" i="5"/>
  <c r="M284" i="5"/>
  <c r="K284" i="5"/>
  <c r="J284" i="5"/>
  <c r="I284" i="5"/>
  <c r="H284" i="5"/>
  <c r="W277" i="5"/>
  <c r="O276" i="5"/>
  <c r="N276" i="5"/>
  <c r="M276" i="5"/>
  <c r="K276" i="5"/>
  <c r="J276" i="5"/>
  <c r="I276" i="5"/>
  <c r="H276" i="5"/>
  <c r="W274" i="5"/>
  <c r="W270" i="5"/>
  <c r="W269" i="5"/>
  <c r="O267" i="5"/>
  <c r="N267" i="5"/>
  <c r="M267" i="5"/>
  <c r="K267" i="5"/>
  <c r="J267" i="5"/>
  <c r="I267" i="5"/>
  <c r="H267" i="5"/>
  <c r="W265" i="5"/>
  <c r="O264" i="5"/>
  <c r="N264" i="5"/>
  <c r="M264" i="5"/>
  <c r="K264" i="5"/>
  <c r="J264" i="5"/>
  <c r="I264" i="5"/>
  <c r="H264" i="5"/>
  <c r="W261" i="5"/>
  <c r="K256" i="5"/>
  <c r="J256" i="5"/>
  <c r="I256" i="5"/>
  <c r="H256" i="5"/>
  <c r="O256" i="5"/>
  <c r="N256" i="5"/>
  <c r="W253" i="5"/>
  <c r="W242" i="5"/>
  <c r="W241" i="5"/>
  <c r="O239" i="5"/>
  <c r="N239" i="5"/>
  <c r="M239" i="5"/>
  <c r="K239" i="5"/>
  <c r="J239" i="5"/>
  <c r="I239" i="5"/>
  <c r="H239" i="5"/>
  <c r="W236" i="5"/>
  <c r="V236" i="5"/>
  <c r="O227" i="5"/>
  <c r="N227" i="5"/>
  <c r="M227" i="5"/>
  <c r="K227" i="5"/>
  <c r="J227" i="5"/>
  <c r="I227" i="5"/>
  <c r="H227" i="5"/>
  <c r="W220" i="5"/>
  <c r="V220" i="5"/>
  <c r="M219" i="5"/>
  <c r="K219" i="5"/>
  <c r="J219" i="5"/>
  <c r="I219" i="5"/>
  <c r="H219" i="5"/>
  <c r="O211" i="5"/>
  <c r="O212" i="5" s="1"/>
  <c r="O213" i="5" s="1"/>
  <c r="O214" i="5" s="1"/>
  <c r="O215" i="5" s="1"/>
  <c r="O216" i="5" s="1"/>
  <c r="O217" i="5" s="1"/>
  <c r="O218" i="5" s="1"/>
  <c r="W210" i="5"/>
  <c r="V210" i="5"/>
  <c r="O209" i="5"/>
  <c r="N209" i="5"/>
  <c r="M209" i="5"/>
  <c r="K209" i="5"/>
  <c r="J209" i="5"/>
  <c r="I209" i="5"/>
  <c r="H209" i="5"/>
  <c r="W203" i="5"/>
  <c r="V203" i="5"/>
  <c r="M196" i="5"/>
  <c r="K196" i="5"/>
  <c r="J196" i="5"/>
  <c r="I196" i="5"/>
  <c r="H196" i="5"/>
  <c r="W187" i="5"/>
  <c r="V187" i="5"/>
  <c r="W186" i="5"/>
  <c r="V186" i="5"/>
  <c r="O184" i="5"/>
  <c r="N184" i="5"/>
  <c r="M184" i="5"/>
  <c r="K184" i="5"/>
  <c r="J184" i="5"/>
  <c r="I184" i="5"/>
  <c r="H184" i="5"/>
  <c r="W182" i="5"/>
  <c r="V182" i="5"/>
  <c r="O181" i="5"/>
  <c r="N181" i="5"/>
  <c r="M181" i="5"/>
  <c r="K181" i="5"/>
  <c r="J181" i="5"/>
  <c r="I181" i="5"/>
  <c r="H181" i="5"/>
  <c r="W154" i="5"/>
  <c r="V154" i="5"/>
  <c r="O153" i="5"/>
  <c r="N153" i="5"/>
  <c r="M153" i="5"/>
  <c r="K153" i="5"/>
  <c r="J153" i="5"/>
  <c r="I153" i="5"/>
  <c r="H153" i="5"/>
  <c r="W147" i="5"/>
  <c r="V147" i="5"/>
  <c r="O146" i="5"/>
  <c r="N146" i="5"/>
  <c r="M146" i="5"/>
  <c r="K146" i="5"/>
  <c r="J146" i="5"/>
  <c r="I146" i="5"/>
  <c r="H146" i="5"/>
  <c r="W140" i="5"/>
  <c r="V140" i="5"/>
  <c r="O139" i="5"/>
  <c r="N139" i="5"/>
  <c r="M139" i="5"/>
  <c r="K139" i="5"/>
  <c r="J139" i="5"/>
  <c r="I139" i="5"/>
  <c r="H139" i="5"/>
  <c r="W137" i="5"/>
  <c r="V137" i="5"/>
  <c r="W136" i="5"/>
  <c r="V136" i="5"/>
  <c r="O134" i="5"/>
  <c r="N134" i="5"/>
  <c r="M134" i="5"/>
  <c r="K134" i="5"/>
  <c r="J134" i="5"/>
  <c r="I134" i="5"/>
  <c r="H134" i="5"/>
  <c r="W132" i="5"/>
  <c r="V132" i="5"/>
  <c r="W131" i="5"/>
  <c r="O131" i="5"/>
  <c r="N131" i="5"/>
  <c r="M131" i="5"/>
  <c r="K131" i="5"/>
  <c r="J131" i="5"/>
  <c r="I131" i="5"/>
  <c r="H131" i="5"/>
  <c r="W130" i="5"/>
  <c r="W126" i="5"/>
  <c r="V126" i="5"/>
  <c r="K125" i="5"/>
  <c r="J125" i="5"/>
  <c r="I125" i="5"/>
  <c r="H125" i="5"/>
  <c r="W122" i="5"/>
  <c r="V122" i="5"/>
  <c r="O125" i="5"/>
  <c r="N125" i="5"/>
  <c r="M125" i="5"/>
  <c r="O121" i="5"/>
  <c r="N121" i="5"/>
  <c r="M121" i="5"/>
  <c r="K121" i="5"/>
  <c r="J121" i="5"/>
  <c r="I121" i="5"/>
  <c r="H121" i="5"/>
  <c r="W116" i="5"/>
  <c r="V116" i="5"/>
  <c r="O115" i="5"/>
  <c r="N115" i="5"/>
  <c r="M115" i="5"/>
  <c r="K115" i="5"/>
  <c r="J115" i="5"/>
  <c r="I115" i="5"/>
  <c r="H115" i="5"/>
  <c r="W113" i="5"/>
  <c r="V113" i="5"/>
  <c r="O112" i="5"/>
  <c r="N112" i="5"/>
  <c r="M112" i="5"/>
  <c r="K112" i="5"/>
  <c r="J112" i="5"/>
  <c r="I112" i="5"/>
  <c r="H112" i="5"/>
  <c r="W109" i="5"/>
  <c r="V109" i="5"/>
  <c r="O108" i="5"/>
  <c r="N108" i="5"/>
  <c r="M108" i="5"/>
  <c r="K108" i="5"/>
  <c r="J108" i="5"/>
  <c r="I108" i="5"/>
  <c r="H108" i="5"/>
  <c r="L108" i="5"/>
  <c r="W106" i="5"/>
  <c r="V106" i="5"/>
  <c r="O105" i="5"/>
  <c r="N105" i="5"/>
  <c r="M105" i="5"/>
  <c r="K105" i="5"/>
  <c r="J105" i="5"/>
  <c r="I105" i="5"/>
  <c r="H105" i="5"/>
  <c r="W103" i="5"/>
  <c r="V103" i="5"/>
  <c r="N102" i="5"/>
  <c r="M102" i="5"/>
  <c r="K102" i="5"/>
  <c r="J102" i="5"/>
  <c r="I102" i="5"/>
  <c r="H102" i="5"/>
  <c r="W100" i="5"/>
  <c r="V100" i="5"/>
  <c r="O99" i="5"/>
  <c r="O101" i="5" s="1"/>
  <c r="N99" i="5"/>
  <c r="M99" i="5"/>
  <c r="K99" i="5"/>
  <c r="J99" i="5"/>
  <c r="I99" i="5"/>
  <c r="H99" i="5"/>
  <c r="W94" i="5"/>
  <c r="V94" i="5"/>
  <c r="O93" i="5"/>
  <c r="N93" i="5"/>
  <c r="M93" i="5"/>
  <c r="K93" i="5"/>
  <c r="J93" i="5"/>
  <c r="I93" i="5"/>
  <c r="H93" i="5"/>
  <c r="W90" i="5"/>
  <c r="V90" i="5"/>
  <c r="W89" i="5"/>
  <c r="V89" i="5"/>
  <c r="O87" i="5"/>
  <c r="N87" i="5"/>
  <c r="M87" i="5"/>
  <c r="K87" i="5"/>
  <c r="J87" i="5"/>
  <c r="I87" i="5"/>
  <c r="H87" i="5"/>
  <c r="W82" i="5"/>
  <c r="V82" i="5"/>
  <c r="O81" i="5"/>
  <c r="N81" i="5"/>
  <c r="M81" i="5"/>
  <c r="K81" i="5"/>
  <c r="J81" i="5"/>
  <c r="I81" i="5"/>
  <c r="H81" i="5"/>
  <c r="W69" i="5"/>
  <c r="V69" i="5"/>
  <c r="O64" i="5"/>
  <c r="N64" i="5"/>
  <c r="M64" i="5"/>
  <c r="K64" i="5"/>
  <c r="J64" i="5"/>
  <c r="I64" i="5"/>
  <c r="H6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U250" i="5" l="1"/>
  <c r="N633" i="5"/>
  <c r="N396" i="5"/>
  <c r="O396" i="5"/>
  <c r="O611" i="5"/>
  <c r="H633" i="5"/>
  <c r="M611" i="5"/>
  <c r="I633" i="5"/>
  <c r="M396" i="5"/>
  <c r="N611" i="5"/>
  <c r="J633" i="5"/>
  <c r="K633" i="5"/>
  <c r="H468" i="5"/>
  <c r="M490" i="5"/>
  <c r="M509" i="5"/>
  <c r="G608" i="7"/>
  <c r="N509" i="5"/>
  <c r="O509" i="5"/>
  <c r="K468" i="5"/>
  <c r="N490" i="5"/>
  <c r="O490" i="5"/>
  <c r="J468" i="5"/>
  <c r="L608" i="7"/>
  <c r="P608" i="7"/>
  <c r="U608" i="7"/>
  <c r="Y608" i="7"/>
  <c r="P250" i="5"/>
  <c r="V250" i="5" s="1"/>
  <c r="Q250" i="5"/>
  <c r="Q163" i="5"/>
  <c r="P163" i="5"/>
  <c r="P162" i="5"/>
  <c r="Q162" i="5"/>
  <c r="M468" i="5"/>
  <c r="I468" i="5"/>
  <c r="N468" i="5"/>
  <c r="O468" i="5"/>
  <c r="I441" i="5"/>
  <c r="N441" i="5"/>
  <c r="J441" i="5"/>
  <c r="O441" i="5"/>
  <c r="H441" i="5"/>
  <c r="K441" i="5"/>
  <c r="M441" i="5"/>
  <c r="V439" i="5"/>
  <c r="P440" i="5"/>
  <c r="V411" i="5"/>
  <c r="P412" i="5"/>
  <c r="V412" i="5" s="1"/>
  <c r="I364" i="5"/>
  <c r="N364" i="5"/>
  <c r="I396" i="5"/>
  <c r="H364" i="5"/>
  <c r="M364" i="5"/>
  <c r="H396" i="5"/>
  <c r="J396" i="5"/>
  <c r="K396" i="5"/>
  <c r="K325" i="5"/>
  <c r="J364" i="5"/>
  <c r="O364" i="5"/>
  <c r="H325" i="5"/>
  <c r="K364" i="5"/>
  <c r="M325" i="5"/>
  <c r="I325" i="5"/>
  <c r="J307" i="5"/>
  <c r="N325" i="5"/>
  <c r="J325" i="5"/>
  <c r="O325" i="5"/>
  <c r="K307" i="5"/>
  <c r="H307" i="5"/>
  <c r="I307" i="5"/>
  <c r="J268" i="5"/>
  <c r="K268" i="5"/>
  <c r="J240" i="5"/>
  <c r="H268" i="5"/>
  <c r="I268" i="5"/>
  <c r="I240" i="5"/>
  <c r="K240" i="5"/>
  <c r="I185" i="5"/>
  <c r="N185" i="5"/>
  <c r="H240" i="5"/>
  <c r="M240" i="5"/>
  <c r="J185" i="5"/>
  <c r="O185" i="5"/>
  <c r="K185" i="5"/>
  <c r="H185" i="5"/>
  <c r="M185" i="5"/>
  <c r="K135" i="5"/>
  <c r="H135" i="5"/>
  <c r="M135" i="5"/>
  <c r="I135" i="5"/>
  <c r="N135" i="5"/>
  <c r="J135" i="5"/>
  <c r="H608" i="7"/>
  <c r="M608" i="7"/>
  <c r="Q608" i="7"/>
  <c r="V608" i="7"/>
  <c r="E608" i="7"/>
  <c r="I608" i="7"/>
  <c r="N608" i="7"/>
  <c r="R608" i="7"/>
  <c r="W608" i="7"/>
  <c r="F608" i="7"/>
  <c r="J608" i="7"/>
  <c r="O608" i="7"/>
  <c r="T608" i="7"/>
  <c r="X608" i="7"/>
  <c r="G465" i="7"/>
  <c r="L465" i="7"/>
  <c r="P465" i="7"/>
  <c r="U465" i="7"/>
  <c r="H465" i="7"/>
  <c r="M465" i="7"/>
  <c r="Q465" i="7"/>
  <c r="V465" i="7"/>
  <c r="E465" i="7"/>
  <c r="I465" i="7"/>
  <c r="N465" i="7"/>
  <c r="R465" i="7"/>
  <c r="W465" i="7"/>
  <c r="Y465" i="7"/>
  <c r="F465" i="7"/>
  <c r="J465" i="7"/>
  <c r="O465" i="7"/>
  <c r="T465" i="7"/>
  <c r="X465" i="7"/>
  <c r="G438" i="7"/>
  <c r="L438" i="7"/>
  <c r="P438" i="7"/>
  <c r="U438" i="7"/>
  <c r="I438" i="7"/>
  <c r="N438" i="7"/>
  <c r="R438" i="7"/>
  <c r="W438" i="7"/>
  <c r="F438" i="7"/>
  <c r="J438" i="7"/>
  <c r="O438" i="7"/>
  <c r="T438" i="7"/>
  <c r="H438" i="7"/>
  <c r="M438" i="7"/>
  <c r="Q438" i="7"/>
  <c r="V438" i="7"/>
  <c r="E304" i="7"/>
  <c r="I304" i="7"/>
  <c r="N304" i="7"/>
  <c r="R304" i="7"/>
  <c r="W304" i="7"/>
  <c r="Y304" i="7"/>
  <c r="G304" i="7"/>
  <c r="L304" i="7"/>
  <c r="P304" i="7"/>
  <c r="U304" i="7"/>
  <c r="H304" i="7"/>
  <c r="M304" i="7"/>
  <c r="Q304" i="7"/>
  <c r="V304" i="7"/>
  <c r="F304" i="7"/>
  <c r="J304" i="7"/>
  <c r="O304" i="7"/>
  <c r="T304" i="7"/>
  <c r="X304" i="7"/>
  <c r="E237" i="7"/>
  <c r="I237" i="7"/>
  <c r="N237" i="7"/>
  <c r="R237" i="7"/>
  <c r="G237" i="7"/>
  <c r="L237" i="7"/>
  <c r="P237" i="7"/>
  <c r="F237" i="7"/>
  <c r="J237" i="7"/>
  <c r="O237" i="7"/>
  <c r="H237" i="7"/>
  <c r="M237" i="7"/>
  <c r="Q237" i="7"/>
  <c r="Q182" i="7"/>
  <c r="H182" i="7"/>
  <c r="M182" i="7"/>
  <c r="V182" i="7"/>
  <c r="E182" i="7"/>
  <c r="I182" i="7"/>
  <c r="N182" i="7"/>
  <c r="R182" i="7"/>
  <c r="W182" i="7"/>
  <c r="T182" i="7"/>
  <c r="F182" i="7"/>
  <c r="J182" i="7"/>
  <c r="O182" i="7"/>
  <c r="X182" i="7"/>
  <c r="G182" i="7"/>
  <c r="L182" i="7"/>
  <c r="P182" i="7"/>
  <c r="U182" i="7"/>
  <c r="L155" i="5"/>
  <c r="U155" i="5" s="1"/>
  <c r="E132" i="7"/>
  <c r="I132" i="7"/>
  <c r="N132" i="7"/>
  <c r="G132" i="7"/>
  <c r="U132" i="7"/>
  <c r="F132" i="7"/>
  <c r="J132" i="7"/>
  <c r="O132" i="7"/>
  <c r="L132" i="7"/>
  <c r="P132" i="7"/>
  <c r="H132" i="7"/>
  <c r="M132" i="7"/>
  <c r="Q132" i="7"/>
  <c r="V132" i="7"/>
  <c r="W132" i="7"/>
  <c r="R132" i="7"/>
  <c r="T132" i="7"/>
  <c r="X132" i="7"/>
  <c r="L164" i="5"/>
  <c r="U164" i="5" s="1"/>
  <c r="E393" i="7"/>
  <c r="Q50" i="5"/>
  <c r="L204" i="5"/>
  <c r="U204" i="5" s="1"/>
  <c r="P97" i="5"/>
  <c r="V97" i="5" s="1"/>
  <c r="L207" i="5"/>
  <c r="U207" i="5" s="1"/>
  <c r="P98" i="5"/>
  <c r="V98" i="5" s="1"/>
  <c r="Q263" i="5"/>
  <c r="L205" i="5"/>
  <c r="U205" i="5" s="1"/>
  <c r="P71" i="5"/>
  <c r="P75" i="5"/>
  <c r="L179" i="5"/>
  <c r="U179" i="5" s="1"/>
  <c r="L218" i="5"/>
  <c r="L221" i="5"/>
  <c r="U221" i="5" s="1"/>
  <c r="Q224" i="5"/>
  <c r="W224" i="5" s="1"/>
  <c r="L255" i="5"/>
  <c r="U255" i="5" s="1"/>
  <c r="P16" i="5"/>
  <c r="V16" i="5" s="1"/>
  <c r="Q72" i="5"/>
  <c r="P76" i="5"/>
  <c r="V76" i="5" s="1"/>
  <c r="P189" i="5"/>
  <c r="L211" i="5"/>
  <c r="L215" i="5"/>
  <c r="U215" i="5" s="1"/>
  <c r="L225" i="5"/>
  <c r="W194" i="5"/>
  <c r="L213" i="5"/>
  <c r="U213" i="5" s="1"/>
  <c r="L216" i="5"/>
  <c r="L222" i="5"/>
  <c r="U222" i="5" s="1"/>
  <c r="L226" i="5"/>
  <c r="L237" i="5"/>
  <c r="Q74" i="5"/>
  <c r="Q78" i="5"/>
  <c r="L214" i="5"/>
  <c r="U214" i="5" s="1"/>
  <c r="L217" i="5"/>
  <c r="U217" i="5" s="1"/>
  <c r="L238" i="5"/>
  <c r="AB420" i="7"/>
  <c r="X438" i="7"/>
  <c r="U440" i="5"/>
  <c r="L495" i="5"/>
  <c r="D530" i="7"/>
  <c r="D487" i="7"/>
  <c r="D540" i="7"/>
  <c r="Q399" i="5"/>
  <c r="Q548" i="5"/>
  <c r="W548" i="5" s="1"/>
  <c r="Q248" i="5"/>
  <c r="W248" i="5" s="1"/>
  <c r="Q452" i="5"/>
  <c r="W452" i="5" s="1"/>
  <c r="Q547" i="5"/>
  <c r="W547" i="5" s="1"/>
  <c r="Q573" i="5"/>
  <c r="W573" i="5" s="1"/>
  <c r="Q571" i="5"/>
  <c r="W571" i="5" s="1"/>
  <c r="P321" i="5"/>
  <c r="V321" i="5" s="1"/>
  <c r="P371" i="5"/>
  <c r="V371" i="5" s="1"/>
  <c r="P466" i="5"/>
  <c r="V466" i="5" s="1"/>
  <c r="Q287" i="5"/>
  <c r="W287" i="5" s="1"/>
  <c r="Q448" i="5"/>
  <c r="W448" i="5" s="1"/>
  <c r="P480" i="5"/>
  <c r="V480" i="5" s="1"/>
  <c r="Q590" i="5"/>
  <c r="W590" i="5" s="1"/>
  <c r="P381" i="5"/>
  <c r="V381" i="5" s="1"/>
  <c r="Q488" i="5"/>
  <c r="Q549" i="5"/>
  <c r="W549" i="5" s="1"/>
  <c r="Q559" i="5"/>
  <c r="W559" i="5" s="1"/>
  <c r="Q579" i="5"/>
  <c r="W579" i="5" s="1"/>
  <c r="Q587" i="5"/>
  <c r="W587" i="5" s="1"/>
  <c r="P249" i="5"/>
  <c r="V249" i="5" s="1"/>
  <c r="Q288" i="5"/>
  <c r="W288" i="5" s="1"/>
  <c r="Q374" i="5"/>
  <c r="W374" i="5" s="1"/>
  <c r="P378" i="5"/>
  <c r="V378" i="5" s="1"/>
  <c r="Q450" i="5"/>
  <c r="W450" i="5" s="1"/>
  <c r="Q595" i="5"/>
  <c r="W595" i="5" s="1"/>
  <c r="P278" i="5"/>
  <c r="V278" i="5" s="1"/>
  <c r="P279" i="5"/>
  <c r="V279" i="5" s="1"/>
  <c r="P310" i="5"/>
  <c r="V310" i="5" s="1"/>
  <c r="Q314" i="5"/>
  <c r="W314" i="5" s="1"/>
  <c r="Q275" i="5"/>
  <c r="W275" i="5" s="1"/>
  <c r="P283" i="5"/>
  <c r="Q280" i="5"/>
  <c r="W280" i="5" s="1"/>
  <c r="Q305" i="5"/>
  <c r="W305" i="5" s="1"/>
  <c r="P311" i="5"/>
  <c r="V311" i="5" s="1"/>
  <c r="P323" i="5"/>
  <c r="V323" i="5" s="1"/>
  <c r="P302" i="5"/>
  <c r="V302" i="5" s="1"/>
  <c r="Q266" i="5"/>
  <c r="W266" i="5" s="1"/>
  <c r="Q281" i="5"/>
  <c r="W281" i="5" s="1"/>
  <c r="Q295" i="5"/>
  <c r="Q296" i="5" s="1"/>
  <c r="Q298" i="5"/>
  <c r="W298" i="5" s="1"/>
  <c r="Q312" i="5"/>
  <c r="W312" i="5" s="1"/>
  <c r="Q317" i="5"/>
  <c r="Q318" i="5" s="1"/>
  <c r="Q243" i="5"/>
  <c r="W243" i="5" s="1"/>
  <c r="Q85" i="5"/>
  <c r="P379" i="5"/>
  <c r="V379" i="5" s="1"/>
  <c r="Q379" i="5"/>
  <c r="P406" i="5"/>
  <c r="V406" i="5" s="1"/>
  <c r="Q406" i="5"/>
  <c r="Q507" i="5"/>
  <c r="P573" i="5"/>
  <c r="V573" i="5" s="1"/>
  <c r="O88" i="5"/>
  <c r="J88" i="5"/>
  <c r="A36" i="5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N268" i="5"/>
  <c r="L306" i="5"/>
  <c r="H88" i="5"/>
  <c r="M88" i="5"/>
  <c r="N211" i="5"/>
  <c r="N212" i="5" s="1"/>
  <c r="I88" i="5"/>
  <c r="N88" i="5"/>
  <c r="K88" i="5"/>
  <c r="O102" i="5"/>
  <c r="O135" i="5" s="1"/>
  <c r="O219" i="5"/>
  <c r="W411" i="5"/>
  <c r="W439" i="5"/>
  <c r="P557" i="5"/>
  <c r="V557" i="5" s="1"/>
  <c r="P561" i="5"/>
  <c r="V561" i="5" s="1"/>
  <c r="Q446" i="5"/>
  <c r="P446" i="5"/>
  <c r="V446" i="5" s="1"/>
  <c r="P584" i="5"/>
  <c r="V584" i="5" s="1"/>
  <c r="Q378" i="5"/>
  <c r="P568" i="5"/>
  <c r="V568" i="5" s="1"/>
  <c r="P449" i="5"/>
  <c r="V449" i="5" s="1"/>
  <c r="Q473" i="5"/>
  <c r="Q569" i="5"/>
  <c r="P569" i="5"/>
  <c r="V569" i="5" s="1"/>
  <c r="P580" i="5"/>
  <c r="V580" i="5" s="1"/>
  <c r="P513" i="5"/>
  <c r="V513" i="5" s="1"/>
  <c r="Q435" i="5"/>
  <c r="P444" i="5"/>
  <c r="V444" i="5" s="1"/>
  <c r="Q577" i="5"/>
  <c r="P577" i="5"/>
  <c r="V577" i="5" s="1"/>
  <c r="Q581" i="5"/>
  <c r="P592" i="5"/>
  <c r="V592" i="5" s="1"/>
  <c r="Q381" i="5"/>
  <c r="P450" i="5"/>
  <c r="V450" i="5" s="1"/>
  <c r="Q565" i="5"/>
  <c r="P565" i="5"/>
  <c r="V565" i="5" s="1"/>
  <c r="P581" i="5"/>
  <c r="V581" i="5" s="1"/>
  <c r="Q558" i="5"/>
  <c r="P558" i="5"/>
  <c r="V558" i="5" s="1"/>
  <c r="P564" i="5"/>
  <c r="V564" i="5" s="1"/>
  <c r="P576" i="5"/>
  <c r="V576" i="5" s="1"/>
  <c r="Q585" i="5"/>
  <c r="P585" i="5"/>
  <c r="V585" i="5" s="1"/>
  <c r="Q84" i="5"/>
  <c r="P556" i="5"/>
  <c r="V556" i="5" s="1"/>
  <c r="Q556" i="5"/>
  <c r="P567" i="5"/>
  <c r="V567" i="5" s="1"/>
  <c r="Q567" i="5"/>
  <c r="P583" i="5"/>
  <c r="V583" i="5" s="1"/>
  <c r="Q583" i="5"/>
  <c r="P570" i="5"/>
  <c r="V570" i="5" s="1"/>
  <c r="P586" i="5"/>
  <c r="V586" i="5" s="1"/>
  <c r="P386" i="5"/>
  <c r="V386" i="5" s="1"/>
  <c r="Q386" i="5"/>
  <c r="P447" i="5"/>
  <c r="V447" i="5" s="1"/>
  <c r="Q472" i="5"/>
  <c r="P560" i="5"/>
  <c r="V560" i="5" s="1"/>
  <c r="Q560" i="5"/>
  <c r="P575" i="5"/>
  <c r="V575" i="5" s="1"/>
  <c r="Q575" i="5"/>
  <c r="Q596" i="5"/>
  <c r="P596" i="5"/>
  <c r="V596" i="5" s="1"/>
  <c r="Q289" i="5"/>
  <c r="P373" i="5"/>
  <c r="V373" i="5" s="1"/>
  <c r="Q373" i="5"/>
  <c r="P563" i="5"/>
  <c r="V563" i="5" s="1"/>
  <c r="P578" i="5"/>
  <c r="V578" i="5" s="1"/>
  <c r="P590" i="5"/>
  <c r="V590" i="5" s="1"/>
  <c r="P405" i="5"/>
  <c r="V405" i="5" s="1"/>
  <c r="Q405" i="5"/>
  <c r="P448" i="5"/>
  <c r="V448" i="5" s="1"/>
  <c r="P559" i="5"/>
  <c r="V559" i="5" s="1"/>
  <c r="P566" i="5"/>
  <c r="V566" i="5" s="1"/>
  <c r="P571" i="5"/>
  <c r="V571" i="5" s="1"/>
  <c r="P574" i="5"/>
  <c r="V574" i="5" s="1"/>
  <c r="P579" i="5"/>
  <c r="V579" i="5" s="1"/>
  <c r="P582" i="5"/>
  <c r="V582" i="5" s="1"/>
  <c r="P587" i="5"/>
  <c r="V587" i="5" s="1"/>
  <c r="P598" i="5"/>
  <c r="V598" i="5" s="1"/>
  <c r="Q614" i="5"/>
  <c r="W614" i="5" s="1"/>
  <c r="L453" i="5"/>
  <c r="L456" i="5"/>
  <c r="P280" i="5"/>
  <c r="V280" i="5" s="1"/>
  <c r="Q278" i="5"/>
  <c r="Q313" i="5"/>
  <c r="P275" i="5"/>
  <c r="V275" i="5" s="1"/>
  <c r="P312" i="5"/>
  <c r="V312" i="5" s="1"/>
  <c r="Q322" i="5"/>
  <c r="L276" i="5"/>
  <c r="P281" i="5"/>
  <c r="V281" i="5" s="1"/>
  <c r="Q301" i="5"/>
  <c r="W301" i="5" s="1"/>
  <c r="P305" i="5"/>
  <c r="V305" i="5" s="1"/>
  <c r="Q279" i="5"/>
  <c r="P298" i="5"/>
  <c r="V298" i="5" s="1"/>
  <c r="P314" i="5"/>
  <c r="V314" i="5" s="1"/>
  <c r="Q320" i="5"/>
  <c r="W320" i="5" s="1"/>
  <c r="Q283" i="5"/>
  <c r="L296" i="5"/>
  <c r="U296" i="5" s="1"/>
  <c r="Q302" i="5"/>
  <c r="Q310" i="5"/>
  <c r="Q311" i="5"/>
  <c r="Q321" i="5"/>
  <c r="Q323" i="5"/>
  <c r="P295" i="5"/>
  <c r="P296" i="5" s="1"/>
  <c r="P301" i="5"/>
  <c r="V301" i="5" s="1"/>
  <c r="P313" i="5"/>
  <c r="V313" i="5" s="1"/>
  <c r="L315" i="5"/>
  <c r="U315" i="5" s="1"/>
  <c r="P320" i="5"/>
  <c r="V320" i="5" s="1"/>
  <c r="P322" i="5"/>
  <c r="V322" i="5" s="1"/>
  <c r="L303" i="5"/>
  <c r="L318" i="5"/>
  <c r="U318" i="5" s="1"/>
  <c r="L299" i="5"/>
  <c r="P317" i="5"/>
  <c r="P318" i="5" s="1"/>
  <c r="P367" i="5"/>
  <c r="V367" i="5" s="1"/>
  <c r="P368" i="5"/>
  <c r="V368" i="5" s="1"/>
  <c r="P369" i="5"/>
  <c r="V369" i="5" s="1"/>
  <c r="P370" i="5"/>
  <c r="V370" i="5" s="1"/>
  <c r="Q367" i="5"/>
  <c r="Q368" i="5"/>
  <c r="Q369" i="5"/>
  <c r="Q370" i="5"/>
  <c r="Q371" i="5"/>
  <c r="P374" i="5"/>
  <c r="V374" i="5" s="1"/>
  <c r="P329" i="5"/>
  <c r="V329" i="5" s="1"/>
  <c r="Q329" i="5"/>
  <c r="P589" i="5"/>
  <c r="V589" i="5" s="1"/>
  <c r="P597" i="5"/>
  <c r="V597" i="5" s="1"/>
  <c r="Q212" i="5"/>
  <c r="Q436" i="5"/>
  <c r="Q444" i="5"/>
  <c r="Q447" i="5"/>
  <c r="Q449" i="5"/>
  <c r="Q589" i="5"/>
  <c r="P595" i="5"/>
  <c r="V595" i="5" s="1"/>
  <c r="Q597" i="5"/>
  <c r="P594" i="5"/>
  <c r="V594" i="5" s="1"/>
  <c r="Q615" i="5"/>
  <c r="P452" i="5"/>
  <c r="V452" i="5" s="1"/>
  <c r="Q594" i="5"/>
  <c r="AA132" i="7"/>
  <c r="Q557" i="5"/>
  <c r="Q561" i="5"/>
  <c r="Q563" i="5"/>
  <c r="Q564" i="5"/>
  <c r="Q566" i="5"/>
  <c r="Q568" i="5"/>
  <c r="Q570" i="5"/>
  <c r="Q574" i="5"/>
  <c r="Q576" i="5"/>
  <c r="Q578" i="5"/>
  <c r="Q580" i="5"/>
  <c r="Q582" i="5"/>
  <c r="Q584" i="5"/>
  <c r="Q586" i="5"/>
  <c r="Q592" i="5"/>
  <c r="L616" i="5"/>
  <c r="U616" i="5" s="1"/>
  <c r="E438" i="7"/>
  <c r="AA182" i="7"/>
  <c r="Q342" i="5"/>
  <c r="P342" i="5"/>
  <c r="V342" i="5" s="1"/>
  <c r="Q461" i="5"/>
  <c r="P461" i="5"/>
  <c r="V461" i="5" s="1"/>
  <c r="Q513" i="5"/>
  <c r="P518" i="5"/>
  <c r="V518" i="5" s="1"/>
  <c r="Q518" i="5"/>
  <c r="P522" i="5"/>
  <c r="V522" i="5" s="1"/>
  <c r="Q522" i="5"/>
  <c r="P526" i="5"/>
  <c r="V526" i="5" s="1"/>
  <c r="Q526" i="5"/>
  <c r="P536" i="5"/>
  <c r="V536" i="5" s="1"/>
  <c r="Q536" i="5"/>
  <c r="P541" i="5"/>
  <c r="V541" i="5" s="1"/>
  <c r="Q541" i="5"/>
  <c r="V623" i="5"/>
  <c r="V631" i="5"/>
  <c r="D181" i="7"/>
  <c r="Q35" i="5"/>
  <c r="P35" i="5"/>
  <c r="V35" i="5" s="1"/>
  <c r="Q44" i="5"/>
  <c r="P44" i="5"/>
  <c r="V44" i="5" s="1"/>
  <c r="Q46" i="5"/>
  <c r="P46" i="5"/>
  <c r="V46" i="5" s="1"/>
  <c r="Q48" i="5"/>
  <c r="P48" i="5"/>
  <c r="V48" i="5" s="1"/>
  <c r="Q54" i="5"/>
  <c r="P54" i="5"/>
  <c r="V54" i="5" s="1"/>
  <c r="Q55" i="5"/>
  <c r="P55" i="5"/>
  <c r="V55" i="5" s="1"/>
  <c r="P394" i="5"/>
  <c r="V394" i="5" s="1"/>
  <c r="P523" i="5"/>
  <c r="V523" i="5" s="1"/>
  <c r="Q523" i="5"/>
  <c r="Q527" i="5"/>
  <c r="P527" i="5"/>
  <c r="V527" i="5" s="1"/>
  <c r="P538" i="5"/>
  <c r="V538" i="5" s="1"/>
  <c r="Q538" i="5"/>
  <c r="Q43" i="5"/>
  <c r="P43" i="5"/>
  <c r="V43" i="5" s="1"/>
  <c r="Q45" i="5"/>
  <c r="P45" i="5"/>
  <c r="V45" i="5" s="1"/>
  <c r="Q47" i="5"/>
  <c r="P47" i="5"/>
  <c r="V47" i="5" s="1"/>
  <c r="Q49" i="5"/>
  <c r="P49" i="5"/>
  <c r="V49" i="5" s="1"/>
  <c r="Q53" i="5"/>
  <c r="P53" i="5"/>
  <c r="V53" i="5" s="1"/>
  <c r="Q480" i="5"/>
  <c r="P519" i="5"/>
  <c r="V519" i="5" s="1"/>
  <c r="Q519" i="5"/>
  <c r="P542" i="5"/>
  <c r="V542" i="5" s="1"/>
  <c r="Q542" i="5"/>
  <c r="V628" i="5"/>
  <c r="P287" i="5"/>
  <c r="V287" i="5" s="1"/>
  <c r="Q465" i="5"/>
  <c r="Q494" i="5"/>
  <c r="Q514" i="5"/>
  <c r="P517" i="5"/>
  <c r="V517" i="5" s="1"/>
  <c r="Q517" i="5"/>
  <c r="P521" i="5"/>
  <c r="V521" i="5" s="1"/>
  <c r="Q521" i="5"/>
  <c r="Q525" i="5"/>
  <c r="P525" i="5"/>
  <c r="V525" i="5" s="1"/>
  <c r="Q531" i="5"/>
  <c r="P531" i="5"/>
  <c r="V531" i="5" s="1"/>
  <c r="P540" i="5"/>
  <c r="V540" i="5" s="1"/>
  <c r="Q540" i="5"/>
  <c r="V630" i="5"/>
  <c r="P288" i="5"/>
  <c r="V288" i="5" s="1"/>
  <c r="Q249" i="5"/>
  <c r="Q333" i="5"/>
  <c r="P333" i="5"/>
  <c r="V333" i="5" s="1"/>
  <c r="Q334" i="5"/>
  <c r="P334" i="5"/>
  <c r="V334" i="5" s="1"/>
  <c r="Q335" i="5"/>
  <c r="P335" i="5"/>
  <c r="V335" i="5" s="1"/>
  <c r="Q336" i="5"/>
  <c r="P336" i="5"/>
  <c r="V336" i="5" s="1"/>
  <c r="Q337" i="5"/>
  <c r="P337" i="5"/>
  <c r="V337" i="5" s="1"/>
  <c r="Q338" i="5"/>
  <c r="P338" i="5"/>
  <c r="V338" i="5" s="1"/>
  <c r="Q339" i="5"/>
  <c r="P339" i="5"/>
  <c r="V339" i="5" s="1"/>
  <c r="Q340" i="5"/>
  <c r="P340" i="5"/>
  <c r="V340" i="5" s="1"/>
  <c r="Q341" i="5"/>
  <c r="P341" i="5"/>
  <c r="V341" i="5" s="1"/>
  <c r="Q343" i="5"/>
  <c r="P343" i="5"/>
  <c r="V343" i="5" s="1"/>
  <c r="Q344" i="5"/>
  <c r="P344" i="5"/>
  <c r="V344" i="5" s="1"/>
  <c r="Q345" i="5"/>
  <c r="P345" i="5"/>
  <c r="V345" i="5" s="1"/>
  <c r="Q346" i="5"/>
  <c r="P346" i="5"/>
  <c r="V346" i="5" s="1"/>
  <c r="Q347" i="5"/>
  <c r="P347" i="5"/>
  <c r="V347" i="5" s="1"/>
  <c r="Q348" i="5"/>
  <c r="P348" i="5"/>
  <c r="V348" i="5" s="1"/>
  <c r="Q349" i="5"/>
  <c r="P349" i="5"/>
  <c r="V349" i="5" s="1"/>
  <c r="Q350" i="5"/>
  <c r="P350" i="5"/>
  <c r="V350" i="5" s="1"/>
  <c r="Q351" i="5"/>
  <c r="P351" i="5"/>
  <c r="V351" i="5" s="1"/>
  <c r="Q352" i="5"/>
  <c r="P352" i="5"/>
  <c r="V352" i="5" s="1"/>
  <c r="Q353" i="5"/>
  <c r="P353" i="5"/>
  <c r="V353" i="5" s="1"/>
  <c r="Q354" i="5"/>
  <c r="P354" i="5"/>
  <c r="V354" i="5" s="1"/>
  <c r="Q355" i="5"/>
  <c r="P355" i="5"/>
  <c r="V355" i="5" s="1"/>
  <c r="Q356" i="5"/>
  <c r="P356" i="5"/>
  <c r="V356" i="5" s="1"/>
  <c r="Q357" i="5"/>
  <c r="P357" i="5"/>
  <c r="V357" i="5" s="1"/>
  <c r="Q358" i="5"/>
  <c r="P358" i="5"/>
  <c r="V358" i="5" s="1"/>
  <c r="Q359" i="5"/>
  <c r="P359" i="5"/>
  <c r="V359" i="5" s="1"/>
  <c r="Q360" i="5"/>
  <c r="P360" i="5"/>
  <c r="V360" i="5" s="1"/>
  <c r="Q361" i="5"/>
  <c r="P361" i="5"/>
  <c r="V361" i="5" s="1"/>
  <c r="Q362" i="5"/>
  <c r="P362" i="5"/>
  <c r="V362" i="5" s="1"/>
  <c r="Q455" i="5"/>
  <c r="P455" i="5"/>
  <c r="V455" i="5" s="1"/>
  <c r="P465" i="5"/>
  <c r="V465" i="5" s="1"/>
  <c r="Q466" i="5"/>
  <c r="P494" i="5"/>
  <c r="P499" i="5"/>
  <c r="V499" i="5" s="1"/>
  <c r="P514" i="5"/>
  <c r="V514" i="5" s="1"/>
  <c r="P516" i="5"/>
  <c r="V516" i="5" s="1"/>
  <c r="Q516" i="5"/>
  <c r="P520" i="5"/>
  <c r="V520" i="5" s="1"/>
  <c r="Q520" i="5"/>
  <c r="P524" i="5"/>
  <c r="V524" i="5" s="1"/>
  <c r="Q524" i="5"/>
  <c r="Q528" i="5"/>
  <c r="P528" i="5"/>
  <c r="V528" i="5" s="1"/>
  <c r="P539" i="5"/>
  <c r="V539" i="5" s="1"/>
  <c r="Q539" i="5"/>
  <c r="V629" i="5"/>
  <c r="L387" i="5"/>
  <c r="U387" i="5" s="1"/>
  <c r="D361" i="7"/>
  <c r="P614" i="5"/>
  <c r="V614" i="5" s="1"/>
  <c r="P615" i="5"/>
  <c r="V615" i="5" s="1"/>
  <c r="P84" i="5"/>
  <c r="V84" i="5" s="1"/>
  <c r="P248" i="5"/>
  <c r="V248" i="5" s="1"/>
  <c r="P289" i="5"/>
  <c r="V289" i="5" s="1"/>
  <c r="P435" i="5"/>
  <c r="V435" i="5" s="1"/>
  <c r="P436" i="5"/>
  <c r="V436" i="5" s="1"/>
  <c r="P472" i="5"/>
  <c r="V472" i="5" s="1"/>
  <c r="P473" i="5"/>
  <c r="V473" i="5" s="1"/>
  <c r="P507" i="5"/>
  <c r="V507" i="5" s="1"/>
  <c r="P547" i="5"/>
  <c r="V547" i="5" s="1"/>
  <c r="P548" i="5"/>
  <c r="V548" i="5" s="1"/>
  <c r="P549" i="5"/>
  <c r="V549" i="5" s="1"/>
  <c r="D630" i="7"/>
  <c r="Q245" i="5"/>
  <c r="P245" i="5"/>
  <c r="V245" i="5" s="1"/>
  <c r="Q104" i="5"/>
  <c r="L105" i="5"/>
  <c r="U105" i="5" s="1"/>
  <c r="P107" i="5"/>
  <c r="P108" i="5" s="1"/>
  <c r="V108" i="5" s="1"/>
  <c r="Q107" i="5"/>
  <c r="Q271" i="5"/>
  <c r="Q273" i="5" s="1"/>
  <c r="P271" i="5"/>
  <c r="P273" i="5" s="1"/>
  <c r="P104" i="5"/>
  <c r="P105" i="5" s="1"/>
  <c r="L267" i="5"/>
  <c r="U267" i="5" s="1"/>
  <c r="P266" i="5"/>
  <c r="V266" i="5" s="1"/>
  <c r="Q252" i="5" l="1"/>
  <c r="W252" i="5" s="1"/>
  <c r="K634" i="5"/>
  <c r="H634" i="5"/>
  <c r="J634" i="5"/>
  <c r="I634" i="5"/>
  <c r="V283" i="5"/>
  <c r="U642" i="5"/>
  <c r="U456" i="5"/>
  <c r="U453" i="5"/>
  <c r="U495" i="5"/>
  <c r="P237" i="5"/>
  <c r="V237" i="5" s="1"/>
  <c r="U237" i="5"/>
  <c r="Q225" i="5"/>
  <c r="W225" i="5" s="1"/>
  <c r="U225" i="5"/>
  <c r="U276" i="5"/>
  <c r="Q226" i="5"/>
  <c r="W226" i="5" s="1"/>
  <c r="U226" i="5"/>
  <c r="P238" i="5"/>
  <c r="V238" i="5" s="1"/>
  <c r="U238" i="5"/>
  <c r="P216" i="5"/>
  <c r="V216" i="5" s="1"/>
  <c r="U216" i="5"/>
  <c r="P211" i="5"/>
  <c r="V211" i="5" s="1"/>
  <c r="U211" i="5"/>
  <c r="P218" i="5"/>
  <c r="V218" i="5" s="1"/>
  <c r="U218" i="5"/>
  <c r="U108" i="5"/>
  <c r="P158" i="5"/>
  <c r="V158" i="5" s="1"/>
  <c r="L160" i="5"/>
  <c r="U160" i="5" s="1"/>
  <c r="P205" i="5"/>
  <c r="Q205" i="5"/>
  <c r="Q207" i="5"/>
  <c r="P207" i="5"/>
  <c r="Q179" i="5"/>
  <c r="P179" i="5"/>
  <c r="P164" i="5"/>
  <c r="Q164" i="5"/>
  <c r="L223" i="5"/>
  <c r="V440" i="5"/>
  <c r="L325" i="5"/>
  <c r="U325" i="5" s="1"/>
  <c r="N271" i="5"/>
  <c r="A57" i="5"/>
  <c r="A58" i="5" s="1"/>
  <c r="D608" i="7"/>
  <c r="D506" i="7"/>
  <c r="D465" i="7"/>
  <c r="Y438" i="7"/>
  <c r="Y631" i="7" s="1"/>
  <c r="D438" i="7"/>
  <c r="D393" i="7"/>
  <c r="C361" i="7"/>
  <c r="D304" i="7"/>
  <c r="D237" i="7"/>
  <c r="Q221" i="5"/>
  <c r="W221" i="5" s="1"/>
  <c r="Q204" i="5"/>
  <c r="W204" i="5" s="1"/>
  <c r="Q34" i="5"/>
  <c r="W34" i="5" s="1"/>
  <c r="Q19" i="5"/>
  <c r="W19" i="5" s="1"/>
  <c r="V189" i="5"/>
  <c r="Q30" i="5"/>
  <c r="W30" i="5" s="1"/>
  <c r="P72" i="5"/>
  <c r="V72" i="5" s="1"/>
  <c r="V75" i="5"/>
  <c r="Q189" i="5"/>
  <c r="W189" i="5" s="1"/>
  <c r="P34" i="5"/>
  <c r="V34" i="5" s="1"/>
  <c r="P19" i="5"/>
  <c r="V19" i="5" s="1"/>
  <c r="Q75" i="5"/>
  <c r="W75" i="5" s="1"/>
  <c r="P224" i="5"/>
  <c r="V224" i="5" s="1"/>
  <c r="P30" i="5"/>
  <c r="V30" i="5" s="1"/>
  <c r="M293" i="5"/>
  <c r="Q41" i="5"/>
  <c r="W41" i="5" s="1"/>
  <c r="Q38" i="5"/>
  <c r="W38" i="5" s="1"/>
  <c r="Q21" i="5"/>
  <c r="W21" i="5" s="1"/>
  <c r="V194" i="5"/>
  <c r="Q25" i="5"/>
  <c r="W25" i="5" s="1"/>
  <c r="P226" i="5"/>
  <c r="V226" i="5" s="1"/>
  <c r="P21" i="5"/>
  <c r="V21" i="5" s="1"/>
  <c r="P37" i="5"/>
  <c r="V37" i="5" s="1"/>
  <c r="Q37" i="5"/>
  <c r="W37" i="5" s="1"/>
  <c r="P18" i="5"/>
  <c r="V18" i="5" s="1"/>
  <c r="Q73" i="5"/>
  <c r="W73" i="5" s="1"/>
  <c r="P40" i="5"/>
  <c r="V40" i="5" s="1"/>
  <c r="Q71" i="5"/>
  <c r="W71" i="5" s="1"/>
  <c r="Q26" i="5"/>
  <c r="W26" i="5" s="1"/>
  <c r="P15" i="5"/>
  <c r="Q96" i="5"/>
  <c r="W96" i="5" s="1"/>
  <c r="Q237" i="5"/>
  <c r="W237" i="5" s="1"/>
  <c r="Q40" i="5"/>
  <c r="W40" i="5" s="1"/>
  <c r="P73" i="5"/>
  <c r="V73" i="5" s="1"/>
  <c r="P225" i="5"/>
  <c r="V225" i="5" s="1"/>
  <c r="P39" i="5"/>
  <c r="V39" i="5" s="1"/>
  <c r="P24" i="5"/>
  <c r="V24" i="5" s="1"/>
  <c r="Q218" i="5"/>
  <c r="W218" i="5" s="1"/>
  <c r="V71" i="5"/>
  <c r="P282" i="5"/>
  <c r="V282" i="5" s="1"/>
  <c r="Q39" i="5"/>
  <c r="W39" i="5" s="1"/>
  <c r="Q24" i="5"/>
  <c r="W24" i="5" s="1"/>
  <c r="Q15" i="5"/>
  <c r="W15" i="5" s="1"/>
  <c r="P96" i="5"/>
  <c r="V96" i="5" s="1"/>
  <c r="P25" i="5"/>
  <c r="V25" i="5" s="1"/>
  <c r="Q282" i="5"/>
  <c r="W282" i="5" s="1"/>
  <c r="P26" i="5"/>
  <c r="V26" i="5" s="1"/>
  <c r="P77" i="5"/>
  <c r="V77" i="5" s="1"/>
  <c r="Q77" i="5"/>
  <c r="W77" i="5" s="1"/>
  <c r="Q92" i="5"/>
  <c r="W92" i="5" s="1"/>
  <c r="P92" i="5"/>
  <c r="V92" i="5" s="1"/>
  <c r="Q33" i="5"/>
  <c r="W33" i="5" s="1"/>
  <c r="P33" i="5"/>
  <c r="V33" i="5" s="1"/>
  <c r="Q27" i="5"/>
  <c r="W27" i="5" s="1"/>
  <c r="P27" i="5"/>
  <c r="V27" i="5" s="1"/>
  <c r="Q29" i="5"/>
  <c r="W29" i="5" s="1"/>
  <c r="P29" i="5"/>
  <c r="V29" i="5" s="1"/>
  <c r="Q51" i="5"/>
  <c r="W51" i="5" s="1"/>
  <c r="P51" i="5"/>
  <c r="V51" i="5" s="1"/>
  <c r="P74" i="5"/>
  <c r="V74" i="5" s="1"/>
  <c r="Q216" i="5"/>
  <c r="W216" i="5" s="1"/>
  <c r="Q23" i="5"/>
  <c r="W23" i="5" s="1"/>
  <c r="P23" i="5"/>
  <c r="V23" i="5" s="1"/>
  <c r="P79" i="5"/>
  <c r="V79" i="5" s="1"/>
  <c r="Q79" i="5"/>
  <c r="W79" i="5" s="1"/>
  <c r="Q56" i="5"/>
  <c r="W56" i="5" s="1"/>
  <c r="P56" i="5"/>
  <c r="V56" i="5" s="1"/>
  <c r="Q98" i="5"/>
  <c r="W98" i="5" s="1"/>
  <c r="V195" i="5"/>
  <c r="P263" i="5"/>
  <c r="V263" i="5" s="1"/>
  <c r="Q18" i="5"/>
  <c r="W18" i="5" s="1"/>
  <c r="Q76" i="5"/>
  <c r="W76" i="5" s="1"/>
  <c r="P70" i="5"/>
  <c r="Q81" i="5"/>
  <c r="Q36" i="5"/>
  <c r="W36" i="5" s="1"/>
  <c r="P36" i="5"/>
  <c r="V36" i="5" s="1"/>
  <c r="Q52" i="5"/>
  <c r="W52" i="5" s="1"/>
  <c r="V208" i="5"/>
  <c r="Q292" i="5"/>
  <c r="W292" i="5" s="1"/>
  <c r="P292" i="5"/>
  <c r="V292" i="5" s="1"/>
  <c r="L293" i="5"/>
  <c r="P50" i="5"/>
  <c r="V50" i="5" s="1"/>
  <c r="W195" i="5"/>
  <c r="P41" i="5"/>
  <c r="V41" i="5" s="1"/>
  <c r="P38" i="5"/>
  <c r="V38" i="5" s="1"/>
  <c r="P52" i="5"/>
  <c r="V52" i="5" s="1"/>
  <c r="P78" i="5"/>
  <c r="V78" i="5" s="1"/>
  <c r="Q32" i="5"/>
  <c r="W32" i="5" s="1"/>
  <c r="P32" i="5"/>
  <c r="V32" i="5" s="1"/>
  <c r="Q17" i="5"/>
  <c r="W17" i="5" s="1"/>
  <c r="P17" i="5"/>
  <c r="V17" i="5" s="1"/>
  <c r="Q31" i="5"/>
  <c r="W31" i="5" s="1"/>
  <c r="Q214" i="5"/>
  <c r="W214" i="5" s="1"/>
  <c r="P214" i="5"/>
  <c r="V214" i="5" s="1"/>
  <c r="Q28" i="5"/>
  <c r="W28" i="5" s="1"/>
  <c r="P28" i="5"/>
  <c r="V28" i="5" s="1"/>
  <c r="Q97" i="5"/>
  <c r="W97" i="5" s="1"/>
  <c r="Q222" i="5"/>
  <c r="W222" i="5" s="1"/>
  <c r="Q16" i="5"/>
  <c r="W16" i="5" s="1"/>
  <c r="P255" i="5"/>
  <c r="V255" i="5" s="1"/>
  <c r="Q255" i="5"/>
  <c r="W255" i="5" s="1"/>
  <c r="Q22" i="5"/>
  <c r="W22" i="5" s="1"/>
  <c r="P215" i="5"/>
  <c r="V215" i="5" s="1"/>
  <c r="P222" i="5"/>
  <c r="V222" i="5" s="1"/>
  <c r="P42" i="5"/>
  <c r="V42" i="5" s="1"/>
  <c r="P22" i="5"/>
  <c r="V22" i="5" s="1"/>
  <c r="Q215" i="5"/>
  <c r="W215" i="5" s="1"/>
  <c r="P213" i="5"/>
  <c r="V213" i="5" s="1"/>
  <c r="Q213" i="5"/>
  <c r="W213" i="5" s="1"/>
  <c r="Q70" i="5"/>
  <c r="W70" i="5" s="1"/>
  <c r="Q42" i="5"/>
  <c r="W42" i="5" s="1"/>
  <c r="Q158" i="5"/>
  <c r="W158" i="5" s="1"/>
  <c r="P31" i="5"/>
  <c r="V31" i="5" s="1"/>
  <c r="Q238" i="5"/>
  <c r="W238" i="5" s="1"/>
  <c r="P217" i="5"/>
  <c r="V217" i="5" s="1"/>
  <c r="Q217" i="5"/>
  <c r="W217" i="5" s="1"/>
  <c r="Q493" i="5"/>
  <c r="W493" i="5" s="1"/>
  <c r="P493" i="5"/>
  <c r="V493" i="5" s="1"/>
  <c r="L363" i="5"/>
  <c r="U363" i="5" s="1"/>
  <c r="P332" i="5"/>
  <c r="V332" i="5" s="1"/>
  <c r="C540" i="7"/>
  <c r="U599" i="5"/>
  <c r="U409" i="5"/>
  <c r="C530" i="7"/>
  <c r="Q332" i="5"/>
  <c r="W332" i="5" s="1"/>
  <c r="Q483" i="5"/>
  <c r="C506" i="7"/>
  <c r="P254" i="5"/>
  <c r="V254" i="5" s="1"/>
  <c r="P399" i="5"/>
  <c r="V399" i="5" s="1"/>
  <c r="L388" i="5"/>
  <c r="L395" i="5"/>
  <c r="W295" i="5"/>
  <c r="P546" i="5"/>
  <c r="V546" i="5" s="1"/>
  <c r="Q276" i="5"/>
  <c r="W276" i="5" s="1"/>
  <c r="Q546" i="5"/>
  <c r="W546" i="5" s="1"/>
  <c r="Q486" i="5"/>
  <c r="P486" i="5"/>
  <c r="V486" i="5" s="1"/>
  <c r="P487" i="5"/>
  <c r="V487" i="5" s="1"/>
  <c r="Q485" i="5"/>
  <c r="W485" i="5" s="1"/>
  <c r="Q487" i="5"/>
  <c r="W487" i="5" s="1"/>
  <c r="V494" i="5"/>
  <c r="P422" i="5"/>
  <c r="V422" i="5" s="1"/>
  <c r="P484" i="5"/>
  <c r="V484" i="5" s="1"/>
  <c r="Q456" i="5"/>
  <c r="W456" i="5" s="1"/>
  <c r="Q380" i="5"/>
  <c r="W380" i="5" s="1"/>
  <c r="P159" i="5"/>
  <c r="V159" i="5" s="1"/>
  <c r="Q453" i="5"/>
  <c r="P572" i="5"/>
  <c r="V572" i="5" s="1"/>
  <c r="Q157" i="5"/>
  <c r="W157" i="5" s="1"/>
  <c r="P485" i="5"/>
  <c r="V485" i="5" s="1"/>
  <c r="P488" i="5"/>
  <c r="V488" i="5" s="1"/>
  <c r="P421" i="5"/>
  <c r="V421" i="5" s="1"/>
  <c r="Q562" i="5"/>
  <c r="W562" i="5" s="1"/>
  <c r="W317" i="5"/>
  <c r="V273" i="5"/>
  <c r="Q306" i="5"/>
  <c r="Q307" i="5" s="1"/>
  <c r="Q364" i="5"/>
  <c r="W364" i="5" s="1"/>
  <c r="Q299" i="5"/>
  <c r="W299" i="5" s="1"/>
  <c r="V318" i="5"/>
  <c r="V317" i="5"/>
  <c r="V295" i="5"/>
  <c r="V271" i="5"/>
  <c r="Q315" i="5"/>
  <c r="W315" i="5" s="1"/>
  <c r="P303" i="5"/>
  <c r="V303" i="5" s="1"/>
  <c r="V296" i="5"/>
  <c r="P243" i="5"/>
  <c r="P252" i="5" s="1"/>
  <c r="P618" i="5"/>
  <c r="V618" i="5" s="1"/>
  <c r="Q618" i="5"/>
  <c r="Q619" i="5"/>
  <c r="P619" i="5"/>
  <c r="V619" i="5" s="1"/>
  <c r="W279" i="5"/>
  <c r="Q156" i="5"/>
  <c r="P86" i="5"/>
  <c r="V86" i="5" s="1"/>
  <c r="Q159" i="5"/>
  <c r="P380" i="5"/>
  <c r="V380" i="5" s="1"/>
  <c r="P156" i="5"/>
  <c r="V156" i="5" s="1"/>
  <c r="W507" i="5"/>
  <c r="W85" i="5"/>
  <c r="P157" i="5"/>
  <c r="V157" i="5" s="1"/>
  <c r="P85" i="5"/>
  <c r="V85" i="5" s="1"/>
  <c r="Q86" i="5"/>
  <c r="W381" i="5"/>
  <c r="W378" i="5"/>
  <c r="W582" i="5"/>
  <c r="W212" i="5"/>
  <c r="W311" i="5"/>
  <c r="W575" i="5"/>
  <c r="W313" i="5"/>
  <c r="W446" i="5"/>
  <c r="P276" i="5"/>
  <c r="V276" i="5" s="1"/>
  <c r="W447" i="5"/>
  <c r="N213" i="5"/>
  <c r="P306" i="5"/>
  <c r="V306" i="5" s="1"/>
  <c r="W589" i="5"/>
  <c r="W556" i="5"/>
  <c r="W473" i="5"/>
  <c r="W405" i="5"/>
  <c r="W289" i="5"/>
  <c r="Q211" i="5"/>
  <c r="W211" i="5" s="1"/>
  <c r="W567" i="5"/>
  <c r="W592" i="5"/>
  <c r="O268" i="5"/>
  <c r="P212" i="5"/>
  <c r="V212" i="5" s="1"/>
  <c r="W596" i="5"/>
  <c r="W583" i="5"/>
  <c r="W560" i="5"/>
  <c r="U303" i="5"/>
  <c r="Q572" i="5"/>
  <c r="W435" i="5"/>
  <c r="W373" i="5"/>
  <c r="P562" i="5"/>
  <c r="V562" i="5" s="1"/>
  <c r="W581" i="5"/>
  <c r="W569" i="5"/>
  <c r="W399" i="5"/>
  <c r="L550" i="5"/>
  <c r="U550" i="5" s="1"/>
  <c r="Q421" i="5"/>
  <c r="W421" i="5" s="1"/>
  <c r="W565" i="5"/>
  <c r="W558" i="5"/>
  <c r="W472" i="5"/>
  <c r="W386" i="5"/>
  <c r="W594" i="5"/>
  <c r="W586" i="5"/>
  <c r="W557" i="5"/>
  <c r="W563" i="5"/>
  <c r="W444" i="5"/>
  <c r="W585" i="5"/>
  <c r="W577" i="5"/>
  <c r="W568" i="5"/>
  <c r="W561" i="5"/>
  <c r="Q616" i="5"/>
  <c r="W615" i="5"/>
  <c r="Q484" i="5"/>
  <c r="Q422" i="5"/>
  <c r="W597" i="5"/>
  <c r="W578" i="5"/>
  <c r="W570" i="5"/>
  <c r="W566" i="5"/>
  <c r="W574" i="5"/>
  <c r="P453" i="5"/>
  <c r="W449" i="5"/>
  <c r="W436" i="5"/>
  <c r="W84" i="5"/>
  <c r="W368" i="5"/>
  <c r="L219" i="5"/>
  <c r="W302" i="5"/>
  <c r="W278" i="5"/>
  <c r="W322" i="5"/>
  <c r="P315" i="5"/>
  <c r="P324" i="5"/>
  <c r="V324" i="5" s="1"/>
  <c r="P267" i="5"/>
  <c r="V267" i="5" s="1"/>
  <c r="Q303" i="5"/>
  <c r="W323" i="5"/>
  <c r="W310" i="5"/>
  <c r="P299" i="5"/>
  <c r="V299" i="5" s="1"/>
  <c r="Q324" i="5"/>
  <c r="W321" i="5"/>
  <c r="W283" i="5"/>
  <c r="W631" i="7"/>
  <c r="W584" i="5"/>
  <c r="W370" i="5"/>
  <c r="L631" i="7"/>
  <c r="W369" i="5"/>
  <c r="G631" i="7"/>
  <c r="R631" i="7"/>
  <c r="N631" i="7"/>
  <c r="W329" i="5"/>
  <c r="W576" i="5"/>
  <c r="W580" i="5"/>
  <c r="W564" i="5"/>
  <c r="V631" i="7"/>
  <c r="W367" i="5"/>
  <c r="U299" i="5"/>
  <c r="W371" i="5"/>
  <c r="Q631" i="7"/>
  <c r="F631" i="7"/>
  <c r="W629" i="5"/>
  <c r="P456" i="5"/>
  <c r="V456" i="5" s="1"/>
  <c r="W359" i="5"/>
  <c r="W355" i="5"/>
  <c r="W351" i="5"/>
  <c r="W347" i="5"/>
  <c r="W343" i="5"/>
  <c r="W338" i="5"/>
  <c r="W334" i="5"/>
  <c r="W249" i="5"/>
  <c r="W514" i="5"/>
  <c r="W49" i="5"/>
  <c r="I631" i="7"/>
  <c r="W50" i="5"/>
  <c r="X631" i="7"/>
  <c r="W541" i="5"/>
  <c r="W536" i="5"/>
  <c r="W526" i="5"/>
  <c r="W522" i="5"/>
  <c r="W518" i="5"/>
  <c r="M631" i="7"/>
  <c r="O631" i="7"/>
  <c r="U631" i="7"/>
  <c r="P387" i="5"/>
  <c r="V387" i="5" s="1"/>
  <c r="Q387" i="5"/>
  <c r="W539" i="5"/>
  <c r="W524" i="5"/>
  <c r="W520" i="5"/>
  <c r="W516" i="5"/>
  <c r="W360" i="5"/>
  <c r="W356" i="5"/>
  <c r="W352" i="5"/>
  <c r="W348" i="5"/>
  <c r="W344" i="5"/>
  <c r="W339" i="5"/>
  <c r="W335" i="5"/>
  <c r="W78" i="5"/>
  <c r="W74" i="5"/>
  <c r="W630" i="5"/>
  <c r="W540" i="5"/>
  <c r="W521" i="5"/>
  <c r="W517" i="5"/>
  <c r="W494" i="5"/>
  <c r="W465" i="5"/>
  <c r="W263" i="5"/>
  <c r="W542" i="5"/>
  <c r="W519" i="5"/>
  <c r="W480" i="5"/>
  <c r="W43" i="5"/>
  <c r="Q593" i="5"/>
  <c r="P593" i="5"/>
  <c r="V593" i="5" s="1"/>
  <c r="Q588" i="5"/>
  <c r="P588" i="5"/>
  <c r="V588" i="5" s="1"/>
  <c r="U306" i="5"/>
  <c r="W44" i="5"/>
  <c r="W35" i="5"/>
  <c r="L87" i="5"/>
  <c r="U87" i="5" s="1"/>
  <c r="W631" i="5"/>
  <c r="W623" i="5"/>
  <c r="W461" i="5"/>
  <c r="H631" i="7"/>
  <c r="P631" i="7"/>
  <c r="P616" i="5"/>
  <c r="W528" i="5"/>
  <c r="W455" i="5"/>
  <c r="W361" i="5"/>
  <c r="W357" i="5"/>
  <c r="W353" i="5"/>
  <c r="W349" i="5"/>
  <c r="W345" i="5"/>
  <c r="W340" i="5"/>
  <c r="W336" i="5"/>
  <c r="W531" i="5"/>
  <c r="W525" i="5"/>
  <c r="W53" i="5"/>
  <c r="W45" i="5"/>
  <c r="AA85" i="7"/>
  <c r="W538" i="5"/>
  <c r="W523" i="5"/>
  <c r="W54" i="5"/>
  <c r="W46" i="5"/>
  <c r="P372" i="5"/>
  <c r="V372" i="5" s="1"/>
  <c r="Q372" i="5"/>
  <c r="T631" i="7"/>
  <c r="W488" i="5"/>
  <c r="W466" i="5"/>
  <c r="W362" i="5"/>
  <c r="W358" i="5"/>
  <c r="W354" i="5"/>
  <c r="W350" i="5"/>
  <c r="W346" i="5"/>
  <c r="W341" i="5"/>
  <c r="W337" i="5"/>
  <c r="W333" i="5"/>
  <c r="E631" i="7"/>
  <c r="W628" i="5"/>
  <c r="W47" i="5"/>
  <c r="Q591" i="5"/>
  <c r="P591" i="5"/>
  <c r="V591" i="5" s="1"/>
  <c r="W527" i="5"/>
  <c r="W208" i="5"/>
  <c r="W55" i="5"/>
  <c r="W48" i="5"/>
  <c r="C181" i="7"/>
  <c r="P95" i="5"/>
  <c r="L99" i="5"/>
  <c r="U99" i="5" s="1"/>
  <c r="Q95" i="5"/>
  <c r="J631" i="7"/>
  <c r="W513" i="5"/>
  <c r="L462" i="5"/>
  <c r="U462" i="5" s="1"/>
  <c r="W72" i="5"/>
  <c r="W342" i="5"/>
  <c r="W245" i="5"/>
  <c r="V105" i="5"/>
  <c r="V104" i="5"/>
  <c r="W318" i="5"/>
  <c r="W107" i="5"/>
  <c r="Q108" i="5"/>
  <c r="Q105" i="5"/>
  <c r="W104" i="5"/>
  <c r="W296" i="5"/>
  <c r="W271" i="5"/>
  <c r="Q267" i="5"/>
  <c r="V107" i="5"/>
  <c r="V243" i="5" l="1"/>
  <c r="V252" i="5"/>
  <c r="A59" i="5"/>
  <c r="A60" i="5" s="1"/>
  <c r="A61" i="5" s="1"/>
  <c r="A62" i="5" s="1"/>
  <c r="A63" i="5" s="1"/>
  <c r="A66" i="5" s="1"/>
  <c r="A67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3" i="5" s="1"/>
  <c r="A84" i="5" s="1"/>
  <c r="A85" i="5" s="1"/>
  <c r="A86" i="5" s="1"/>
  <c r="U219" i="5"/>
  <c r="U395" i="5"/>
  <c r="Q160" i="5"/>
  <c r="W160" i="5" s="1"/>
  <c r="C487" i="7"/>
  <c r="Z487" i="7" s="1"/>
  <c r="Q223" i="5"/>
  <c r="W223" i="5" s="1"/>
  <c r="U223" i="5"/>
  <c r="C438" i="7"/>
  <c r="Q293" i="5"/>
  <c r="W293" i="5" s="1"/>
  <c r="U293" i="5"/>
  <c r="V616" i="5"/>
  <c r="U388" i="5"/>
  <c r="P160" i="5"/>
  <c r="V160" i="5" s="1"/>
  <c r="P223" i="5"/>
  <c r="V223" i="5" s="1"/>
  <c r="L111" i="5"/>
  <c r="U111" i="5" s="1"/>
  <c r="W453" i="5"/>
  <c r="V453" i="5"/>
  <c r="V315" i="5"/>
  <c r="P325" i="5"/>
  <c r="V325" i="5" s="1"/>
  <c r="N273" i="5"/>
  <c r="N307" i="5" s="1"/>
  <c r="O271" i="5"/>
  <c r="V70" i="5"/>
  <c r="P81" i="5"/>
  <c r="V81" i="5" s="1"/>
  <c r="V15" i="5"/>
  <c r="P64" i="5"/>
  <c r="C608" i="7"/>
  <c r="C465" i="7"/>
  <c r="C393" i="7"/>
  <c r="C304" i="7"/>
  <c r="P221" i="5"/>
  <c r="V221" i="5" s="1"/>
  <c r="C237" i="7"/>
  <c r="L227" i="5"/>
  <c r="P204" i="5"/>
  <c r="V204" i="5" s="1"/>
  <c r="L110" i="5"/>
  <c r="U110" i="5" s="1"/>
  <c r="Z181" i="7"/>
  <c r="L474" i="5"/>
  <c r="U474" i="5" s="1"/>
  <c r="Q471" i="5"/>
  <c r="W471" i="5" s="1"/>
  <c r="P471" i="5"/>
  <c r="P474" i="5" s="1"/>
  <c r="P363" i="5"/>
  <c r="V363" i="5" s="1"/>
  <c r="P293" i="5"/>
  <c r="V293" i="5" s="1"/>
  <c r="L284" i="5"/>
  <c r="U284" i="5" s="1"/>
  <c r="P99" i="5"/>
  <c r="V99" i="5" s="1"/>
  <c r="W207" i="5"/>
  <c r="V207" i="5"/>
  <c r="L209" i="5"/>
  <c r="U209" i="5" s="1"/>
  <c r="L239" i="5"/>
  <c r="U239" i="5" s="1"/>
  <c r="Q254" i="5"/>
  <c r="Q256" i="5" s="1"/>
  <c r="W256" i="5" s="1"/>
  <c r="Q363" i="5"/>
  <c r="W363" i="5" s="1"/>
  <c r="L256" i="5"/>
  <c r="P495" i="5"/>
  <c r="P483" i="5"/>
  <c r="V483" i="5" s="1"/>
  <c r="Q479" i="5"/>
  <c r="W479" i="5" s="1"/>
  <c r="P479" i="5"/>
  <c r="L481" i="5"/>
  <c r="U481" i="5" s="1"/>
  <c r="P434" i="5"/>
  <c r="L437" i="5"/>
  <c r="U437" i="5" s="1"/>
  <c r="Q434" i="5"/>
  <c r="W434" i="5" s="1"/>
  <c r="Z530" i="7"/>
  <c r="P464" i="5"/>
  <c r="L467" i="5"/>
  <c r="U467" i="5" s="1"/>
  <c r="Q464" i="5"/>
  <c r="W464" i="5" s="1"/>
  <c r="L508" i="5"/>
  <c r="U508" i="5" s="1"/>
  <c r="P506" i="5"/>
  <c r="Q506" i="5"/>
  <c r="W506" i="5" s="1"/>
  <c r="L532" i="5"/>
  <c r="U532" i="5" s="1"/>
  <c r="P512" i="5"/>
  <c r="Q512" i="5"/>
  <c r="W512" i="5" s="1"/>
  <c r="Q555" i="5"/>
  <c r="W555" i="5" s="1"/>
  <c r="P555" i="5"/>
  <c r="V555" i="5" s="1"/>
  <c r="Q393" i="5"/>
  <c r="W393" i="5" s="1"/>
  <c r="P393" i="5"/>
  <c r="V393" i="5" s="1"/>
  <c r="Q377" i="5"/>
  <c r="W377" i="5" s="1"/>
  <c r="P377" i="5"/>
  <c r="V377" i="5" s="1"/>
  <c r="Z630" i="7"/>
  <c r="P417" i="5"/>
  <c r="V417" i="5" s="1"/>
  <c r="L391" i="5"/>
  <c r="U391" i="5" s="1"/>
  <c r="Q550" i="5"/>
  <c r="W550" i="5" s="1"/>
  <c r="L620" i="5"/>
  <c r="U620" i="5" s="1"/>
  <c r="W306" i="5"/>
  <c r="P390" i="5"/>
  <c r="P391" i="5" s="1"/>
  <c r="Q390" i="5"/>
  <c r="Q391" i="5" s="1"/>
  <c r="W391" i="5" s="1"/>
  <c r="W156" i="5"/>
  <c r="W619" i="5"/>
  <c r="W618" i="5"/>
  <c r="W159" i="5"/>
  <c r="L418" i="5"/>
  <c r="U418" i="5" s="1"/>
  <c r="Q417" i="5"/>
  <c r="W86" i="5"/>
  <c r="L489" i="5"/>
  <c r="U489" i="5" s="1"/>
  <c r="O196" i="5"/>
  <c r="P219" i="5"/>
  <c r="V219" i="5" s="1"/>
  <c r="P256" i="5"/>
  <c r="N214" i="5"/>
  <c r="N215" i="5" s="1"/>
  <c r="N196" i="5"/>
  <c r="W572" i="5"/>
  <c r="W484" i="5"/>
  <c r="W616" i="5"/>
  <c r="P430" i="5"/>
  <c r="P432" i="5" s="1"/>
  <c r="Q430" i="5"/>
  <c r="P550" i="5"/>
  <c r="L504" i="5"/>
  <c r="U504" i="5" s="1"/>
  <c r="Q502" i="5"/>
  <c r="P502" i="5"/>
  <c r="W422" i="5"/>
  <c r="Q219" i="5"/>
  <c r="W303" i="5"/>
  <c r="Q325" i="5"/>
  <c r="W324" i="5"/>
  <c r="Q400" i="5"/>
  <c r="P400" i="5"/>
  <c r="V400" i="5" s="1"/>
  <c r="P462" i="5"/>
  <c r="V462" i="5" s="1"/>
  <c r="Z361" i="7"/>
  <c r="L401" i="5"/>
  <c r="L264" i="5"/>
  <c r="U264" i="5" s="1"/>
  <c r="Q262" i="5"/>
  <c r="P262" i="5"/>
  <c r="P264" i="5" s="1"/>
  <c r="Q183" i="5"/>
  <c r="P183" i="5"/>
  <c r="P184" i="5" s="1"/>
  <c r="L184" i="5"/>
  <c r="U184" i="5" s="1"/>
  <c r="W591" i="5"/>
  <c r="W483" i="5"/>
  <c r="Z399" i="7"/>
  <c r="W372" i="5"/>
  <c r="W588" i="5"/>
  <c r="W593" i="5"/>
  <c r="W387" i="5"/>
  <c r="Q462" i="5"/>
  <c r="V95" i="5"/>
  <c r="P286" i="5"/>
  <c r="P290" i="5" s="1"/>
  <c r="Q286" i="5"/>
  <c r="L290" i="5"/>
  <c r="U290" i="5" s="1"/>
  <c r="L330" i="5"/>
  <c r="P328" i="5"/>
  <c r="P330" i="5" s="1"/>
  <c r="Q328" i="5"/>
  <c r="P83" i="5"/>
  <c r="P87" i="5" s="1"/>
  <c r="Q83" i="5"/>
  <c r="Q599" i="5"/>
  <c r="L423" i="5"/>
  <c r="U423" i="5" s="1"/>
  <c r="Q420" i="5"/>
  <c r="P420" i="5"/>
  <c r="P423" i="5" s="1"/>
  <c r="Z540" i="7"/>
  <c r="P552" i="5"/>
  <c r="V552" i="5" s="1"/>
  <c r="Q552" i="5"/>
  <c r="W95" i="5"/>
  <c r="Q101" i="5"/>
  <c r="P101" i="5"/>
  <c r="P102" i="5" s="1"/>
  <c r="L102" i="5"/>
  <c r="U102" i="5" s="1"/>
  <c r="P497" i="5"/>
  <c r="P500" i="5" s="1"/>
  <c r="L500" i="5"/>
  <c r="U500" i="5" s="1"/>
  <c r="L632" i="5"/>
  <c r="U632" i="5" s="1"/>
  <c r="Q622" i="5"/>
  <c r="P622" i="5"/>
  <c r="P632" i="5" s="1"/>
  <c r="P91" i="5"/>
  <c r="P93" i="5" s="1"/>
  <c r="L93" i="5"/>
  <c r="U93" i="5" s="1"/>
  <c r="Q91" i="5"/>
  <c r="L459" i="5"/>
  <c r="U459" i="5" s="1"/>
  <c r="P458" i="5"/>
  <c r="P459" i="5" s="1"/>
  <c r="Q458" i="5"/>
  <c r="L415" i="5"/>
  <c r="U415" i="5" s="1"/>
  <c r="P414" i="5"/>
  <c r="P415" i="5" s="1"/>
  <c r="Q414" i="5"/>
  <c r="Q99" i="5"/>
  <c r="W81" i="5"/>
  <c r="P155" i="5"/>
  <c r="L181" i="5"/>
  <c r="U181" i="5" s="1"/>
  <c r="Q155" i="5"/>
  <c r="Q388" i="5"/>
  <c r="AB322" i="7"/>
  <c r="Z322" i="7"/>
  <c r="Q407" i="5"/>
  <c r="P407" i="5"/>
  <c r="V407" i="5" s="1"/>
  <c r="L543" i="5"/>
  <c r="U543" i="5" s="1"/>
  <c r="P535" i="5"/>
  <c r="V535" i="5" s="1"/>
  <c r="Q535" i="5"/>
  <c r="Q188" i="5"/>
  <c r="P188" i="5"/>
  <c r="P196" i="5" s="1"/>
  <c r="L196" i="5"/>
  <c r="U196" i="5" s="1"/>
  <c r="L553" i="5"/>
  <c r="U553" i="5" s="1"/>
  <c r="W267" i="5"/>
  <c r="W273" i="5"/>
  <c r="W105" i="5"/>
  <c r="W108" i="5"/>
  <c r="W307" i="5"/>
  <c r="U256" i="5" l="1"/>
  <c r="L268" i="5"/>
  <c r="U268" i="5" s="1"/>
  <c r="P268" i="5"/>
  <c r="U401" i="5"/>
  <c r="L402" i="5"/>
  <c r="U402" i="5" s="1"/>
  <c r="P181" i="5"/>
  <c r="V181" i="5" s="1"/>
  <c r="L633" i="5"/>
  <c r="U633" i="5" s="1"/>
  <c r="Q227" i="5"/>
  <c r="W227" i="5" s="1"/>
  <c r="U227" i="5"/>
  <c r="L364" i="5"/>
  <c r="U364" i="5" s="1"/>
  <c r="U330" i="5"/>
  <c r="L533" i="5"/>
  <c r="U533" i="5" s="1"/>
  <c r="Q467" i="5"/>
  <c r="W467" i="5" s="1"/>
  <c r="Z608" i="7"/>
  <c r="L611" i="5"/>
  <c r="U611" i="5" s="1"/>
  <c r="V550" i="5"/>
  <c r="L509" i="5"/>
  <c r="U509" i="5" s="1"/>
  <c r="V495" i="5"/>
  <c r="V502" i="5"/>
  <c r="P504" i="5"/>
  <c r="V504" i="5" s="1"/>
  <c r="L490" i="5"/>
  <c r="U490" i="5" s="1"/>
  <c r="P111" i="5"/>
  <c r="V111" i="5" s="1"/>
  <c r="Q111" i="5"/>
  <c r="W111" i="5" s="1"/>
  <c r="Q110" i="5"/>
  <c r="W110" i="5" s="1"/>
  <c r="L112" i="5"/>
  <c r="P110" i="5"/>
  <c r="L468" i="5"/>
  <c r="U468" i="5" s="1"/>
  <c r="L441" i="5"/>
  <c r="U441" i="5" s="1"/>
  <c r="P409" i="5"/>
  <c r="V409" i="5" s="1"/>
  <c r="P364" i="5"/>
  <c r="Q284" i="5"/>
  <c r="W284" i="5" s="1"/>
  <c r="L307" i="5"/>
  <c r="U307" i="5" s="1"/>
  <c r="O273" i="5"/>
  <c r="O307" i="5" s="1"/>
  <c r="L240" i="5"/>
  <c r="U240" i="5" s="1"/>
  <c r="O240" i="5"/>
  <c r="A91" i="5"/>
  <c r="A92" i="5" s="1"/>
  <c r="P227" i="5"/>
  <c r="V227" i="5" s="1"/>
  <c r="V471" i="5"/>
  <c r="L114" i="5"/>
  <c r="U114" i="5" s="1"/>
  <c r="Q474" i="5"/>
  <c r="W474" i="5" s="1"/>
  <c r="V474" i="5"/>
  <c r="V256" i="5"/>
  <c r="Q209" i="5"/>
  <c r="W209" i="5" s="1"/>
  <c r="P284" i="5"/>
  <c r="P209" i="5"/>
  <c r="V209" i="5" s="1"/>
  <c r="P239" i="5"/>
  <c r="V239" i="5" s="1"/>
  <c r="Q239" i="5"/>
  <c r="W239" i="5" s="1"/>
  <c r="W254" i="5"/>
  <c r="P489" i="5"/>
  <c r="V489" i="5" s="1"/>
  <c r="P388" i="5"/>
  <c r="V388" i="5" s="1"/>
  <c r="P599" i="5"/>
  <c r="V599" i="5" s="1"/>
  <c r="P395" i="5"/>
  <c r="V395" i="5" s="1"/>
  <c r="Q532" i="5"/>
  <c r="W532" i="5" s="1"/>
  <c r="V506" i="5"/>
  <c r="P508" i="5"/>
  <c r="V508" i="5" s="1"/>
  <c r="Q481" i="5"/>
  <c r="W481" i="5" s="1"/>
  <c r="V512" i="5"/>
  <c r="P532" i="5"/>
  <c r="V479" i="5"/>
  <c r="P481" i="5"/>
  <c r="V481" i="5" s="1"/>
  <c r="V464" i="5"/>
  <c r="P467" i="5"/>
  <c r="V434" i="5"/>
  <c r="P437" i="5"/>
  <c r="V437" i="5" s="1"/>
  <c r="W390" i="5"/>
  <c r="Z85" i="7"/>
  <c r="V290" i="5"/>
  <c r="V500" i="5"/>
  <c r="V262" i="5"/>
  <c r="V286" i="5"/>
  <c r="V497" i="5"/>
  <c r="V458" i="5"/>
  <c r="V632" i="5"/>
  <c r="V430" i="5"/>
  <c r="V264" i="5"/>
  <c r="P418" i="5"/>
  <c r="V418" i="5" s="1"/>
  <c r="Q418" i="5"/>
  <c r="V420" i="5"/>
  <c r="V390" i="5"/>
  <c r="V414" i="5"/>
  <c r="V328" i="5"/>
  <c r="V415" i="5"/>
  <c r="V459" i="5"/>
  <c r="V330" i="5"/>
  <c r="Q489" i="5"/>
  <c r="W489" i="5" s="1"/>
  <c r="V391" i="5"/>
  <c r="V423" i="5"/>
  <c r="V432" i="5"/>
  <c r="Q620" i="5"/>
  <c r="W620" i="5" s="1"/>
  <c r="V622" i="5"/>
  <c r="P620" i="5"/>
  <c r="P401" i="5"/>
  <c r="P402" i="5" s="1"/>
  <c r="N216" i="5"/>
  <c r="N217" i="5" s="1"/>
  <c r="W430" i="5"/>
  <c r="W502" i="5"/>
  <c r="V183" i="5"/>
  <c r="W219" i="5"/>
  <c r="W325" i="5"/>
  <c r="Q264" i="5"/>
  <c r="W262" i="5"/>
  <c r="Q401" i="5"/>
  <c r="Z237" i="7"/>
  <c r="AB237" i="7"/>
  <c r="W400" i="5"/>
  <c r="V101" i="5"/>
  <c r="Q196" i="5"/>
  <c r="V196" i="5"/>
  <c r="W414" i="5"/>
  <c r="W622" i="5"/>
  <c r="W599" i="5"/>
  <c r="W83" i="5"/>
  <c r="W328" i="5"/>
  <c r="W420" i="5"/>
  <c r="Q87" i="5"/>
  <c r="V87" i="5"/>
  <c r="Z506" i="7"/>
  <c r="Z304" i="7"/>
  <c r="W535" i="5"/>
  <c r="W388" i="5"/>
  <c r="L375" i="5"/>
  <c r="P375" i="5"/>
  <c r="Q553" i="5"/>
  <c r="P553" i="5"/>
  <c r="V553" i="5" s="1"/>
  <c r="P543" i="5"/>
  <c r="V543" i="5" s="1"/>
  <c r="W407" i="5"/>
  <c r="W458" i="5"/>
  <c r="W188" i="5"/>
  <c r="Q543" i="5"/>
  <c r="A107" i="7"/>
  <c r="A108" i="7" s="1"/>
  <c r="W155" i="5"/>
  <c r="V155" i="5"/>
  <c r="W99" i="5"/>
  <c r="Q409" i="5"/>
  <c r="W91" i="5"/>
  <c r="V91" i="5"/>
  <c r="W101" i="5"/>
  <c r="Q423" i="5"/>
  <c r="Q290" i="5"/>
  <c r="W462" i="5"/>
  <c r="Z438" i="7"/>
  <c r="V188" i="5"/>
  <c r="Q181" i="5"/>
  <c r="Q415" i="5"/>
  <c r="Q459" i="5"/>
  <c r="Q93" i="5"/>
  <c r="V93" i="5"/>
  <c r="Q102" i="5"/>
  <c r="V102" i="5"/>
  <c r="W552" i="5"/>
  <c r="V83" i="5"/>
  <c r="Q330" i="5"/>
  <c r="Z465" i="7"/>
  <c r="W286" i="5"/>
  <c r="Z393" i="7"/>
  <c r="V184" i="5"/>
  <c r="W183" i="5"/>
  <c r="Q184" i="5"/>
  <c r="Q468" i="5" l="1"/>
  <c r="Q611" i="5"/>
  <c r="W611" i="5" s="1"/>
  <c r="L396" i="5"/>
  <c r="U396" i="5" s="1"/>
  <c r="U375" i="5"/>
  <c r="Q112" i="5"/>
  <c r="W112" i="5" s="1"/>
  <c r="U112" i="5"/>
  <c r="V620" i="5"/>
  <c r="P633" i="5"/>
  <c r="V633" i="5" s="1"/>
  <c r="P611" i="5"/>
  <c r="V611" i="5" s="1"/>
  <c r="P112" i="5"/>
  <c r="V112" i="5" s="1"/>
  <c r="V532" i="5"/>
  <c r="P533" i="5"/>
  <c r="V533" i="5" s="1"/>
  <c r="P509" i="5"/>
  <c r="V509" i="5" s="1"/>
  <c r="V110" i="5"/>
  <c r="P490" i="5"/>
  <c r="V490" i="5" s="1"/>
  <c r="V467" i="5"/>
  <c r="P468" i="5"/>
  <c r="V468" i="5" s="1"/>
  <c r="Q268" i="5"/>
  <c r="W268" i="5" s="1"/>
  <c r="P441" i="5"/>
  <c r="V441" i="5" s="1"/>
  <c r="P396" i="5"/>
  <c r="V284" i="5"/>
  <c r="P307" i="5"/>
  <c r="V307" i="5" s="1"/>
  <c r="O634" i="5"/>
  <c r="P240" i="5"/>
  <c r="V240" i="5" s="1"/>
  <c r="A95" i="5"/>
  <c r="A96" i="5" s="1"/>
  <c r="A97" i="5" s="1"/>
  <c r="A98" i="5" s="1"/>
  <c r="A111" i="7"/>
  <c r="A114" i="7" s="1"/>
  <c r="A115" i="7" s="1"/>
  <c r="A116" i="7" s="1"/>
  <c r="A117" i="7" s="1"/>
  <c r="A120" i="7" s="1"/>
  <c r="A121" i="7" s="1"/>
  <c r="L118" i="5"/>
  <c r="U118" i="5" s="1"/>
  <c r="L117" i="5"/>
  <c r="U117" i="5" s="1"/>
  <c r="V268" i="5"/>
  <c r="Q533" i="5"/>
  <c r="W533" i="5" s="1"/>
  <c r="V401" i="5"/>
  <c r="V402" i="5"/>
  <c r="V375" i="5"/>
  <c r="V364" i="5"/>
  <c r="W401" i="5"/>
  <c r="N218" i="5"/>
  <c r="Q402" i="5"/>
  <c r="W402" i="5" s="1"/>
  <c r="W264" i="5"/>
  <c r="W330" i="5"/>
  <c r="W409" i="5"/>
  <c r="Q441" i="5"/>
  <c r="W553" i="5"/>
  <c r="W87" i="5"/>
  <c r="Z265" i="7"/>
  <c r="W423" i="5"/>
  <c r="Q375" i="5"/>
  <c r="Q396" i="5" s="1"/>
  <c r="W196" i="5"/>
  <c r="W184" i="5"/>
  <c r="W102" i="5"/>
  <c r="W93" i="5"/>
  <c r="W181" i="5"/>
  <c r="Q490" i="5"/>
  <c r="W543" i="5"/>
  <c r="Q240" i="5"/>
  <c r="W415" i="5"/>
  <c r="W459" i="5"/>
  <c r="W290" i="5"/>
  <c r="Q118" i="5" l="1"/>
  <c r="P118" i="5"/>
  <c r="A101" i="5"/>
  <c r="A104" i="5" s="1"/>
  <c r="A107" i="5" s="1"/>
  <c r="A110" i="5" s="1"/>
  <c r="A111" i="5" s="1"/>
  <c r="A124" i="7"/>
  <c r="A125" i="7" s="1"/>
  <c r="A126" i="7" s="1"/>
  <c r="A127" i="7" s="1"/>
  <c r="A130" i="7" s="1"/>
  <c r="A135" i="7" s="1"/>
  <c r="A138" i="7" s="1"/>
  <c r="A139" i="7" s="1"/>
  <c r="A140" i="7" s="1"/>
  <c r="A141" i="7" s="1"/>
  <c r="A142" i="7" s="1"/>
  <c r="L119" i="5"/>
  <c r="L115" i="5"/>
  <c r="U115" i="5" s="1"/>
  <c r="Q114" i="5"/>
  <c r="W114" i="5" s="1"/>
  <c r="P114" i="5"/>
  <c r="V396" i="5"/>
  <c r="M256" i="5"/>
  <c r="M268" i="5" s="1"/>
  <c r="W240" i="5"/>
  <c r="W490" i="5"/>
  <c r="W441" i="5"/>
  <c r="W509" i="5"/>
  <c r="W375" i="5"/>
  <c r="W468" i="5"/>
  <c r="P119" i="5" l="1"/>
  <c r="V119" i="5" s="1"/>
  <c r="U119" i="5"/>
  <c r="A114" i="5"/>
  <c r="A117" i="5" s="1"/>
  <c r="A145" i="7"/>
  <c r="A146" i="7" s="1"/>
  <c r="A147" i="7" s="1"/>
  <c r="A148" i="7" s="1"/>
  <c r="A149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L123" i="5"/>
  <c r="U123" i="5" s="1"/>
  <c r="Q115" i="5"/>
  <c r="V114" i="5"/>
  <c r="P115" i="5"/>
  <c r="Q117" i="5"/>
  <c r="W117" i="5" s="1"/>
  <c r="P117" i="5"/>
  <c r="Q119" i="5"/>
  <c r="W119" i="5" s="1"/>
  <c r="M271" i="5"/>
  <c r="W396" i="5"/>
  <c r="Q123" i="5" l="1"/>
  <c r="W123" i="5" s="1"/>
  <c r="P123" i="5"/>
  <c r="A177" i="7"/>
  <c r="A180" i="7" s="1"/>
  <c r="A185" i="7" s="1"/>
  <c r="A186" i="7" s="1"/>
  <c r="A187" i="7" s="1"/>
  <c r="A188" i="7" s="1"/>
  <c r="A189" i="7" s="1"/>
  <c r="A190" i="7" s="1"/>
  <c r="A191" i="7" s="1"/>
  <c r="A192" i="7" s="1"/>
  <c r="M273" i="5"/>
  <c r="W115" i="5"/>
  <c r="V115" i="5"/>
  <c r="A118" i="5"/>
  <c r="A119" i="5" s="1"/>
  <c r="A120" i="5" s="1"/>
  <c r="A123" i="5" s="1"/>
  <c r="A124" i="5" s="1"/>
  <c r="V117" i="5"/>
  <c r="A195" i="7" l="1"/>
  <c r="A196" i="7" s="1"/>
  <c r="A197" i="7" s="1"/>
  <c r="A198" i="7" s="1"/>
  <c r="A201" i="7" s="1"/>
  <c r="A202" i="7" s="1"/>
  <c r="A203" i="7" s="1"/>
  <c r="A204" i="7" s="1"/>
  <c r="A205" i="7" s="1"/>
  <c r="A208" i="7" s="1"/>
  <c r="A209" i="7" s="1"/>
  <c r="A210" i="7" s="1"/>
  <c r="A211" i="7" s="1"/>
  <c r="A212" i="7" s="1"/>
  <c r="A213" i="7" s="1"/>
  <c r="A214" i="7" s="1"/>
  <c r="A215" i="7" s="1"/>
  <c r="A218" i="7" s="1"/>
  <c r="A219" i="7" s="1"/>
  <c r="L124" i="5"/>
  <c r="U124" i="5" s="1"/>
  <c r="L120" i="5"/>
  <c r="V123" i="5"/>
  <c r="M307" i="5"/>
  <c r="M634" i="5" s="1"/>
  <c r="A127" i="5"/>
  <c r="A128" i="5" s="1"/>
  <c r="A129" i="5" s="1"/>
  <c r="A130" i="5" s="1"/>
  <c r="A133" i="5" s="1"/>
  <c r="A138" i="5" s="1"/>
  <c r="A141" i="5" s="1"/>
  <c r="A142" i="5" s="1"/>
  <c r="A143" i="5" s="1"/>
  <c r="A144" i="5" s="1"/>
  <c r="A145" i="5" s="1"/>
  <c r="A148" i="5" s="1"/>
  <c r="A149" i="5" s="1"/>
  <c r="A150" i="5" s="1"/>
  <c r="A151" i="5" s="1"/>
  <c r="A152" i="5" s="1"/>
  <c r="L128" i="5"/>
  <c r="L130" i="5"/>
  <c r="U130" i="5" s="1"/>
  <c r="L127" i="5"/>
  <c r="U127" i="5" s="1"/>
  <c r="P120" i="5" l="1"/>
  <c r="V120" i="5" s="1"/>
  <c r="U120" i="5"/>
  <c r="P128" i="5"/>
  <c r="U128" i="5"/>
  <c r="L121" i="5"/>
  <c r="U121" i="5" s="1"/>
  <c r="P127" i="5"/>
  <c r="Q120" i="5"/>
  <c r="W120" i="5" s="1"/>
  <c r="Q124" i="5"/>
  <c r="W124" i="5" s="1"/>
  <c r="P124" i="5"/>
  <c r="L125" i="5"/>
  <c r="A155" i="5"/>
  <c r="A156" i="5" s="1"/>
  <c r="A157" i="5" s="1"/>
  <c r="A158" i="5" s="1"/>
  <c r="A159" i="5" s="1"/>
  <c r="A160" i="5" s="1"/>
  <c r="A220" i="7"/>
  <c r="A221" i="7" s="1"/>
  <c r="A222" i="7" s="1"/>
  <c r="A223" i="7" s="1"/>
  <c r="A226" i="7" s="1"/>
  <c r="A227" i="7" s="1"/>
  <c r="A228" i="7" s="1"/>
  <c r="P121" i="5"/>
  <c r="N219" i="5"/>
  <c r="N240" i="5" s="1"/>
  <c r="Q125" i="5" l="1"/>
  <c r="W125" i="5" s="1"/>
  <c r="U125" i="5"/>
  <c r="Q121" i="5"/>
  <c r="W121" i="5" s="1"/>
  <c r="L129" i="5"/>
  <c r="U129" i="5" s="1"/>
  <c r="V124" i="5"/>
  <c r="P125" i="5"/>
  <c r="V125" i="5" s="1"/>
  <c r="A161" i="5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3" i="5" s="1"/>
  <c r="A188" i="5" s="1"/>
  <c r="A189" i="5" s="1"/>
  <c r="A190" i="5" s="1"/>
  <c r="A191" i="5" s="1"/>
  <c r="A192" i="5" s="1"/>
  <c r="A193" i="5" s="1"/>
  <c r="A194" i="5" s="1"/>
  <c r="A195" i="5" s="1"/>
  <c r="V121" i="5"/>
  <c r="A229" i="7"/>
  <c r="A230" i="7" s="1"/>
  <c r="A231" i="7" s="1"/>
  <c r="L133" i="5"/>
  <c r="U133" i="5" s="1"/>
  <c r="D132" i="7"/>
  <c r="P130" i="5"/>
  <c r="A234" i="7" l="1"/>
  <c r="A235" i="7" s="1"/>
  <c r="A198" i="5"/>
  <c r="A199" i="5" s="1"/>
  <c r="A200" i="5" s="1"/>
  <c r="A201" i="5" s="1"/>
  <c r="A204" i="5" s="1"/>
  <c r="A205" i="5" s="1"/>
  <c r="A206" i="5" s="1"/>
  <c r="A207" i="5" s="1"/>
  <c r="A208" i="5" s="1"/>
  <c r="A211" i="5" s="1"/>
  <c r="A212" i="5" s="1"/>
  <c r="A213" i="5" s="1"/>
  <c r="A214" i="5" s="1"/>
  <c r="A215" i="5" s="1"/>
  <c r="A216" i="5" s="1"/>
  <c r="A217" i="5" s="1"/>
  <c r="A218" i="5" s="1"/>
  <c r="A221" i="5" s="1"/>
  <c r="P129" i="5"/>
  <c r="P131" i="5" s="1"/>
  <c r="L131" i="5"/>
  <c r="U131" i="5" s="1"/>
  <c r="L134" i="5"/>
  <c r="P133" i="5"/>
  <c r="Q133" i="5"/>
  <c r="V130" i="5"/>
  <c r="L138" i="5"/>
  <c r="U138" i="5" s="1"/>
  <c r="N634" i="5"/>
  <c r="A240" i="7" l="1"/>
  <c r="A241" i="7" s="1"/>
  <c r="A242" i="7" s="1"/>
  <c r="A243" i="7" s="1"/>
  <c r="A244" i="7" s="1"/>
  <c r="A245" i="7" s="1"/>
  <c r="A246" i="7" s="1"/>
  <c r="A247" i="7" s="1"/>
  <c r="A248" i="7" s="1"/>
  <c r="A251" i="7" s="1"/>
  <c r="A222" i="5"/>
  <c r="A223" i="5" s="1"/>
  <c r="A224" i="5" s="1"/>
  <c r="A225" i="5" s="1"/>
  <c r="A226" i="5" s="1"/>
  <c r="A229" i="5" s="1"/>
  <c r="A230" i="5" s="1"/>
  <c r="A231" i="5" s="1"/>
  <c r="A232" i="5" s="1"/>
  <c r="A233" i="5" s="1"/>
  <c r="A234" i="5" s="1"/>
  <c r="A237" i="5" s="1"/>
  <c r="A238" i="5" s="1"/>
  <c r="A243" i="5" s="1"/>
  <c r="U134" i="5"/>
  <c r="V131" i="5"/>
  <c r="V133" i="5"/>
  <c r="P134" i="5"/>
  <c r="V134" i="5" s="1"/>
  <c r="L135" i="5"/>
  <c r="W133" i="5"/>
  <c r="Q134" i="5"/>
  <c r="L141" i="5"/>
  <c r="U141" i="5" s="1"/>
  <c r="L142" i="5"/>
  <c r="U142" i="5" s="1"/>
  <c r="C132" i="7"/>
  <c r="A252" i="7" l="1"/>
  <c r="U135" i="5"/>
  <c r="P135" i="5"/>
  <c r="V135" i="5" s="1"/>
  <c r="P141" i="5"/>
  <c r="Q141" i="5"/>
  <c r="W141" i="5" s="1"/>
  <c r="W134" i="5"/>
  <c r="Q135" i="5"/>
  <c r="W135" i="5" s="1"/>
  <c r="Q142" i="5"/>
  <c r="P142" i="5"/>
  <c r="Q138" i="5"/>
  <c r="W138" i="5" s="1"/>
  <c r="L139" i="5"/>
  <c r="U139" i="5" s="1"/>
  <c r="P138" i="5"/>
  <c r="P139" i="5" s="1"/>
  <c r="Z132" i="7"/>
  <c r="A255" i="7" l="1"/>
  <c r="A256" i="7" s="1"/>
  <c r="A260" i="7"/>
  <c r="A263" i="7" s="1"/>
  <c r="A268" i="7" s="1"/>
  <c r="A269" i="7" s="1"/>
  <c r="A272" i="7" s="1"/>
  <c r="A275" i="7" s="1"/>
  <c r="A276" i="7" s="1"/>
  <c r="A277" i="7" s="1"/>
  <c r="A278" i="7" s="1"/>
  <c r="A279" i="7" s="1"/>
  <c r="A280" i="7" s="1"/>
  <c r="A283" i="7" s="1"/>
  <c r="A284" i="7" s="1"/>
  <c r="A244" i="5"/>
  <c r="A245" i="5" s="1"/>
  <c r="L143" i="5"/>
  <c r="U143" i="5" s="1"/>
  <c r="V141" i="5"/>
  <c r="L144" i="5"/>
  <c r="U144" i="5" s="1"/>
  <c r="V139" i="5"/>
  <c r="Q139" i="5"/>
  <c r="W139" i="5" s="1"/>
  <c r="V138" i="5"/>
  <c r="A246" i="5" l="1"/>
  <c r="A247" i="5" s="1"/>
  <c r="A248" i="5" s="1"/>
  <c r="A249" i="5" s="1"/>
  <c r="A250" i="5" s="1"/>
  <c r="A251" i="5" s="1"/>
  <c r="A254" i="5" s="1"/>
  <c r="P144" i="5"/>
  <c r="Q144" i="5"/>
  <c r="P143" i="5"/>
  <c r="Q143" i="5"/>
  <c r="A255" i="5" l="1"/>
  <c r="L145" i="5"/>
  <c r="U145" i="5" s="1"/>
  <c r="A263" i="5" l="1"/>
  <c r="A266" i="5" s="1"/>
  <c r="A271" i="5" s="1"/>
  <c r="A272" i="5" s="1"/>
  <c r="A275" i="5" s="1"/>
  <c r="A278" i="5" s="1"/>
  <c r="A279" i="5" s="1"/>
  <c r="A280" i="5" s="1"/>
  <c r="A281" i="5" s="1"/>
  <c r="A282" i="5" s="1"/>
  <c r="A283" i="5" s="1"/>
  <c r="A286" i="5" s="1"/>
  <c r="A287" i="5" s="1"/>
  <c r="A288" i="5" s="1"/>
  <c r="A289" i="5" s="1"/>
  <c r="A292" i="5" s="1"/>
  <c r="A258" i="5"/>
  <c r="A259" i="5" s="1"/>
  <c r="P145" i="5"/>
  <c r="P146" i="5" s="1"/>
  <c r="Q145" i="5"/>
  <c r="W145" i="5" s="1"/>
  <c r="L146" i="5"/>
  <c r="U146" i="5" s="1"/>
  <c r="L149" i="5"/>
  <c r="U149" i="5" s="1"/>
  <c r="L150" i="5"/>
  <c r="U150" i="5" s="1"/>
  <c r="V145" i="5" l="1"/>
  <c r="Q150" i="5"/>
  <c r="W150" i="5" s="1"/>
  <c r="P150" i="5"/>
  <c r="V150" i="5" s="1"/>
  <c r="L148" i="5"/>
  <c r="U148" i="5" s="1"/>
  <c r="V146" i="5"/>
  <c r="Q149" i="5"/>
  <c r="W149" i="5" s="1"/>
  <c r="P149" i="5"/>
  <c r="V149" i="5" s="1"/>
  <c r="Q146" i="5"/>
  <c r="W146" i="5" s="1"/>
  <c r="L151" i="5"/>
  <c r="U151" i="5" s="1"/>
  <c r="L152" i="5"/>
  <c r="U152" i="5" s="1"/>
  <c r="Q148" i="5" l="1"/>
  <c r="W148" i="5" s="1"/>
  <c r="P148" i="5"/>
  <c r="L153" i="5"/>
  <c r="Q152" i="5"/>
  <c r="W152" i="5" s="1"/>
  <c r="P152" i="5"/>
  <c r="V152" i="5" s="1"/>
  <c r="Q151" i="5"/>
  <c r="W151" i="5" s="1"/>
  <c r="P151" i="5"/>
  <c r="V151" i="5" s="1"/>
  <c r="A295" i="5"/>
  <c r="A298" i="5" s="1"/>
  <c r="A301" i="5" s="1"/>
  <c r="A302" i="5" s="1"/>
  <c r="A305" i="5" s="1"/>
  <c r="D182" i="7"/>
  <c r="D631" i="7" s="1"/>
  <c r="U153" i="5" l="1"/>
  <c r="Q153" i="5"/>
  <c r="W153" i="5" s="1"/>
  <c r="L185" i="5"/>
  <c r="V148" i="5"/>
  <c r="P153" i="5"/>
  <c r="A310" i="5"/>
  <c r="A311" i="5" s="1"/>
  <c r="A312" i="5" s="1"/>
  <c r="A313" i="5" s="1"/>
  <c r="A314" i="5" s="1"/>
  <c r="A317" i="5" s="1"/>
  <c r="A320" i="5" s="1"/>
  <c r="A321" i="5" s="1"/>
  <c r="A322" i="5" s="1"/>
  <c r="A323" i="5" s="1"/>
  <c r="C182" i="7"/>
  <c r="U185" i="5" l="1"/>
  <c r="V153" i="5"/>
  <c r="P185" i="5"/>
  <c r="V185" i="5" s="1"/>
  <c r="Q185" i="5"/>
  <c r="W185" i="5" s="1"/>
  <c r="A328" i="5"/>
  <c r="A329" i="5" s="1"/>
  <c r="AB182" i="7"/>
  <c r="C631" i="7"/>
  <c r="Z182" i="7"/>
  <c r="Z631" i="7" s="1"/>
  <c r="C632" i="7" l="1"/>
  <c r="L635" i="5" s="1"/>
  <c r="U635" i="5" s="1"/>
  <c r="U638" i="5"/>
  <c r="A332" i="5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7" i="5" s="1"/>
  <c r="A368" i="5" s="1"/>
  <c r="A369" i="5" s="1"/>
  <c r="A370" i="5" l="1"/>
  <c r="A371" i="5" s="1"/>
  <c r="A372" i="5" s="1"/>
  <c r="A373" i="5" s="1"/>
  <c r="A374" i="5" s="1"/>
  <c r="A285" i="7"/>
  <c r="C633" i="7"/>
  <c r="P635" i="5"/>
  <c r="V635" i="5" s="1"/>
  <c r="Z632" i="7"/>
  <c r="A377" i="5" l="1"/>
  <c r="A378" i="5" s="1"/>
  <c r="A379" i="5" s="1"/>
  <c r="A380" i="5" s="1"/>
  <c r="A381" i="5" s="1"/>
  <c r="A286" i="7"/>
  <c r="A289" i="7" s="1"/>
  <c r="A382" i="5" l="1"/>
  <c r="A383" i="5" s="1"/>
  <c r="A384" i="5" s="1"/>
  <c r="A385" i="5" s="1"/>
  <c r="A386" i="5" s="1"/>
  <c r="A387" i="5" s="1"/>
  <c r="A390" i="5" s="1"/>
  <c r="A292" i="7"/>
  <c r="A295" i="7" s="1"/>
  <c r="A298" i="7" s="1"/>
  <c r="A393" i="5" l="1"/>
  <c r="A394" i="5" s="1"/>
  <c r="A299" i="7"/>
  <c r="A302" i="7" s="1"/>
  <c r="A307" i="7" s="1"/>
  <c r="A399" i="5" l="1"/>
  <c r="A400" i="5" s="1"/>
  <c r="A405" i="5" s="1"/>
  <c r="A308" i="7"/>
  <c r="A309" i="7" s="1"/>
  <c r="A310" i="7" s="1"/>
  <c r="A311" i="7" s="1"/>
  <c r="A406" i="5" l="1"/>
  <c r="A407" i="5" s="1"/>
  <c r="A408" i="5" s="1"/>
  <c r="A314" i="7"/>
  <c r="A317" i="7" s="1"/>
  <c r="A318" i="7" s="1"/>
  <c r="A319" i="7" s="1"/>
  <c r="A320" i="7" s="1"/>
  <c r="A411" i="5" l="1"/>
  <c r="A414" i="5" s="1"/>
  <c r="A417" i="5" s="1"/>
  <c r="A420" i="5" s="1"/>
  <c r="A421" i="5" s="1"/>
  <c r="A422" i="5" s="1"/>
  <c r="A425" i="5" s="1"/>
  <c r="A426" i="5" s="1"/>
  <c r="A325" i="7"/>
  <c r="A326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4" i="7" l="1"/>
  <c r="A365" i="7" s="1"/>
  <c r="A366" i="7" s="1"/>
  <c r="A367" i="7" s="1"/>
  <c r="A368" i="7" s="1"/>
  <c r="A369" i="7" s="1"/>
  <c r="A427" i="5"/>
  <c r="A430" i="5" s="1"/>
  <c r="A431" i="5" s="1"/>
  <c r="A434" i="5" s="1"/>
  <c r="A435" i="5" s="1"/>
  <c r="A436" i="5" s="1"/>
  <c r="A370" i="7" l="1"/>
  <c r="A371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7" i="7" s="1"/>
  <c r="A390" i="7" s="1"/>
  <c r="A391" i="7" s="1"/>
  <c r="A396" i="7" s="1"/>
  <c r="A397" i="7" s="1"/>
  <c r="A439" i="5"/>
  <c r="A444" i="5" s="1"/>
  <c r="A445" i="5" l="1"/>
  <c r="A455" i="5" s="1"/>
  <c r="A458" i="5" s="1"/>
  <c r="A461" i="5" s="1"/>
  <c r="A464" i="5" s="1"/>
  <c r="A465" i="5" s="1"/>
  <c r="A466" i="5" s="1"/>
  <c r="A402" i="7"/>
  <c r="A403" i="7" s="1"/>
  <c r="A404" i="7" l="1"/>
  <c r="A405" i="7" s="1"/>
  <c r="A408" i="7" s="1"/>
  <c r="A411" i="7" s="1"/>
  <c r="A414" i="7" s="1"/>
  <c r="A417" i="7" s="1"/>
  <c r="A418" i="7" s="1"/>
  <c r="A419" i="7" s="1"/>
  <c r="A471" i="5"/>
  <c r="A472" i="5" s="1"/>
  <c r="A473" i="5" s="1"/>
  <c r="A422" i="7" l="1"/>
  <c r="A423" i="7" s="1"/>
  <c r="A424" i="7" s="1"/>
  <c r="A427" i="7" s="1"/>
  <c r="A428" i="7" s="1"/>
  <c r="A431" i="7" s="1"/>
  <c r="A432" i="7" s="1"/>
  <c r="A433" i="7" s="1"/>
  <c r="A436" i="7" s="1"/>
  <c r="A441" i="7" s="1"/>
  <c r="A442" i="7" s="1"/>
  <c r="A443" i="7" s="1"/>
  <c r="A444" i="7" s="1"/>
  <c r="A445" i="7" s="1"/>
  <c r="A446" i="7" s="1"/>
  <c r="A447" i="7" s="1"/>
  <c r="A452" i="7" s="1"/>
  <c r="A455" i="7" s="1"/>
  <c r="A458" i="7" s="1"/>
  <c r="A461" i="7" s="1"/>
  <c r="A462" i="7" s="1"/>
  <c r="A463" i="7" s="1"/>
  <c r="A468" i="7" s="1"/>
  <c r="A469" i="7" s="1"/>
  <c r="A470" i="7" s="1"/>
  <c r="A473" i="7" s="1"/>
  <c r="A476" i="7" s="1"/>
  <c r="A477" i="7" s="1"/>
  <c r="A480" i="7" s="1"/>
  <c r="A481" i="7" s="1"/>
  <c r="A482" i="7" s="1"/>
  <c r="A483" i="7" s="1"/>
  <c r="A484" i="7" s="1"/>
  <c r="A485" i="7" s="1"/>
  <c r="A490" i="7" s="1"/>
  <c r="A491" i="7" s="1"/>
  <c r="A494" i="7" s="1"/>
  <c r="A495" i="7" s="1"/>
  <c r="A496" i="7" s="1"/>
  <c r="A476" i="5"/>
  <c r="A479" i="5" s="1"/>
  <c r="A480" i="5" s="1"/>
  <c r="A483" i="5" l="1"/>
  <c r="A484" i="5" s="1"/>
  <c r="A485" i="5" s="1"/>
  <c r="A486" i="5" s="1"/>
  <c r="A487" i="5" s="1"/>
  <c r="A488" i="5" s="1"/>
  <c r="A493" i="5" s="1"/>
  <c r="A494" i="5" s="1"/>
  <c r="A499" i="7"/>
  <c r="A500" i="7" s="1"/>
  <c r="A503" i="7" s="1"/>
  <c r="A504" i="7" s="1"/>
  <c r="A497" i="5" l="1"/>
  <c r="A498" i="5" s="1"/>
  <c r="A499" i="5" s="1"/>
  <c r="A509" i="7"/>
  <c r="A510" i="7" s="1"/>
  <c r="A511" i="7" s="1"/>
  <c r="A512" i="7" l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32" i="7" s="1"/>
  <c r="A533" i="7" s="1"/>
  <c r="A502" i="5"/>
  <c r="A503" i="5" s="1"/>
  <c r="P88" i="5"/>
  <c r="P634" i="5" s="1"/>
  <c r="A534" i="7" l="1"/>
  <c r="A535" i="7" s="1"/>
  <c r="A536" i="7" s="1"/>
  <c r="A537" i="7" s="1"/>
  <c r="A538" i="7" s="1"/>
  <c r="A539" i="7" s="1"/>
  <c r="A543" i="7" s="1"/>
  <c r="A544" i="7" s="1"/>
  <c r="A545" i="7" s="1"/>
  <c r="A546" i="7" s="1"/>
  <c r="A549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06" i="5"/>
  <c r="A507" i="5" s="1"/>
  <c r="Q64" i="5"/>
  <c r="W64" i="5" s="1"/>
  <c r="V64" i="5"/>
  <c r="L88" i="5"/>
  <c r="U88" i="5" s="1"/>
  <c r="A563" i="7" l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8" i="7" s="1"/>
  <c r="A599" i="7" s="1"/>
  <c r="A600" i="7" s="1"/>
  <c r="A601" i="7" s="1"/>
  <c r="A602" i="7" s="1"/>
  <c r="A603" i="7" s="1"/>
  <c r="A604" i="7" s="1"/>
  <c r="A605" i="7" s="1"/>
  <c r="A606" i="7" s="1"/>
  <c r="A611" i="7" s="1"/>
  <c r="A612" i="7" s="1"/>
  <c r="A615" i="7" s="1"/>
  <c r="A616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L634" i="5"/>
  <c r="A512" i="5"/>
  <c r="A513" i="5" s="1"/>
  <c r="A514" i="5" s="1"/>
  <c r="Q88" i="5"/>
  <c r="W88" i="5" s="1"/>
  <c r="V88" i="5"/>
  <c r="A515" i="5" l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5" i="5" s="1"/>
  <c r="A536" i="5" s="1"/>
  <c r="U634" i="5"/>
  <c r="L636" i="5"/>
  <c r="U636" i="5" s="1"/>
  <c r="V634" i="5"/>
  <c r="A537" i="5" l="1"/>
  <c r="A538" i="5" s="1"/>
  <c r="A539" i="5" s="1"/>
  <c r="A540" i="5" s="1"/>
  <c r="A541" i="5" s="1"/>
  <c r="A542" i="5" s="1"/>
  <c r="A546" i="5" s="1"/>
  <c r="A547" i="5" s="1"/>
  <c r="A548" i="5" s="1"/>
  <c r="A549" i="5" s="1"/>
  <c r="A552" i="5" s="1"/>
  <c r="A555" i="5" s="1"/>
  <c r="A556" i="5" s="1"/>
  <c r="A557" i="5" s="1"/>
  <c r="A558" i="5" s="1"/>
  <c r="P636" i="5"/>
  <c r="V636" i="5" s="1"/>
  <c r="A559" i="5" l="1"/>
  <c r="A560" i="5" s="1"/>
  <c r="A561" i="5" s="1"/>
  <c r="A562" i="5" s="1"/>
  <c r="A563" i="5" s="1"/>
  <c r="A564" i="5" s="1"/>
  <c r="A565" i="5" l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601" i="5" s="1"/>
  <c r="A602" i="5" s="1"/>
  <c r="A603" i="5" s="1"/>
  <c r="A604" i="5" s="1"/>
  <c r="A605" i="5" s="1"/>
  <c r="A606" i="5" s="1"/>
  <c r="A607" i="5" s="1"/>
  <c r="A608" i="5" s="1"/>
  <c r="A609" i="5" s="1"/>
  <c r="A614" i="5" s="1"/>
  <c r="A615" i="5" s="1"/>
  <c r="A618" i="5" s="1"/>
  <c r="A619" i="5" s="1"/>
  <c r="A622" i="5" l="1"/>
  <c r="A623" i="5" s="1"/>
  <c r="A624" i="5" l="1"/>
  <c r="A625" i="5" s="1"/>
  <c r="A626" i="5" s="1"/>
  <c r="A627" i="5" s="1"/>
  <c r="A628" i="5" s="1"/>
  <c r="A629" i="5" s="1"/>
  <c r="A630" i="5" s="1"/>
  <c r="A631" i="5" s="1"/>
</calcChain>
</file>

<file path=xl/comments1.xml><?xml version="1.0" encoding="utf-8"?>
<comments xmlns="http://schemas.openxmlformats.org/spreadsheetml/2006/main">
  <authors>
    <author>Автор</author>
  </authors>
  <commentList>
    <comment ref="Y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Надо убрать?</t>
        </r>
      </text>
    </comment>
    <comment ref="Y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НДС-20%</t>
        </r>
      </text>
    </comment>
    <comment ref="A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НДС-20%</t>
        </r>
      </text>
    </comment>
    <comment ref="AA100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<sst xmlns="http://schemas.openxmlformats.org/spreadsheetml/2006/main" count="10979" uniqueCount="960">
  <si>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</si>
  <si>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</si>
  <si>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</si>
  <si>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</si>
  <si>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</si>
  <si>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</si>
  <si>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</si>
  <si>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</si>
  <si>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</si>
  <si>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</si>
  <si>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</si>
  <si>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</si>
  <si>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</si>
  <si>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</si>
  <si>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</si>
  <si>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Итого по муниципальному образованию</t>
  </si>
  <si>
    <t>Муниципальное образование Вындиноостровское сельское поселение</t>
  </si>
  <si>
    <t>Дер. Вындин Остров, ул. Центральная, д. 5</t>
  </si>
  <si>
    <t>Муниципальное образование Кисельнинское сельское поселение</t>
  </si>
  <si>
    <t>Дер. Кисельня, ул. Центральная, д. 3</t>
  </si>
  <si>
    <t>Дер. Кисельня, ул. Центральная, д. 4</t>
  </si>
  <si>
    <t>Дер. Кисельня, ул. Центральная, д. 7</t>
  </si>
  <si>
    <t>Дер. Кисельня, ул. Центральная, д. 8</t>
  </si>
  <si>
    <t>Муниципальное образование Новоладожское городское поселение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</si>
  <si>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</si>
  <si>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</si>
  <si>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</si>
  <si>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</si>
  <si>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</si>
  <si>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</si>
  <si>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Итого по Кингисеппскому муниципальному району</t>
  </si>
  <si>
    <t>Киришский муниципальный район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</si>
  <si>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</si>
  <si>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</si>
  <si>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</si>
  <si>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</si>
  <si>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</si>
  <si>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Итого по Ломоносовскому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</si>
  <si>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</si>
  <si>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</si>
  <si>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</si>
  <si>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</si>
  <si>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</si>
  <si>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</si>
  <si>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</si>
  <si>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</si>
  <si>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</si>
  <si>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</si>
  <si>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Ларионовское сельское поселение</t>
  </si>
  <si>
    <t>Муниципальное образование Ромашкинское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</si>
  <si>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</si>
  <si>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</si>
  <si>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</si>
  <si>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</si>
  <si>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</si>
  <si>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Муниципальное образование Тосненское городское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</si>
  <si>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</si>
  <si>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</si>
  <si>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</si>
  <si>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</si>
  <si>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</si>
  <si>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</si>
  <si>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</si>
  <si>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</si>
  <si>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Школьная, д. 14/13</t>
  </si>
  <si>
    <t>Муниципальное образование Климовское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</si>
  <si>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</si>
  <si>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</si>
  <si>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</si>
  <si>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</si>
  <si>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</si>
  <si>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</si>
  <si>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</si>
  <si>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</si>
  <si>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</si>
  <si>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</si>
  <si>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</si>
  <si>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</si>
  <si>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</si>
  <si>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</si>
  <si>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</si>
  <si>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Отрадненское городское поселение</t>
  </si>
  <si>
    <t>Муниципальное образование Суховское  сельское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</si>
  <si>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</si>
  <si>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</si>
  <si>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</si>
  <si>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</si>
  <si>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</si>
  <si>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</si>
  <si>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</si>
  <si>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</si>
  <si>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</si>
  <si>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</si>
  <si>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</si>
  <si>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</si>
  <si>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</si>
  <si>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</si>
  <si>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Лаголовское сельское поселение</t>
  </si>
  <si>
    <t>Г. Бокситогорск, ул. Садовая, д. 12/7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</si>
  <si>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</si>
  <si>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</si>
  <si>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</si>
  <si>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</si>
  <si>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</si>
  <si>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</si>
  <si>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</si>
  <si>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</si>
  <si>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</si>
  <si>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</si>
  <si>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</si>
  <si>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</si>
  <si>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</si>
  <si>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</si>
  <si>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</si>
  <si>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</si>
  <si>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</si>
  <si>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</si>
  <si>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</si>
  <si>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</si>
  <si>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</si>
  <si>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</si>
  <si>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</si>
  <si>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</si>
  <si>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</si>
  <si>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</si>
  <si>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</si>
  <si>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</si>
  <si>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</si>
  <si>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</si>
  <si>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до 1917</t>
  </si>
  <si>
    <t>РО</t>
  </si>
  <si>
    <t>Г. Бокситогорск, ш. Дымское, д. 4</t>
  </si>
  <si>
    <t>Дер. Климово, д. 5</t>
  </si>
  <si>
    <t>Дер. Климово, д. 6</t>
  </si>
  <si>
    <t>Дер. Климово, д. 7</t>
  </si>
  <si>
    <t>Дерево</t>
  </si>
  <si>
    <t>Муниципальное образование Сабское сельское поселение</t>
  </si>
  <si>
    <t>Дер. Чаплино, д. 1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</si>
  <si>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</si>
  <si>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</si>
  <si>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</si>
  <si>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Г. Каменногорск, ул. Кооперативная, д. 7</t>
  </si>
  <si>
    <t>Пос. Кравцово, д. 3</t>
  </si>
  <si>
    <t>Муниципальное образование Аннинское городское поселение</t>
  </si>
  <si>
    <t>Тосненский район</t>
  </si>
  <si>
    <t>уу на тс</t>
  </si>
  <si>
    <t>уу на хвс и тс</t>
  </si>
  <si>
    <t>уу тс и хвс</t>
  </si>
  <si>
    <t>Итого по муниципальному образованию Сосновый Бор</t>
  </si>
  <si>
    <t>30.12.2019</t>
  </si>
  <si>
    <t>в эл вкл. уу.</t>
  </si>
  <si>
    <t>уу на хвс</t>
  </si>
  <si>
    <t>Муниципальное образование Борское сельское поселение</t>
  </si>
  <si>
    <t>Муниципальное образование Бегуницкое сельское поселение</t>
  </si>
  <si>
    <t>д.  Бегуницы д.12</t>
  </si>
  <si>
    <t xml:space="preserve"> д. Бегуницы д.21</t>
  </si>
  <si>
    <t>Муниципальное образование Волосовское городское поселение</t>
  </si>
  <si>
    <t>г. Волосово, пр.Вингиссара,  д.53</t>
  </si>
  <si>
    <t>г. Волосово, пр.Вингиссара,  д.101</t>
  </si>
  <si>
    <t>г. Волосово, ул. Лесная, д.12</t>
  </si>
  <si>
    <t>г. Волосово, ул. Красногвардейская, д. 7</t>
  </si>
  <si>
    <t>Муниципальное образование Губаницкое сельское поселение</t>
  </si>
  <si>
    <t>п. Сумино д.68</t>
  </si>
  <si>
    <t>Муниципальное образование Зимитицкое сельское поселение</t>
  </si>
  <si>
    <t>п. Зимитицы д.13</t>
  </si>
  <si>
    <t>Муниципальное образование Изварское сельское поселение</t>
  </si>
  <si>
    <t>д. Извара д.9</t>
  </si>
  <si>
    <t>Муниципальное образование Калитинское сельское поселение</t>
  </si>
  <si>
    <t>п. Калитино д.5</t>
  </si>
  <si>
    <t>д. Курковицы д.3</t>
  </si>
  <si>
    <t>Муниципальное образование Каложицкое сельское поселение</t>
  </si>
  <si>
    <t xml:space="preserve">п. Каложицы д.21 </t>
  </si>
  <si>
    <t>Муниципальное образование Кикеринское сельское поселение</t>
  </si>
  <si>
    <t>п. Кикерино, ул.Заводская  д.4</t>
  </si>
  <si>
    <t>Муниципальное образование Рабитицкое сельское поселение</t>
  </si>
  <si>
    <t>д. Рабитицы д.15</t>
  </si>
  <si>
    <t>д. Рабитицы д.9</t>
  </si>
  <si>
    <t>Муниципальное образование Терпелицкое сельское поселение</t>
  </si>
  <si>
    <t>д. Терпилицы д.5</t>
  </si>
  <si>
    <t>Г. Волхов, ул.Мичурина, д. 1</t>
  </si>
  <si>
    <t>Муниципальное образование Город Волхов</t>
  </si>
  <si>
    <t>кирпич</t>
  </si>
  <si>
    <t>-</t>
  </si>
  <si>
    <t>Муниципальное образование Лесколовское сельское поселение</t>
  </si>
  <si>
    <t>Дер. Лесколово, ул.Красноборская, д.13</t>
  </si>
  <si>
    <t>Дер. Лесколово, ул.Красноборская, д.10</t>
  </si>
  <si>
    <t>Дер. Лесколово, ул.Красноборская, д.11</t>
  </si>
  <si>
    <t>Пос. Токсово, Инженерная д.2</t>
  </si>
  <si>
    <t>Пос. Токсово, Инженерная д.2а</t>
  </si>
  <si>
    <t>Муниципальное образование Город Выборг</t>
  </si>
  <si>
    <t>Г. Выборг, Ленинградский пр., д. 31</t>
  </si>
  <si>
    <t>Г. Каменногорск, ш. Ленинградское, д. 56</t>
  </si>
  <si>
    <t>Муниципальное образование Приморское городское поселение</t>
  </si>
  <si>
    <t>Г. Приморск, наб. Лебедева, д. 5</t>
  </si>
  <si>
    <t>Г. Приморск, Выборгское шоссе, д. 5</t>
  </si>
  <si>
    <t>Муниципальное образование Большеколпанское сельское поселение</t>
  </si>
  <si>
    <t>дер. Корписалово, д.39</t>
  </si>
  <si>
    <t>подвал</t>
  </si>
  <si>
    <t>Г. Гатчина, ул. Чкалова, д. 61А</t>
  </si>
  <si>
    <t>Г. Гатчина, ул. Чкалова, д. 79</t>
  </si>
  <si>
    <t xml:space="preserve">г.п. Дружная Горка, ул. Садовая, д. 8 </t>
  </si>
  <si>
    <t>г.п. Дружная Горка, ул. Здравомыслова, д. 4</t>
  </si>
  <si>
    <t>г.п. Дружная Горка, ул. Здравомыслова, д. 5</t>
  </si>
  <si>
    <t>г.п. Дружная Горка, ул. Здравомыслова, д. 7</t>
  </si>
  <si>
    <t>г. Коммунар, Ленинградское ш., д. 20а</t>
  </si>
  <si>
    <t>Муниципальное образование Пудостьское сельское поселение</t>
  </si>
  <si>
    <t>д.Черново, д.46</t>
  </si>
  <si>
    <t>Муниципальное образование Сиверское городское поселение</t>
  </si>
  <si>
    <t>г.п.Сиверский, ул.Красная, д.57</t>
  </si>
  <si>
    <t>Муниципальное образование Сяськелевское сельское поселение</t>
  </si>
  <si>
    <t>д.Туганицы, д.2</t>
  </si>
  <si>
    <t>д.Старые Низковицы, д.57</t>
  </si>
  <si>
    <t>Муниципальное образование Таицкое городское поселение</t>
  </si>
  <si>
    <t>п.Тайцы, ул.Юного Ленинца, д.92</t>
  </si>
  <si>
    <t>г. Кингисепп, пр.К.Маркса, д. 51</t>
  </si>
  <si>
    <t>г. Кингисепп, ул. Химиков, д. 4</t>
  </si>
  <si>
    <t>г. Кингисепп, ул. Химиков, д. 8</t>
  </si>
  <si>
    <t>г. Кингисепп, ул. Химиков, д. 10</t>
  </si>
  <si>
    <t>г. Кингисепп, ул. Крикковское ш., д. 41</t>
  </si>
  <si>
    <t>Муниципальное образование Кингисеппское городское поселение</t>
  </si>
  <si>
    <t>Г. Кингисепп, ул. Химиков, д. 4</t>
  </si>
  <si>
    <t>Г. Кингисепп, ул. Химиков, д. 8</t>
  </si>
  <si>
    <t>Г.  Кингисепп, ул. Химиков, д. 10</t>
  </si>
  <si>
    <t>Г. Кингисепп, ул. Крикковское ш., д. 41</t>
  </si>
  <si>
    <t>дер. Ополье, д. 14в</t>
  </si>
  <si>
    <t>Г. Кировск, ул. Краснофлотская, д. 3</t>
  </si>
  <si>
    <t>Г. Кировск, ул. Победы, д. 13</t>
  </si>
  <si>
    <t>Г. Кировск, ул. Победы, д. 14</t>
  </si>
  <si>
    <t>Г. Кировск, ул. Победы, д. 25</t>
  </si>
  <si>
    <t>Г. Кировск, ул. Победы, д. 27/1</t>
  </si>
  <si>
    <t>Г. Кировск, ул. Пушкина, д. 4</t>
  </si>
  <si>
    <t>Г. Кировск, ул. Советская, д. 26</t>
  </si>
  <si>
    <t>Дер. Сухое, д. 5</t>
  </si>
  <si>
    <t>дер. Лаврово ул. Центральная д. 1</t>
  </si>
  <si>
    <t>пос. Аннино, ул. 10-й Пятилетки, д. 1</t>
  </si>
  <si>
    <t>Пос. Оредеж, ул. Ленина, д. 12а</t>
  </si>
  <si>
    <t>Дер. Пехенец ул. Пионерская д. 26</t>
  </si>
  <si>
    <t>Муниципальное образование Толмачевское городское поселение</t>
  </si>
  <si>
    <t>Г.п. Толмачёво, ул.Молодёжная д.7</t>
  </si>
  <si>
    <t>Муниципальное образование Важинское городское поселение</t>
  </si>
  <si>
    <t>Г.п. Важинское, ул.Школьная, д.  4</t>
  </si>
  <si>
    <t>Г.п. Важинское, ул.Школьная, д. 7а</t>
  </si>
  <si>
    <t>п. Вознесенье, ул. Молодежная, д. 9</t>
  </si>
  <si>
    <t>п. Вознесенье, ул. Молодежная, д. 10</t>
  </si>
  <si>
    <t xml:space="preserve">Муниципальное образование Вознесенское городское поселение </t>
  </si>
  <si>
    <t>ХВС, т/сети - ПСД</t>
  </si>
  <si>
    <t>т/сети -ПСД</t>
  </si>
  <si>
    <t>ХВС - ПСД</t>
  </si>
  <si>
    <t>Г. Подпорожье, ул.Волкова, д 29</t>
  </si>
  <si>
    <t>Г. Подпорожье, ул.Комсомольская, д.17</t>
  </si>
  <si>
    <t>Г. Подпорожье, пр.Механический, д. 36</t>
  </si>
  <si>
    <t>Г. Сланцы, ул. Кирова, д. 17</t>
  </si>
  <si>
    <t>Г. Сланцы, ул. Чкалова д.10</t>
  </si>
  <si>
    <t>Г. Сосновый Бор, ул.Солнечная, д.25</t>
  </si>
  <si>
    <t xml:space="preserve">Г. Сосновый Бор, ул.Солнечная, д.34 </t>
  </si>
  <si>
    <t>Г. Сосновый Бор, ул.Солнечная, д.53</t>
  </si>
  <si>
    <t>Г. Сосновый Бор, ул.Молодежная, д.15</t>
  </si>
  <si>
    <t>Муниципальное образование Мелегежское сельское поселение</t>
  </si>
  <si>
    <t xml:space="preserve">д. Мелегежская Горка, дом 12 </t>
  </si>
  <si>
    <t>Г. Тихвин, ул. Плаунская д. 7</t>
  </si>
  <si>
    <t>Г. Тихвин, микрорайон 1, д.12</t>
  </si>
  <si>
    <t>Г. Тихвин, микрорайон 1,  д.13</t>
  </si>
  <si>
    <t>Г. Тихвин, микрорайон 1,  д.14</t>
  </si>
  <si>
    <t>Г. Тихвин, микрорайон 1, д.19</t>
  </si>
  <si>
    <t>Г. Тихвин, микрорайон 1, д.5</t>
  </si>
  <si>
    <t>Г. Тихвин, микрорайон 1, д.6</t>
  </si>
  <si>
    <t>Г. Тихвин, микрорайон 1, д.7</t>
  </si>
  <si>
    <t>Г. Тихвин, микрорайон 3, д.34</t>
  </si>
  <si>
    <t>Пос. Красава, ул.Больничная, д. 4</t>
  </si>
  <si>
    <t>Пос.  Красава, ул.Больничная, д. 5</t>
  </si>
  <si>
    <t>Пос.  Красава, ул.Вокзальная, д. 3</t>
  </si>
  <si>
    <t>Пос.  Красава, ул. Комсомольская, д. 4</t>
  </si>
  <si>
    <t>Пос.  Красава, ул. Комсомольская, д. 5</t>
  </si>
  <si>
    <t>Пос.  Красава, ул. Комсомольская, д. 6</t>
  </si>
  <si>
    <t>Пос.  Красава, ул. Комсомольская, д. 7</t>
  </si>
  <si>
    <t>Пос.  Красава, ул. Комсомольская, д. 8</t>
  </si>
  <si>
    <t>Пос.  Красава, ул. Комсомольская, д. 8А</t>
  </si>
  <si>
    <t>Г. Тихвин, ул. Коммунаров, д. 4</t>
  </si>
  <si>
    <t>Г. Тихвин, ул. Орловская, д. 4</t>
  </si>
  <si>
    <t>Г. Тихвин, ул. Красная, д. 9б</t>
  </si>
  <si>
    <t>Г. Тихвин, ул. Красная, д. 14</t>
  </si>
  <si>
    <t>Г. Тихвин, ул. Советская, д. 141</t>
  </si>
  <si>
    <t>Г. Тихвин, ул. Новгородская, д. 23</t>
  </si>
  <si>
    <t>г. Никольское ул. Зеленая д.18</t>
  </si>
  <si>
    <t>крыша,подвал,фасад</t>
  </si>
  <si>
    <t>г. Никольское ул. Зеленая д.4</t>
  </si>
  <si>
    <t>электрика,тепло,хвс,гвс,водоотведение,фасад,фундамент</t>
  </si>
  <si>
    <t>пос. Суходолье, ул. Лесная, д. 14</t>
  </si>
  <si>
    <t>пос. Суходолье, ул. Лесная, д. 15</t>
  </si>
  <si>
    <t>пир на эл, тс, хвс, гвс, во</t>
  </si>
  <si>
    <t>Проектные работы(ФОНД)</t>
  </si>
  <si>
    <t>Комментарии по ПИРам от Фонда</t>
  </si>
  <si>
    <t>пир на тс, хвс, гвс, во</t>
  </si>
  <si>
    <t>пир на фасад</t>
  </si>
  <si>
    <t>пир на крышу</t>
  </si>
  <si>
    <t>пир на тс</t>
  </si>
  <si>
    <t>пир на лифт</t>
  </si>
  <si>
    <t>пир на крышу, фасад</t>
  </si>
  <si>
    <t>пир на фундамент</t>
  </si>
  <si>
    <t>пир на тс, хвс, во</t>
  </si>
  <si>
    <t>пир на эл и крышу</t>
  </si>
  <si>
    <t>пир на эл и фасад</t>
  </si>
  <si>
    <t>пир на крышу и фасад</t>
  </si>
  <si>
    <t>пир на эл</t>
  </si>
  <si>
    <t>пир на крышу  подвал</t>
  </si>
  <si>
    <t>пир на эл, крышу, фасад</t>
  </si>
  <si>
    <t>пир на эл, фасад</t>
  </si>
  <si>
    <t>Дер. Жельцы д.5</t>
  </si>
  <si>
    <t>Дер. Жельцы д.9</t>
  </si>
  <si>
    <t>пир на тс, во, фундамент</t>
  </si>
  <si>
    <t>пир на тс, хвс, во, фасад, фундамент</t>
  </si>
  <si>
    <t>пир на крышу и тс</t>
  </si>
  <si>
    <t>пир на тс, хвс, фасад</t>
  </si>
  <si>
    <t>Муниципальное образование Войсковицкое сельское поселение</t>
  </si>
  <si>
    <t>п.Войсковицы, ул.Молодежная, д.8</t>
  </si>
  <si>
    <t>пир на крышу, подвал, фасад</t>
  </si>
  <si>
    <t>пир на подвал</t>
  </si>
  <si>
    <t>пир на подвал и фасад</t>
  </si>
  <si>
    <t>пир на во, крышу, утепление фасада</t>
  </si>
  <si>
    <t>пир на эл, тс, хвс, гвс, ов, фасад, фундамент</t>
  </si>
  <si>
    <t>Г. Отрадное,пр. Международный, д. 95</t>
  </si>
  <si>
    <t>Г. Отрадное,ул.  Щурова, д. 12</t>
  </si>
  <si>
    <t>Г. Отрадное,ул. Лесная, д. 3</t>
  </si>
  <si>
    <t>Г. Отрадное,ул. Новая, д. 6а</t>
  </si>
  <si>
    <t>Г. Отрадное,ул. Советская, д. 21</t>
  </si>
  <si>
    <t>пир на хвс, гвс, во</t>
  </si>
  <si>
    <t>пир на эл, крышу</t>
  </si>
  <si>
    <t>Г. Бокситогорск, ул. Комсомольская, д. 14</t>
  </si>
  <si>
    <t>Г. Бокситогорск, ул. Комсомольская, д. 15</t>
  </si>
  <si>
    <t>Г. Бокситогорск, ул. Комсомольская, д. 16/11</t>
  </si>
  <si>
    <t>Г. Бокситогорск, ул. Комсомольская, д. 17</t>
  </si>
  <si>
    <t>Г. Бокситогорск, ул. Комсомольская, д. 18/18</t>
  </si>
  <si>
    <t>Г. Бокситогорск, ул. Комсомольская, д. 19/13</t>
  </si>
  <si>
    <t>Дер. Климово, д. 1</t>
  </si>
  <si>
    <t>Дер. Климово, д. 3</t>
  </si>
  <si>
    <t>Дер. Климово, д. 4</t>
  </si>
  <si>
    <t>Дер. Климово, д. 8</t>
  </si>
  <si>
    <t>Дер. Климово, д. 9</t>
  </si>
  <si>
    <t>Дер. Климово, д. 10</t>
  </si>
  <si>
    <t>Дер. Климово, д. 11</t>
  </si>
  <si>
    <t>пир на фасад, утепление фасада</t>
  </si>
  <si>
    <t>пир на эл, подвал, фасад</t>
  </si>
  <si>
    <t>пир на подвал, фасад</t>
  </si>
  <si>
    <t>пир на подвал, фасад, крышу</t>
  </si>
  <si>
    <t>пир на эл, тс, хвс, во, фундамент</t>
  </si>
  <si>
    <t xml:space="preserve">д.Горка, дом 10 </t>
  </si>
  <si>
    <t xml:space="preserve">д. Горка, дом 12 </t>
  </si>
  <si>
    <t>д.Горка, дом 14</t>
  </si>
  <si>
    <t>д.Горка, дом 18</t>
  </si>
  <si>
    <t>пир на хвс, фасад</t>
  </si>
  <si>
    <t xml:space="preserve"> комментарии Комитета</t>
  </si>
  <si>
    <t>пир на во, крышу, фундамент, фасад, утепление</t>
  </si>
  <si>
    <t>пир на эл, хвс, во, крышу, фасад, фундамент, утепление</t>
  </si>
  <si>
    <t>пир на эл, тс, хвс, во, подвал, фундамент</t>
  </si>
  <si>
    <t>пир на крышу, фасад, фундамент, утепление, эл, во</t>
  </si>
  <si>
    <t>пир на крышу, фасад, тс,хвс,эл</t>
  </si>
  <si>
    <t>пир на эл, во, фасад</t>
  </si>
  <si>
    <t>пир на крышу, фасад, подвал</t>
  </si>
  <si>
    <t>пир на хвс,  утепленеи фасада</t>
  </si>
  <si>
    <t>пир на подвал, фасад,крыша</t>
  </si>
  <si>
    <t>пир на эл, подвал, фасад, уу</t>
  </si>
  <si>
    <t>пир на  фасад</t>
  </si>
  <si>
    <t>пир на эл,фасад</t>
  </si>
  <si>
    <t>пир на фасад,  эл</t>
  </si>
  <si>
    <t>пир на эл, тс, хвс, во, крыша,  утепление</t>
  </si>
  <si>
    <t>ГЖН согласована электрика</t>
  </si>
  <si>
    <t>ГЖН согласовано фасад рем+утепл,эл, ПУ</t>
  </si>
  <si>
    <t>ГВС -нет соглс ГЖН.</t>
  </si>
  <si>
    <t>ГВС -нет соглс ГЖН. Есть на во, кров, фасад, утепл, пу</t>
  </si>
  <si>
    <t>ГЖН еще и фасад</t>
  </si>
  <si>
    <t>ГЖН+ОДПУ, но - подвал</t>
  </si>
  <si>
    <t>ГЖН+фасад</t>
  </si>
  <si>
    <t>Газ не согласован ГЖИ</t>
  </si>
  <si>
    <t>п.  Кикерино, ул.Ломакина д.21</t>
  </si>
  <si>
    <t>Кикерино, ул.Ломакина д.25</t>
  </si>
  <si>
    <t>Доб ВО</t>
  </si>
  <si>
    <t>Муниципальное образование Опольевское сельское поселение</t>
  </si>
  <si>
    <t>Муниципальное образование Пустомержское сельское поселение</t>
  </si>
  <si>
    <t>Муниципальное образование Киришское городское поселение</t>
  </si>
  <si>
    <t>крыша</t>
  </si>
  <si>
    <t>эл</t>
  </si>
  <si>
    <t>Фундамент включен в 2017 с гп</t>
  </si>
  <si>
    <t>фасад</t>
  </si>
  <si>
    <t>Муниципальное образование Глажевское сельское поселение</t>
  </si>
  <si>
    <t>п. Глажево, д.1</t>
  </si>
  <si>
    <t>п. Глажево, д.1а</t>
  </si>
  <si>
    <t>эл, тс, гвс</t>
  </si>
  <si>
    <t>Г.п. им. Морозова, ул. Ладожская, д. 45</t>
  </si>
  <si>
    <t>Г.п. им. Морозова, ул. Ладожская, д. 46</t>
  </si>
  <si>
    <t>Г.п. им. Морозова, ул. Ладожская, д. 47</t>
  </si>
  <si>
    <t>Г.п. им. Морозова, ул. Первомайская, д. 7</t>
  </si>
  <si>
    <t>Г.п. им. Морозова, ул. Первомайская, д. 9</t>
  </si>
  <si>
    <t>Г.п. им. Морозова, ул. Хесина, д. 16</t>
  </si>
  <si>
    <t>Г.п. им. Морозова, ул. Хесина, д. 18</t>
  </si>
  <si>
    <t>Рем и утеп фасада, ПУ, крыша, подвал</t>
  </si>
  <si>
    <t>Рем и утеп фасада,  крыша, подвал</t>
  </si>
  <si>
    <t>Подвал</t>
  </si>
  <si>
    <t>ремонт инженерные сети, подвал, фасад, фундамент, устновка ОДПУ</t>
  </si>
  <si>
    <t>Муниципальное образование Оржицкое  сельское поселение</t>
  </si>
  <si>
    <t>д. Оржици, д. 14</t>
  </si>
  <si>
    <t>Ремонт электро, тепло, ГВС, ХВС, ВО, крыша, подвал, фасад, установка ОДПУ</t>
  </si>
  <si>
    <t>Муниципальное образование Пенниковское сельское поселение</t>
  </si>
  <si>
    <t>д. Пеники, ул. Новая, д.8</t>
  </si>
  <si>
    <t>электроснабжение, крыша</t>
  </si>
  <si>
    <t>д. Пеники, ул. Новая, д.10</t>
  </si>
  <si>
    <t>д. Пеники, ул. Центральная, д.36а</t>
  </si>
  <si>
    <t>ремонт сетей: электро, тепло, водо снабжения ХВС ГВС,установка ОДПУ</t>
  </si>
  <si>
    <t>пир на крышу фасад</t>
  </si>
  <si>
    <t>Муниципальное образование Осьминское сельское поселение</t>
  </si>
  <si>
    <t>Муниципальное образование Громовское сельское поселение</t>
  </si>
  <si>
    <t>П.Громово, ул. Центральная, д. 3</t>
  </si>
  <si>
    <t>ремонт крыши, фундамента</t>
  </si>
  <si>
    <t>П.Громово, ул. Центральная, д. 6</t>
  </si>
  <si>
    <t>ремонт системы теплоснабжения</t>
  </si>
  <si>
    <t>П. Коммунары, ул. Садовая, д.17</t>
  </si>
  <si>
    <t>Ремонт ХВС, ремонт крыши, ремонт фундамента</t>
  </si>
  <si>
    <t>П. Коммунары, ул. Центральная, д. 2</t>
  </si>
  <si>
    <t>П. Коммунары, ул. Центральная, д. 1</t>
  </si>
  <si>
    <t>г.Тосно, ул.Энергетиков, д.5</t>
  </si>
  <si>
    <t>электрика, подвал</t>
  </si>
  <si>
    <t>п.Ушаки, д.10</t>
  </si>
  <si>
    <t>шлакобл.</t>
  </si>
  <si>
    <t>1951/1985</t>
  </si>
  <si>
    <t>газобетон</t>
  </si>
  <si>
    <t>кирпич.</t>
  </si>
  <si>
    <t>панель</t>
  </si>
  <si>
    <t>панел.</t>
  </si>
  <si>
    <t>ж/б</t>
  </si>
  <si>
    <t xml:space="preserve">ж/б </t>
  </si>
  <si>
    <t>кирпич/панель</t>
  </si>
  <si>
    <t>панели</t>
  </si>
  <si>
    <t>31.12.2019</t>
  </si>
  <si>
    <t>прочие</t>
  </si>
  <si>
    <t>пир на крышу, фасад, фундамент, тс, хвс, во, эл</t>
  </si>
  <si>
    <t>дерево</t>
  </si>
  <si>
    <t>панельный</t>
  </si>
  <si>
    <t>пан.</t>
  </si>
  <si>
    <t>кирп.</t>
  </si>
  <si>
    <t>пир на эдл, уу и пу, фасад, утепление</t>
  </si>
  <si>
    <t>пир на эл, тс, хвс, во, крышу, фасад, утепление фасада</t>
  </si>
  <si>
    <t>Рем и утеп фасада, крыша, подвал</t>
  </si>
  <si>
    <t>пир на эл, тс, хвс, гвс, во, крышу</t>
  </si>
  <si>
    <t>пир на эл, тс, хвс, во, фасад</t>
  </si>
  <si>
    <t xml:space="preserve">до 1917 </t>
  </si>
  <si>
    <t>крупнопанельные</t>
  </si>
  <si>
    <t>Г.п. им. Морозова, ул. Ладожская, д. 45 корп. 3</t>
  </si>
  <si>
    <t>брев.</t>
  </si>
  <si>
    <t>до 1940</t>
  </si>
  <si>
    <t>к/бетон панель</t>
  </si>
  <si>
    <t>Гатчинский муниципальный район</t>
  </si>
  <si>
    <t>жб панели</t>
  </si>
  <si>
    <t>Деревян.</t>
  </si>
  <si>
    <t>Стены рубленные из бревен и брусчатые</t>
  </si>
  <si>
    <t>Стены кирпичные</t>
  </si>
  <si>
    <t>657,6 </t>
  </si>
  <si>
    <t>сб жб</t>
  </si>
  <si>
    <t>кирп</t>
  </si>
  <si>
    <t>кр/пан.</t>
  </si>
  <si>
    <t>пан</t>
  </si>
  <si>
    <t>кирпичный</t>
  </si>
  <si>
    <t>x</t>
  </si>
  <si>
    <t>4 591,54 </t>
  </si>
  <si>
    <t>иное</t>
  </si>
  <si>
    <t>Тосненский муниципальный район</t>
  </si>
  <si>
    <t>Муниципальное образование Горское сельское поселение</t>
  </si>
  <si>
    <t>пир на эл+уу,тс+уу, хвс+уу, гвс, во, крышу,  фасад, фундамент</t>
  </si>
  <si>
    <t>ж/б панель</t>
  </si>
  <si>
    <t>до  1939</t>
  </si>
  <si>
    <t>пир на  утепление фасада</t>
  </si>
  <si>
    <t>пир на крышу,пир на фасад</t>
  </si>
  <si>
    <t>г. Кириши, пр. Ленина д.2</t>
  </si>
  <si>
    <t>г. Кириши, пр.Ленина 4а</t>
  </si>
  <si>
    <t>г. Кириши, пр. Ленина д.14</t>
  </si>
  <si>
    <t>г. Кириши, ул. Романтиков д.5</t>
  </si>
  <si>
    <t>г. Кириши, ул. Пионерская д.1</t>
  </si>
  <si>
    <t>г. Кириши, ул. Пионерская д.5</t>
  </si>
  <si>
    <t>г. Кириши, ул. Пионерская д.7</t>
  </si>
  <si>
    <t>г. Кириши, ул. Романтиков д.1</t>
  </si>
  <si>
    <t>г. Кириши, ул. Советская д.17</t>
  </si>
  <si>
    <t>г. Кириши, ул. Пионерская д.4</t>
  </si>
  <si>
    <t>г. Кириши, Волховская Набережная  д.4</t>
  </si>
  <si>
    <t>г. Кириши, Волховская Набережная  д.6</t>
  </si>
  <si>
    <t>г. Кириши, пр. Победы д.9</t>
  </si>
  <si>
    <t>г. Кириши, ул. Мира д.16</t>
  </si>
  <si>
    <t>г. Кириши, ул. Мира д.18</t>
  </si>
  <si>
    <t>г. Луга ул.Миккели д.5</t>
  </si>
  <si>
    <t>г. Луга пр. Урицкого, д.67</t>
  </si>
  <si>
    <t>г. Луга пр. Урицкого, д.58</t>
  </si>
  <si>
    <t>г. Луга ул. Красной Артиллерии, д.26</t>
  </si>
  <si>
    <t>Муниципальное образование Мшинское сельское поселение</t>
  </si>
  <si>
    <t xml:space="preserve">пир на крышу, фасад, утепление, во </t>
  </si>
  <si>
    <t>пир на эл,уу и пу, утепление фасада, во</t>
  </si>
  <si>
    <t>Г.Луга ул. Кингисеппа, д.1</t>
  </si>
  <si>
    <t>Г. Выборг, Ленинградский пр., д. 14</t>
  </si>
  <si>
    <t>Г. Выборг, ул. Железнодорожная д. 4</t>
  </si>
  <si>
    <t>пир на крышу и фасад+ экспертиза</t>
  </si>
  <si>
    <t>пир на эл, тс, хвс, гвс, во, ремс и утепл фасада, подвал</t>
  </si>
  <si>
    <t>пир на эл, тс, хвс, гвс, во ПУ, подвал, фасад - рем и утепл</t>
  </si>
  <si>
    <t>ремонт инженерные сети,эл, кровля,  фасад, фундамент, устновка ОДПУ</t>
  </si>
  <si>
    <t>ремонт инженерные сети, эл, кровля, фасад, фундамент, устновка ОДПУ</t>
  </si>
  <si>
    <t>Г. Подпорожье, ул. Красноармейская, д. 13</t>
  </si>
  <si>
    <t>пирна крышу, подвал</t>
  </si>
  <si>
    <t>Пир крыша, фасад</t>
  </si>
  <si>
    <t>СС</t>
  </si>
  <si>
    <t xml:space="preserve"> крыша</t>
  </si>
  <si>
    <t>Г. Выборг, пр. Ленина, д. 6</t>
  </si>
  <si>
    <t>пир на эл,тс, хвс,  во, крышу, фасад+экспертиза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</si>
  <si>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</si>
  <si>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</si>
  <si>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</si>
  <si>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д. Большая Пустомержа, ул. Молодежная, д.5</t>
  </si>
  <si>
    <t>Муниципальное образование Сосновоборский городской округ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</si>
  <si>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</si>
  <si>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</si>
  <si>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</si>
  <si>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Г. Бокситогорск, ул. Вишнякова, д. 21</t>
  </si>
  <si>
    <t>Г. Бокситогорск, ул. Вишнякова, д. 23</t>
  </si>
  <si>
    <t>Г. Бокситогорск, ул. Вишнякова, д. 24</t>
  </si>
  <si>
    <t>Г. Бокситогорск, ул. Вишнякова, д. 25</t>
  </si>
  <si>
    <t>Г. Бокситогорск, ул. Вишнякова, д. 26</t>
  </si>
  <si>
    <t>Г. Бокситогорск, ул. Вишнякова, д. 30</t>
  </si>
  <si>
    <t>Г. Бокситогорск, ул. Вишнякова, д. 32</t>
  </si>
  <si>
    <t>Г. Бокситогорск, ул. Заводская, д. 11/2</t>
  </si>
  <si>
    <t>Г. Бокситогорск, ул. Заводская, д. 13/1</t>
  </si>
  <si>
    <t>Г. Бокситогорск, ул. Заводская, д. 5</t>
  </si>
  <si>
    <t>Г. Бокситогорск, ул. Заводская, д. 6</t>
  </si>
  <si>
    <t>Г. Бокситогорск, ул. Заводская, д. 6а</t>
  </si>
  <si>
    <t>Г. Бокситогорск, ул. Заводская, д. 7/2</t>
  </si>
  <si>
    <t>Г. Бокситогорск, ул. Комсомольская, д. 12/18</t>
  </si>
  <si>
    <t>Г. Бокситогорск, ул. Комсомольская, д. 13/20</t>
  </si>
  <si>
    <t>Г. Бокситогорск, ул. Комсомольская, д. 20</t>
  </si>
  <si>
    <t>Г. Бокситогорск, ул. Комсомольская, д. 24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</si>
  <si>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</si>
  <si>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</si>
  <si>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</si>
  <si>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</si>
  <si>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</si>
  <si>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Новогородская, д. 4</t>
  </si>
  <si>
    <t>Г. Бокситогорск, ул. Новогородская, д. 6</t>
  </si>
  <si>
    <t>Г. Бокситогорск, ул. Новогородская, д. 8</t>
  </si>
  <si>
    <t>Г. Бокситогорск, ул. Павлова, д. 15</t>
  </si>
  <si>
    <t>Г. Бокситогорск, ул. Павлова, д. 17</t>
  </si>
  <si>
    <t>Г. Бокситогорск, ул. Павлова, д. 18</t>
  </si>
  <si>
    <t>Г. Бокситогорск, ул. Павлова, д. 19</t>
  </si>
  <si>
    <t>Г. Бокситогорск, ул. Садовая, д. 11</t>
  </si>
  <si>
    <t>Г. Бокситогорск, ул. Садовая, д. 13</t>
  </si>
  <si>
    <t>Г. Бокситогорск, ул. Садовая, д. 14</t>
  </si>
  <si>
    <t>Г. Бокситогорск, ул. Садовая, д. 15</t>
  </si>
  <si>
    <t>Г. Бокситогорск, ул. Садовая, д. 20а</t>
  </si>
  <si>
    <t>Г. Бокситогорск, ул. Садовая, д. 22а</t>
  </si>
  <si>
    <t>Г. Бокситогорск, ул. Садовая, д. 3</t>
  </si>
  <si>
    <t>Г. Бокситогорск, ул. Садовая, д. 5</t>
  </si>
  <si>
    <t>Г. Бокситогорск, ул. Садовая, д. 5а</t>
  </si>
  <si>
    <t>Г. Бокситогорск, ул. Садовая, д. 7</t>
  </si>
  <si>
    <t>Г. Бокситогорск, ул. Садовая, д. 9</t>
  </si>
  <si>
    <t>Г. Бокситогорск, ул. Советская, д. 11</t>
  </si>
  <si>
    <t>Г. Бокситогорск, ул. Советская, д. 17</t>
  </si>
  <si>
    <t>Г. Бокситогорск, ул. Советская, д. 4</t>
  </si>
  <si>
    <t>Г. Бокситогорск, ул. Советская, д. 8</t>
  </si>
  <si>
    <t>Г. Бокситогорск, ул. Советская, д. 9</t>
  </si>
  <si>
    <t>Г. Бокситогорск, ул. Социалистическая, д. 1</t>
  </si>
  <si>
    <t>Г. Бокситогорск, ул. Социалистическая, д. 10</t>
  </si>
  <si>
    <t>Г. Бокситогорск, ул. Социалистическая, д. 11</t>
  </si>
  <si>
    <t>Г. Бокситогорск, ул. Социалистическая, д. 12</t>
  </si>
  <si>
    <t>Г. Бокситогорск, ул. Социалистическая, д. 13</t>
  </si>
  <si>
    <t>Г. Бокситогорск, ул. Социалистическая, д. 16/1</t>
  </si>
  <si>
    <t>Г. Бокситогорск, ул. Социалистическая, д. 17</t>
  </si>
  <si>
    <t>Г. Бокситогорск, ул. Социалистическая, д. 18</t>
  </si>
  <si>
    <t>Г. Бокситогорск, ул. Социалистическая, д. 19</t>
  </si>
  <si>
    <t>Г. Бокситогорск, ул. Социалистическая, д. 19/2</t>
  </si>
  <si>
    <t>Г. Бокситогорск, ул. Социалистическая, д. 2</t>
  </si>
  <si>
    <t>Г. Бокситогорск, ул. Социалистическая, д. 20</t>
  </si>
  <si>
    <t>Г. Бокситогорск, ул. Социалистическая, д. 22/1</t>
  </si>
  <si>
    <t>Г. Бокситогорск, ул. Социалистическая, д. 24</t>
  </si>
  <si>
    <t>Г. Бокситогорск, ул. Социалистическая, д. 26</t>
  </si>
  <si>
    <t>Г. Бокситогорск, ул. Социалистическая, д. 6</t>
  </si>
  <si>
    <t>Г. Бокситогорск, ул. Социалистическая, д. 7</t>
  </si>
  <si>
    <t>Г. Бокситогорск, ул. Социалистическая, д. 8</t>
  </si>
  <si>
    <t>Г. Бокситогорск, ул. Спортивная, д. 10</t>
  </si>
  <si>
    <t>Г. Бокситогорск, ул. Спортивная, д. 14</t>
  </si>
  <si>
    <t>Г. Бокситогорск, ул. Спортивная, д. 2</t>
  </si>
  <si>
    <t>Г. Бокситогорск, ул. Спортивная, д. 4</t>
  </si>
  <si>
    <t>Г. Бокситогорск, ул. Спортивная, д. 6</t>
  </si>
  <si>
    <t>Г. Бокситогорск, ул. Спортивная, д. 8</t>
  </si>
  <si>
    <t>Г. Бокситогорск, ул. Спортивная, д. 12</t>
  </si>
  <si>
    <t>Г. Бокситогорск, ул. Школьная, д. 10</t>
  </si>
  <si>
    <t>Г. Бокситогорск, ул. Школьная, д. 11/15</t>
  </si>
  <si>
    <t>Г. Бокситогорск, ул. Школьная, д. 12</t>
  </si>
  <si>
    <t>Г. Бокситогорск, ул. Школьная, д. 16/6</t>
  </si>
  <si>
    <t>Г. Бокситогорск, ул. Школьная, д. 28</t>
  </si>
  <si>
    <t>Г. Бокситогорск, ул. Школьная, д. 5</t>
  </si>
  <si>
    <t>Г. Бокситогорск, ул. Школьная, д. 7</t>
  </si>
  <si>
    <t>Г. Бокситогорск, ул. Школьная, д. 8/12</t>
  </si>
  <si>
    <t>Г. Бокситогорск, ул. Школьная, д. 9</t>
  </si>
  <si>
    <t>Г. Бокситогорск, ул. Южная, д.15</t>
  </si>
  <si>
    <t>Г. Бокситогорск, ул. Южная, д.25</t>
  </si>
  <si>
    <t>Г. Бокситогорск, ул. Южная, д.7</t>
  </si>
  <si>
    <t>Г. Бокситогорск, ш. Дымское, д. 2/1</t>
  </si>
  <si>
    <t>Г. Бокситогорск, ш. Дымское, д. 3</t>
  </si>
  <si>
    <t>Подъезд</t>
  </si>
  <si>
    <t>ВО, Подвал</t>
  </si>
  <si>
    <t>Фасад</t>
  </si>
  <si>
    <t>Крыша</t>
  </si>
  <si>
    <t>Фасад, крыша, подвал</t>
  </si>
  <si>
    <t>Электрика, фасад</t>
  </si>
  <si>
    <t>Фасад, крыша</t>
  </si>
  <si>
    <t>Фасад, подвал</t>
  </si>
  <si>
    <t>Подвал, фасад</t>
  </si>
  <si>
    <t>Электрика, подвал</t>
  </si>
  <si>
    <t>Фасад, Подвал</t>
  </si>
  <si>
    <t>Фасад,ЭС</t>
  </si>
  <si>
    <t>Дер. Бор, д. 15</t>
  </si>
  <si>
    <t>Пос. Сельхозтехника, д. 5</t>
  </si>
  <si>
    <t>ХВС, ГВС,подвал</t>
  </si>
  <si>
    <t>Дер. Климово, д. 12</t>
  </si>
  <si>
    <t>подвал, крыша</t>
  </si>
  <si>
    <t>Муниципальное образование Самойловское сельское поселение</t>
  </si>
  <si>
    <t>Дер. Анисимово, д. 2</t>
  </si>
  <si>
    <t>Пос. Совхозный, д. 1</t>
  </si>
  <si>
    <t xml:space="preserve"> ЭС</t>
  </si>
  <si>
    <t>Пос. Совхозный, д. 2</t>
  </si>
  <si>
    <t>Пос. Совхозный, д. 4</t>
  </si>
  <si>
    <t>Пос. Кикерино, пер. Гатчинский, д. 9а</t>
  </si>
  <si>
    <t>Пос. Кикерино, ул. Ломакина, д. 25</t>
  </si>
  <si>
    <t>Пос. Кикерино, ул. Ломакина, д. 21</t>
  </si>
  <si>
    <t>Пос. Кикерино, ул. Заводская, д. 4</t>
  </si>
  <si>
    <t>Дер. Б. Сабск, д. 3</t>
  </si>
  <si>
    <t>Дер. Б. Сабск, д. 11</t>
  </si>
  <si>
    <t>Дер. Б. Сабск, д. 1</t>
  </si>
  <si>
    <t>Дер. Б. Сабск, д. 2</t>
  </si>
  <si>
    <t>Крыша, подвал</t>
  </si>
  <si>
    <t>ЭС, подвал</t>
  </si>
  <si>
    <t>Дер. Бегуницы, д. 21</t>
  </si>
  <si>
    <t>Дер. Вындин Остров, ул. Центральная, д. 6</t>
  </si>
  <si>
    <t>Дер. Вындин Остров, ул. Центральная, д. 8</t>
  </si>
  <si>
    <t>ВО</t>
  </si>
  <si>
    <t>Дер. Вындин Остров, ул. Центральная, д. 4</t>
  </si>
  <si>
    <t>Дер. Вындин Остров, ул. Центральная, д. 1</t>
  </si>
  <si>
    <t>ЭС</t>
  </si>
  <si>
    <t>ЭС, фасад</t>
  </si>
  <si>
    <t>Фасад,крыша</t>
  </si>
  <si>
    <t>Г. Новая Ладога, микрорайон В, д. 14</t>
  </si>
  <si>
    <t>Г. Новая Ладога, микрорайон Южный, д.1</t>
  </si>
  <si>
    <t>Г. Новая Ладога, микрорайон Южный, д.22</t>
  </si>
  <si>
    <t>Г. Новая Ладога, Наб. Лад. Флотилии, д. 13</t>
  </si>
  <si>
    <t>Г. Новая Ладога, микрорайон Южный, д. 4</t>
  </si>
  <si>
    <t>Г. Новая Ладога, микрорайон Южный, д.10</t>
  </si>
  <si>
    <t>Г. Новая Ладога, микрорайон Южный, д.19</t>
  </si>
  <si>
    <t>Г. Новая Ладога, микрорайон Южный, д. 7</t>
  </si>
  <si>
    <t>Г. Новая Ладога, микрорайон Южный, д. 9</t>
  </si>
  <si>
    <t>Г. Новая Ладога, микрорайон Южный, д. 6</t>
  </si>
  <si>
    <t xml:space="preserve"> ЭС, фундамент</t>
  </si>
  <si>
    <t>Г. Новая Ладога, Наб. Лад. Флотилии, д. 22</t>
  </si>
  <si>
    <t>Г. Новая Ладога, Наб. Лад. Флотилии, д. 24</t>
  </si>
  <si>
    <t>Г. Новая Ладога, пер. А. Невского, д. 5</t>
  </si>
  <si>
    <t>Г. Новая Ладога, пер. Водников, д. 12</t>
  </si>
  <si>
    <t>Г. Новая Ладога, пер. Кузнечный, д. 9</t>
  </si>
  <si>
    <t>Г. Новая Ладога, пер. Рыбацкий, д. 3</t>
  </si>
  <si>
    <t>Г. Новая Ладога, пер. Суворова, д. 26</t>
  </si>
  <si>
    <t>Г. Новая Ладога, просп. К. Маркса, д.19</t>
  </si>
  <si>
    <t>Г. Новая Ладога, просп. К. Маркса, д. 22</t>
  </si>
  <si>
    <t>Г. Новая Ладога, просп. К. Маркса, д. 38А</t>
  </si>
  <si>
    <t>Г. Новая Ладога, просп. К. Маркса, д. 43</t>
  </si>
  <si>
    <t>Г. Новая Ладога, просп. К. Маркса, д. 56</t>
  </si>
  <si>
    <t>Г. Новая Ладога, просп. К. Маркса, д. 58</t>
  </si>
  <si>
    <t>Муниципальное образование Сясьстройское городское поселение</t>
  </si>
  <si>
    <t>Г. Сясьстрой, ул. Советская, д. 24</t>
  </si>
  <si>
    <t>Муниципальное образование Город Всеволожск</t>
  </si>
  <si>
    <t xml:space="preserve">Г. Всеволожск, ул. Ленинградская, д. 13  </t>
  </si>
  <si>
    <t xml:space="preserve">Г. Всеволожск, ул. Ленинградская, д. 21/2  </t>
  </si>
  <si>
    <t>Г. Всеволожск, ул. Ленинградская, д. 21/3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</si>
  <si>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</si>
  <si>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</si>
  <si>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</si>
  <si>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Межевая, д. 18  </t>
  </si>
  <si>
    <t xml:space="preserve">Г. Всеволожск, ш. Колтушское, д. 78  </t>
  </si>
  <si>
    <t>ПУ</t>
  </si>
  <si>
    <t>Муниципальное образование Дубровское городское поселение</t>
  </si>
  <si>
    <t xml:space="preserve">Г.п. Дубровка, ул. Школьная, д. 20А </t>
  </si>
  <si>
    <t xml:space="preserve">Г.п. Дубровка, ул. Школьная, д. 32А </t>
  </si>
  <si>
    <t xml:space="preserve">Г.п. Дубровка, ул. Школьная, д. 34 </t>
  </si>
  <si>
    <t xml:space="preserve">Г.п. Дубровка, ул. Школьная, д. 34А </t>
  </si>
  <si>
    <t>Дер. Лесколово, ул.Красноборская, д.12</t>
  </si>
  <si>
    <t>Пос. Осельки, д. 3</t>
  </si>
  <si>
    <t>Г. Сертолово, мкр. Черная речка, д. 1</t>
  </si>
  <si>
    <t>Г. Сертолово, мкр. Черная речка, д. 2</t>
  </si>
  <si>
    <t>Г. Сертолово, мкр. Черная речка, д. 3</t>
  </si>
  <si>
    <t>Г. Сертолово, ул. Кленовая, д. 5, кор. 3</t>
  </si>
  <si>
    <t xml:space="preserve">Г. Сертолово, ул. Ларина, д. 6  </t>
  </si>
  <si>
    <t xml:space="preserve">Г. Сертолово, ул. Молодежная, д. 4  </t>
  </si>
  <si>
    <t>Муниципальное образование Свердловское городское поселение</t>
  </si>
  <si>
    <t>Пос. им. Свердлова, микрорайон 1, д. 2</t>
  </si>
  <si>
    <t>Пос. им. Свердлова, микрорайон 1, д. 37</t>
  </si>
  <si>
    <t>Пос. им. Свердлова, микрорайон 1, д. 39</t>
  </si>
  <si>
    <t>Пос. им. Свердлова, микрорайон 1, д. 4</t>
  </si>
  <si>
    <t>Пос. им. Свердлова, микрорайон 1, д. 5</t>
  </si>
  <si>
    <t>Пос. им. Свердлова, микрорайон 2, д. 49</t>
  </si>
  <si>
    <t xml:space="preserve">Г. Выборг, пер. Рыбный, д. 4а  </t>
  </si>
  <si>
    <t>Дер. Тихковицы, ул. Северная, д. 3</t>
  </si>
  <si>
    <t>Г. Гатчина, ул. Чкалова, д. 56</t>
  </si>
  <si>
    <t>Г. Гатчина, ул. Чкалова, д. 6</t>
  </si>
  <si>
    <t>Г. Гатчина, ул. Чкалова, д. 57</t>
  </si>
  <si>
    <t>Г. Гатчина, ш. Красносельское, д. 3</t>
  </si>
  <si>
    <t>Г. Кингисепп, ул. Жукова, д. 10А</t>
  </si>
  <si>
    <t>ПИР фасад</t>
  </si>
  <si>
    <t>г. Кириши, Волховская Набережная  д.2</t>
  </si>
  <si>
    <t>Г. Кириши, просп. Ленина, д. 17а</t>
  </si>
  <si>
    <t>Г. Кириши, просп. Ленина, д. 17в</t>
  </si>
  <si>
    <t>Г. Кириши, просп. Ленина, д. 3б</t>
  </si>
  <si>
    <t>Г. Кириши, просп. Ленина, д. 6</t>
  </si>
  <si>
    <t>Г. Кириши, просп. Ленина, д. 8</t>
  </si>
  <si>
    <t>Г. Кириши, просп. Победы, д. 3</t>
  </si>
  <si>
    <t>Г. Кириши, ул. Комсомольская, д. 2</t>
  </si>
  <si>
    <t>Г. Кириши, ул. Мира, д. 11</t>
  </si>
  <si>
    <t>г. Кириши, ул. Мира д.17</t>
  </si>
  <si>
    <t>Г. Кириши, ул. Мира, д. 19</t>
  </si>
  <si>
    <t>Г. Кириши, ул. Мира, д. 21</t>
  </si>
  <si>
    <t>Г. Кириши, ул. Мира, д. 23</t>
  </si>
  <si>
    <t>Г. Кириши, ул. Мира, д. 25</t>
  </si>
  <si>
    <t>г. Кириши, ул. Романтиков д.7</t>
  </si>
  <si>
    <t>Г. Кириши, ул. Советская, д. 12а</t>
  </si>
  <si>
    <t>Г. Кировск, ул. Кирова, д. 29</t>
  </si>
  <si>
    <t>367,93</t>
  </si>
  <si>
    <t>Г. Отрадное, ул. 16 линия, д. 21</t>
  </si>
  <si>
    <t>Г. Отрадное, ул. 16 линия, д. 23</t>
  </si>
  <si>
    <t>Г. Отрадное, ул. 16 линия, д. 25</t>
  </si>
  <si>
    <t>Г. Отрадное, ул. 16 линия, д. 27</t>
  </si>
  <si>
    <t>Г. Отрадное, ул. 17 линия, д. 40</t>
  </si>
  <si>
    <t>Г. Отрадное, ул. 17 линия, д. 42</t>
  </si>
  <si>
    <t>Муниципальное образование Павловское городское  поселение</t>
  </si>
  <si>
    <t>Г.п. Павлово, ул. Советская, д. 7</t>
  </si>
  <si>
    <t>Г. Лодейное Поле, пер. Рабочий, д. 2а</t>
  </si>
  <si>
    <t>Г. Лодейное Поле, ул. Володарского, д. 30</t>
  </si>
  <si>
    <t>пос. Новоселье, д. 152</t>
  </si>
  <si>
    <t>пос. Новоселье, д. 155</t>
  </si>
  <si>
    <t>Пос. Аннино, ул. Центральная, д. 3</t>
  </si>
  <si>
    <t>Муниципальное образование Виллозское городское поселение</t>
  </si>
  <si>
    <t>Г.п. Виллози, д. 14</t>
  </si>
  <si>
    <t>Муниципальное образование Кипенское сельское поселение</t>
  </si>
  <si>
    <t>Дер. Кипень, ш. Ропшинское, д. 21</t>
  </si>
  <si>
    <t>Дер. Лаголово, ул. Садовая, д. 2</t>
  </si>
  <si>
    <t>Дер. Глобицы, ул. Героев, д. 10</t>
  </si>
  <si>
    <t>Муниципальное образование Лопухинское сельское поселение</t>
  </si>
  <si>
    <t>Дер. Лопухинка, ул. Хвойная, д. 1</t>
  </si>
  <si>
    <t>Дер. Лопухинка, ул. Хвойная, д. 2</t>
  </si>
  <si>
    <t>Муниципальное образование Низинское сельское поселение</t>
  </si>
  <si>
    <t>Пос. Жилгородок, ш. Санинское, д. 3</t>
  </si>
  <si>
    <t>Дер. Низино, ул. Центральная, д. 7</t>
  </si>
  <si>
    <t>Дер. Низино, ул. Центральная, д. 9</t>
  </si>
  <si>
    <t>Дер. Оржицы, д. 24</t>
  </si>
  <si>
    <t>Муниципальное образование Ропшинское сельское поселение</t>
  </si>
  <si>
    <t>Дер. Яльгелево, д. 23</t>
  </si>
  <si>
    <t>Г. Луга, просп. Кирова, д. 31</t>
  </si>
  <si>
    <t>Гвс, хвс, ВО, Фасад, Подвал</t>
  </si>
  <si>
    <t>Г. Луга, ул. Миккели, д. 1, кор. 3</t>
  </si>
  <si>
    <t>Дер. Саба, д. 10</t>
  </si>
  <si>
    <t>Г. Подпорожье, ул. Гражданская, д. 31</t>
  </si>
  <si>
    <t>Г. Подпорожье, ул.Комсомольская, д.2</t>
  </si>
  <si>
    <t>Муниципальное образование Винницкое сельское поселение</t>
  </si>
  <si>
    <t>С. Винницы, ул. Комсомольская, д. 4</t>
  </si>
  <si>
    <t>Г.п. Важины, ул. Осташева, д. 14</t>
  </si>
  <si>
    <t>Муниципальное образование Раздольевское сельское поселение</t>
  </si>
  <si>
    <t>Дер. Раздолье, ул. Центральная, д. 1</t>
  </si>
  <si>
    <t>Дер. Раздолье, ул. Центральная, д. 4</t>
  </si>
  <si>
    <t>Г. Сланцы, ул. Кирова, д. 21</t>
  </si>
  <si>
    <t>Г. Сланцы, ул. Кирова, д. 45</t>
  </si>
  <si>
    <t>Г. Сланцы, ул. Кирова, д. 47</t>
  </si>
  <si>
    <t>Г. Сланцы, ул. Ленина, д. 1/1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</si>
  <si>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</si>
  <si>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</si>
  <si>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</si>
  <si>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</si>
  <si>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</si>
  <si>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</si>
  <si>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</si>
  <si>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</si>
  <si>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</si>
  <si>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</si>
  <si>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Чкалова, д. 3</t>
  </si>
  <si>
    <t>Г. Сланцы, ул. Чкалова, д. 6</t>
  </si>
  <si>
    <t>Г. Сланцы, ул. Чкалова, д. 8</t>
  </si>
  <si>
    <t>Г. Сосновый Бор, ул. Космонавтов, д. 24</t>
  </si>
  <si>
    <t>Г. Сосновый Бор, ул. Молодежная, д. 1</t>
  </si>
  <si>
    <t>Г. Сосновый Бор, ш. Копорское, д. 6</t>
  </si>
  <si>
    <t>Г. Тихвин 4 микрорайон, д. 11</t>
  </si>
  <si>
    <t>Г. Тихвин 4 микрорайон, д. 14</t>
  </si>
  <si>
    <t>Г. Тихвин, пл. Свободы, д. 12</t>
  </si>
  <si>
    <t>Г. Тихвин, ул. Карла Маркса, д. 11</t>
  </si>
  <si>
    <t>Г. Тихвин, ул. Коммунаров, д. 11</t>
  </si>
  <si>
    <t>Г. Тихвин, ул. Коммунаров, д. 8</t>
  </si>
  <si>
    <t>Г. Тихвин, ул. Красная, д. 11</t>
  </si>
  <si>
    <t>Г. Тихвин, ул. Московская, д. 5</t>
  </si>
  <si>
    <t>Г. Тихвин, ул. Новгородская, д. 37</t>
  </si>
  <si>
    <t>Г. Тихвин, ул. Новгородская, д. 39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</si>
  <si>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</si>
  <si>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</si>
  <si>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</si>
  <si>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Танкистов, д. 36</t>
  </si>
  <si>
    <t>Г. Тихвин, ул. Труда, д. 11</t>
  </si>
  <si>
    <t>Г. Тихвин, ул. Труда, д. 20</t>
  </si>
  <si>
    <t>Г. Тихвин, ул. Труда, д. 26</t>
  </si>
  <si>
    <t>Г. Тихвин, ул. Труда, д. 27</t>
  </si>
  <si>
    <t>Г. Тихвин, ул. Труда, д. 28</t>
  </si>
  <si>
    <t>Г. Тихвин, ул. Чернышевская, д. 27</t>
  </si>
  <si>
    <t>Муниципальное образование Шугозерское сельское поселение</t>
  </si>
  <si>
    <t>Дер. Шуйга, ул. Советская, д. 13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</si>
  <si>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</si>
  <si>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</si>
  <si>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</si>
  <si>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</si>
  <si>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</si>
  <si>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</si>
  <si>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</si>
  <si>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</si>
  <si>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Г.п. Форносово, ул. Вокзальная, д. 23</t>
  </si>
  <si>
    <t>Г.п. Форносово, ул. Круговая, д. 11</t>
  </si>
  <si>
    <t>Г.п. Форносово, ул. Круговая, д. 15</t>
  </si>
  <si>
    <t>Г.п. Форносово, ул. Круговая, д. 26</t>
  </si>
  <si>
    <t>Г.п. Форносово, ул. Круговая, д. 28</t>
  </si>
  <si>
    <t>Г.п. Форносово, ул. Круговая, д. 30/17</t>
  </si>
  <si>
    <t>Г.п. Форносово, ул. Шаронова, д. 9</t>
  </si>
  <si>
    <t>Г.п. Форносово, ул. Школьная, д. 10</t>
  </si>
  <si>
    <t>Г.п. Форносово, ул. Школьная, д. 12</t>
  </si>
  <si>
    <t>Дер. Поги, ул. Центральная, д. 1</t>
  </si>
  <si>
    <t>4/3</t>
  </si>
  <si>
    <t>1841.47</t>
  </si>
  <si>
    <t>30.12.2020</t>
  </si>
  <si>
    <t>восст. 1962</t>
  </si>
  <si>
    <t>деревян.</t>
  </si>
  <si>
    <t>Муниципальное образование Павловское городское поселение</t>
  </si>
  <si>
    <t>Муниципальное образование Низинскоее  сельское поселение</t>
  </si>
  <si>
    <t>крупнопанельные ж/б плиты</t>
  </si>
  <si>
    <t>Муниципальное образование Ропшинское  сельское поселение</t>
  </si>
  <si>
    <t xml:space="preserve">Панель </t>
  </si>
  <si>
    <t xml:space="preserve">Муниципальное образование Шугозерское сельское поселение 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</si>
  <si>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</si>
  <si>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I. Перечень многоквартирных домов, которые подлежат капитальному ремонту в 2019 году</t>
  </si>
  <si>
    <t>Фасад,кровля</t>
  </si>
  <si>
    <t>Крыша, электрика, подвал(НДС20%</t>
  </si>
  <si>
    <t>ГВС,ХВС,подвал</t>
  </si>
  <si>
    <t>ТС,ГВС,ХВС,подвал</t>
  </si>
  <si>
    <t xml:space="preserve"> крыша,подвал</t>
  </si>
  <si>
    <t>подвал,фасад</t>
  </si>
  <si>
    <t>Г. Луга, просп. Кирова, д. 77</t>
  </si>
  <si>
    <t>Фасад, вроде сделан в 2017</t>
  </si>
  <si>
    <t>Подвал+фасад</t>
  </si>
  <si>
    <t>г. Луга пр. Урицкого, д.64</t>
  </si>
  <si>
    <t>Фасад,</t>
  </si>
  <si>
    <t>Электрика</t>
  </si>
  <si>
    <t xml:space="preserve">Г. Выборг, просп. Суворова, д. 25  </t>
  </si>
  <si>
    <t>Г. Выборг, ул. Крепостная, д. 1</t>
  </si>
  <si>
    <t xml:space="preserve">Г. Выборг, ул. Сторожевой Башни, д. 18  </t>
  </si>
  <si>
    <t>фундамент</t>
  </si>
  <si>
    <t>электрика</t>
  </si>
  <si>
    <t>крыша, фундамент</t>
  </si>
  <si>
    <t>п. Поляны, Выборгское ш., д.64</t>
  </si>
  <si>
    <t>п. Поляны, Выборгское ш., д.65</t>
  </si>
  <si>
    <t>Г. Сланцы, ул. Кирова, д. 30</t>
  </si>
  <si>
    <t>Муниципальное образование Полянское сельское поселение</t>
  </si>
  <si>
    <t>до  1940</t>
  </si>
  <si>
    <t>Г. Сертолово, микрорайон Черная Речка, д. 1</t>
  </si>
  <si>
    <t>Г. Сертолово, микрорайон Черная Речка, д. 2</t>
  </si>
  <si>
    <t>Г. Сертолово, микрорайон Черная Речка, д. 3</t>
  </si>
  <si>
    <t xml:space="preserve">(В редакции постановления Правительства   </t>
  </si>
  <si>
    <t>Ленинградской области</t>
  </si>
  <si>
    <t>__________________________________)</t>
  </si>
  <si>
    <t>Приложение 3</t>
  </si>
  <si>
    <t xml:space="preserve">Крыша, </t>
  </si>
  <si>
    <t>Город Сертолово</t>
  </si>
  <si>
    <t>Город Выборг</t>
  </si>
  <si>
    <t>Светогорское городское поселение</t>
  </si>
  <si>
    <t>Кингисеппское городское поселение</t>
  </si>
  <si>
    <t>Киришское городское поселение</t>
  </si>
  <si>
    <t>Кировское городское поселение</t>
  </si>
  <si>
    <t>Приладожское городское поселение</t>
  </si>
  <si>
    <t>Шлиссельбургское городское поселение</t>
  </si>
  <si>
    <t>Подпорожское городское поселение</t>
  </si>
  <si>
    <t>Сосновоборский городской округ</t>
  </si>
  <si>
    <t>Тосненское городское поселение</t>
  </si>
  <si>
    <t>Колтушское сельское поселение</t>
  </si>
  <si>
    <t>Кузьмоловское городское поселение</t>
  </si>
  <si>
    <t>Лужское городское поселение</t>
  </si>
  <si>
    <t>Бокситогорское городское поселение</t>
  </si>
  <si>
    <t>Борское сельское поселение</t>
  </si>
  <si>
    <t>Климовское сельское поселение</t>
  </si>
  <si>
    <t>Самойловское сельское поселение</t>
  </si>
  <si>
    <t>Бегуницкое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</si>
  <si>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</si>
  <si>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</si>
  <si>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</si>
  <si>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</si>
  <si>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</si>
  <si>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</si>
  <si>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</si>
  <si>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Рабитицкое сельское поселение</t>
  </si>
  <si>
    <t>Сабское сельское поселение</t>
  </si>
  <si>
    <t>Терпелицкое сельское поселение</t>
  </si>
  <si>
    <t>Город Волхов</t>
  </si>
  <si>
    <t>Вындиноостровское сельское поселение</t>
  </si>
  <si>
    <t>Кисельнинское сельское поселение</t>
  </si>
  <si>
    <t>Новоладожское городское поселение</t>
  </si>
  <si>
    <t>Сясьстройское городское поселение</t>
  </si>
  <si>
    <t>Город Всеволожск</t>
  </si>
  <si>
    <t>Дубровское городское поселение</t>
  </si>
  <si>
    <t>Лесколовское сельское поселение</t>
  </si>
  <si>
    <t>Морозовское городское поселение</t>
  </si>
  <si>
    <t>Свердловское городское поселение</t>
  </si>
  <si>
    <t>Токсовское городское поселение</t>
  </si>
  <si>
    <t>Каменногорское городское поселение</t>
  </si>
  <si>
    <t>Полянское сельское поселение</t>
  </si>
  <si>
    <t>Приморское городское поселение</t>
  </si>
  <si>
    <t>Селезневское сельское поселение</t>
  </si>
  <si>
    <t>Большеколпанское сельское поселение</t>
  </si>
  <si>
    <t>Войсковицкое сельское поселение</t>
  </si>
  <si>
    <t>Город Гатчина</t>
  </si>
  <si>
    <t>Дружногорское городское поселение</t>
  </si>
  <si>
    <t>Город Коммунар</t>
  </si>
  <si>
    <t>Пудостьское сельское поселение</t>
  </si>
  <si>
    <t>Сиверское городское поселение</t>
  </si>
  <si>
    <t>Сяськелевское сельское поселение</t>
  </si>
  <si>
    <t>Таицкое городское поселение</t>
  </si>
  <si>
    <t>Опольевское сельское поселение</t>
  </si>
  <si>
    <t>Пустомержское сельское поселение</t>
  </si>
  <si>
    <t>Глажевское сельское поселение</t>
  </si>
  <si>
    <t>Отрадненское городское поселение</t>
  </si>
  <si>
    <t>Павловское городское поселение</t>
  </si>
  <si>
    <t>Суховское сельское поселение</t>
  </si>
  <si>
    <t>Лодейнопольское городское поселение</t>
  </si>
  <si>
    <t>Аннинское городское поселение</t>
  </si>
  <si>
    <t>Виллозское городское поселение</t>
  </si>
  <si>
    <t>Кипенское сельское поселение</t>
  </si>
  <si>
    <t>Лаголовское сельское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</si>
  <si>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</si>
  <si>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</si>
  <si>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</si>
  <si>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</si>
  <si>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</si>
  <si>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</si>
  <si>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</si>
  <si>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</si>
  <si>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Толмачевское городское поселение</t>
  </si>
  <si>
    <t>Важинское городское поселение</t>
  </si>
  <si>
    <t>Винницкое сельское поселение</t>
  </si>
  <si>
    <t xml:space="preserve">Вознесенское городское поселение 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</si>
  <si>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</si>
  <si>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</si>
  <si>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</si>
  <si>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Ромашкинское сельское поселение</t>
  </si>
  <si>
    <t>Сланцевское городское поселение</t>
  </si>
  <si>
    <t>Горское сельское поселение</t>
  </si>
  <si>
    <t>Мелегежское сельское поселение</t>
  </si>
  <si>
    <t>Тихвинское городское поселение</t>
  </si>
  <si>
    <t>Шугозерское сельское поселение</t>
  </si>
  <si>
    <t>Никольское городское поселение</t>
  </si>
  <si>
    <t>Форносовское городское поселение</t>
  </si>
  <si>
    <t>Г. Сосновый Бор, ул. Ленинградская, д. 28</t>
  </si>
  <si>
    <t>5343.7</t>
  </si>
  <si>
    <t>3233.6</t>
  </si>
  <si>
    <t>Г. Выборг, Ленинградское ш., д. 1</t>
  </si>
  <si>
    <t>пир на крышу и фасад+экспертиза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</si>
</sst>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29">
    <xf numFmtId="0" fontId="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30" fillId="0" borderId="0"/>
    <xf numFmtId="0" fontId="22" fillId="0" borderId="0"/>
    <xf numFmtId="0" fontId="25" fillId="0" borderId="0"/>
    <xf numFmtId="0" fontId="19" fillId="0" borderId="0"/>
    <xf numFmtId="0" fontId="26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2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9" fillId="0" borderId="0"/>
    <xf numFmtId="0" fontId="14" fillId="0" borderId="0"/>
    <xf numFmtId="0" fontId="14" fillId="0" borderId="0"/>
    <xf numFmtId="0" fontId="35" fillId="0" borderId="0" applyNumberFormat="0" applyFill="0" applyBorder="0" applyAlignment="0" applyProtection="0"/>
    <xf numFmtId="0" fontId="36" fillId="0" borderId="0"/>
    <xf numFmtId="0" fontId="23" fillId="0" borderId="0"/>
    <xf numFmtId="0" fontId="13" fillId="0" borderId="0"/>
    <xf numFmtId="0" fontId="22" fillId="0" borderId="0"/>
    <xf numFmtId="0" fontId="13" fillId="0" borderId="0"/>
    <xf numFmtId="164" fontId="23" fillId="0" borderId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6" fillId="11" borderId="21" applyNumberFormat="0" applyAlignment="0" applyProtection="0"/>
    <xf numFmtId="0" fontId="53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10" borderId="2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5" fillId="11" borderId="22" applyNumberFormat="0" applyAlignment="0" applyProtection="0"/>
    <xf numFmtId="0" fontId="52" fillId="0" borderId="0" applyNumberFormat="0" applyFill="0" applyBorder="0" applyAlignment="0" applyProtection="0"/>
    <xf numFmtId="0" fontId="51" fillId="12" borderId="27" applyNumberFormat="0" applyAlignment="0" applyProtection="0"/>
    <xf numFmtId="0" fontId="4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0" borderId="0"/>
    <xf numFmtId="0" fontId="43" fillId="5" borderId="0" applyNumberFormat="0" applyBorder="0" applyAlignment="0" applyProtection="0"/>
    <xf numFmtId="0" fontId="47" fillId="0" borderId="23" applyNumberFormat="0" applyFill="0" applyAlignment="0" applyProtection="0"/>
    <xf numFmtId="0" fontId="43" fillId="8" borderId="0" applyNumberFormat="0" applyBorder="0" applyAlignment="0" applyProtection="0"/>
    <xf numFmtId="0" fontId="48" fillId="0" borderId="24" applyNumberFormat="0" applyFill="0" applyAlignment="0" applyProtection="0"/>
    <xf numFmtId="0" fontId="19" fillId="0" borderId="0"/>
    <xf numFmtId="0" fontId="49" fillId="0" borderId="25" applyNumberFormat="0" applyFill="0" applyAlignment="0" applyProtection="0"/>
    <xf numFmtId="0" fontId="43" fillId="4" borderId="0" applyNumberFormat="0" applyBorder="0" applyAlignment="0" applyProtection="0"/>
    <xf numFmtId="0" fontId="50" fillId="0" borderId="26" applyNumberFormat="0" applyFill="0" applyAlignment="0" applyProtection="0"/>
    <xf numFmtId="0" fontId="42" fillId="0" borderId="0" applyProtection="0"/>
    <xf numFmtId="0" fontId="54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19" fillId="15" borderId="28" applyNumberFormat="0" applyAlignment="0" applyProtection="0"/>
    <xf numFmtId="0" fontId="56" fillId="0" borderId="29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>
      <alignment horizontal="center"/>
    </xf>
    <xf numFmtId="0" fontId="58" fillId="16" borderId="0" applyNumberFormat="0" applyBorder="0" applyAlignment="0" applyProtection="0"/>
    <xf numFmtId="0" fontId="1" fillId="0" borderId="0"/>
  </cellStyleXfs>
  <cellXfs count="541">
    <xf numFmtId="0" fontId="0" fillId="0" borderId="0" xfId="0"/>
    <xf numFmtId="0" fontId="18" fillId="2" borderId="1" xfId="10" applyFont="1" applyFill="1" applyBorder="1" applyAlignment="1">
      <alignment horizontal="center" vertical="center" wrapText="1"/>
    </xf>
    <xf numFmtId="0" fontId="18" fillId="2" borderId="1" xfId="1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4" fontId="17" fillId="2" borderId="0" xfId="0" applyNumberFormat="1" applyFont="1" applyFill="1" applyBorder="1" applyAlignment="1">
      <alignment horizontal="right" vertical="center" wrapText="1" indent="1"/>
    </xf>
    <xf numFmtId="4" fontId="24" fillId="2" borderId="1" xfId="0" applyNumberFormat="1" applyFont="1" applyFill="1" applyBorder="1" applyAlignment="1">
      <alignment horizontal="left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wrapText="1"/>
    </xf>
    <xf numFmtId="4" fontId="18" fillId="2" borderId="2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8" fillId="2" borderId="1" xfId="1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/>
    </xf>
    <xf numFmtId="4" fontId="18" fillId="2" borderId="1" xfId="10" applyNumberFormat="1" applyFont="1" applyFill="1" applyBorder="1" applyAlignment="1">
      <alignment horizontal="center" vertical="center"/>
    </xf>
    <xf numFmtId="1" fontId="18" fillId="2" borderId="1" xfId="1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4" fontId="18" fillId="2" borderId="1" xfId="0" applyNumberFormat="1" applyFont="1" applyFill="1" applyBorder="1" applyAlignment="1">
      <alignment vertical="center"/>
    </xf>
    <xf numFmtId="4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2" borderId="0" xfId="0" applyFont="1" applyFill="1" applyBorder="1"/>
    <xf numFmtId="0" fontId="18" fillId="2" borderId="0" xfId="0" applyFont="1" applyFill="1" applyAlignment="1"/>
    <xf numFmtId="3" fontId="18" fillId="2" borderId="2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wrapText="1"/>
    </xf>
    <xf numFmtId="4" fontId="17" fillId="2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0" xfId="0" applyNumberFormat="1" applyFont="1" applyFill="1" applyBorder="1" applyAlignment="1" applyProtection="1">
      <alignment horizontal="left"/>
    </xf>
    <xf numFmtId="14" fontId="18" fillId="2" borderId="1" xfId="0" applyNumberFormat="1" applyFont="1" applyFill="1" applyBorder="1" applyAlignment="1">
      <alignment horizontal="center" vertical="center"/>
    </xf>
    <xf numFmtId="2" fontId="18" fillId="2" borderId="1" xfId="46" applyNumberFormat="1" applyFont="1" applyFill="1" applyBorder="1" applyAlignment="1">
      <alignment horizontal="center" vertical="center" wrapText="1"/>
    </xf>
    <xf numFmtId="0" fontId="18" fillId="2" borderId="1" xfId="59" applyFont="1" applyFill="1" applyBorder="1" applyAlignment="1">
      <alignment horizontal="center" wrapText="1"/>
    </xf>
    <xf numFmtId="0" fontId="18" fillId="2" borderId="1" xfId="14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 shrinkToFit="1"/>
    </xf>
    <xf numFmtId="0" fontId="18" fillId="2" borderId="8" xfId="0" applyNumberFormat="1" applyFont="1" applyFill="1" applyBorder="1" applyAlignment="1">
      <alignment horizontal="center" vertical="center"/>
    </xf>
    <xf numFmtId="4" fontId="18" fillId="2" borderId="1" xfId="14" applyNumberFormat="1" applyFont="1" applyFill="1" applyBorder="1" applyAlignment="1">
      <alignment horizontal="center" vertical="center" wrapText="1"/>
    </xf>
    <xf numFmtId="0" fontId="18" fillId="2" borderId="1" xfId="57" applyFont="1" applyFill="1" applyBorder="1" applyAlignment="1">
      <alignment vertical="top"/>
    </xf>
    <xf numFmtId="0" fontId="18" fillId="2" borderId="1" xfId="14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62" applyNumberFormat="1" applyFont="1" applyFill="1" applyBorder="1" applyAlignment="1">
      <alignment horizontal="center"/>
    </xf>
    <xf numFmtId="165" fontId="18" fillId="2" borderId="1" xfId="14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/>
    </xf>
    <xf numFmtId="4" fontId="18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4" fontId="18" fillId="2" borderId="0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vertical="top" wrapText="1"/>
    </xf>
    <xf numFmtId="0" fontId="18" fillId="2" borderId="1" xfId="0" applyNumberFormat="1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2" fontId="17" fillId="2" borderId="1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Alignment="1">
      <alignment horizontal="center" vertical="center"/>
    </xf>
    <xf numFmtId="0" fontId="18" fillId="2" borderId="1" xfId="1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18" fillId="2" borderId="1" xfId="0" applyNumberFormat="1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4" fontId="18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65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0" fontId="18" fillId="2" borderId="1" xfId="0" applyNumberFormat="1" applyFont="1" applyFill="1" applyBorder="1" applyAlignment="1">
      <alignment horizontal="left" vertical="top" wrapText="1"/>
    </xf>
    <xf numFmtId="0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center"/>
    </xf>
    <xf numFmtId="1" fontId="18" fillId="2" borderId="0" xfId="0" applyNumberFormat="1" applyFont="1" applyFill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8" fillId="2" borderId="1" xfId="16" applyNumberFormat="1" applyFont="1" applyFill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1" fontId="21" fillId="2" borderId="2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center" wrapText="1"/>
    </xf>
    <xf numFmtId="1" fontId="18" fillId="2" borderId="1" xfId="1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1" xfId="14" applyNumberFormat="1" applyFont="1" applyFill="1" applyBorder="1" applyAlignment="1">
      <alignment horizontal="center" vertical="center"/>
    </xf>
    <xf numFmtId="1" fontId="18" fillId="2" borderId="1" xfId="14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top" wrapText="1"/>
    </xf>
    <xf numFmtId="1" fontId="18" fillId="2" borderId="5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left" vertical="center"/>
    </xf>
    <xf numFmtId="1" fontId="18" fillId="2" borderId="1" xfId="46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center" vertical="center"/>
    </xf>
    <xf numFmtId="2" fontId="18" fillId="2" borderId="1" xfId="11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Alignment="1">
      <alignment horizontal="center" vertical="center"/>
    </xf>
    <xf numFmtId="0" fontId="17" fillId="2" borderId="1" xfId="0" applyFont="1" applyFill="1" applyBorder="1"/>
    <xf numFmtId="4" fontId="17" fillId="2" borderId="0" xfId="0" applyNumberFormat="1" applyFont="1" applyFill="1" applyBorder="1" applyAlignment="1">
      <alignment horizontal="right" vertical="center" indent="1"/>
    </xf>
    <xf numFmtId="4" fontId="17" fillId="2" borderId="1" xfId="0" applyNumberFormat="1" applyFont="1" applyFill="1" applyBorder="1" applyAlignment="1">
      <alignment vertical="center" wrapText="1"/>
    </xf>
    <xf numFmtId="0" fontId="18" fillId="2" borderId="1" xfId="16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8" fillId="2" borderId="1" xfId="14" applyNumberFormat="1" applyFont="1" applyFill="1" applyBorder="1" applyAlignment="1">
      <alignment horizontal="center" vertical="center" wrapText="1"/>
    </xf>
    <xf numFmtId="0" fontId="18" fillId="2" borderId="1" xfId="14" applyNumberFormat="1" applyFont="1" applyFill="1" applyBorder="1" applyAlignment="1">
      <alignment horizontal="center" vertical="center"/>
    </xf>
    <xf numFmtId="0" fontId="18" fillId="2" borderId="1" xfId="62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left" vertical="top" wrapText="1"/>
    </xf>
    <xf numFmtId="165" fontId="18" fillId="2" borderId="1" xfId="6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/>
    <xf numFmtId="4" fontId="18" fillId="2" borderId="1" xfId="0" applyNumberFormat="1" applyFont="1" applyFill="1" applyBorder="1"/>
    <xf numFmtId="0" fontId="18" fillId="2" borderId="2" xfId="0" applyFont="1" applyFill="1" applyBorder="1"/>
    <xf numFmtId="0" fontId="18" fillId="2" borderId="12" xfId="0" applyFont="1" applyFill="1" applyBorder="1" applyAlignment="1">
      <alignment horizontal="center" vertical="center"/>
    </xf>
    <xf numFmtId="0" fontId="17" fillId="2" borderId="0" xfId="0" applyFont="1" applyFill="1"/>
    <xf numFmtId="0" fontId="39" fillId="2" borderId="0" xfId="0" applyFont="1" applyFill="1"/>
    <xf numFmtId="2" fontId="18" fillId="2" borderId="1" xfId="0" applyNumberFormat="1" applyFont="1" applyFill="1" applyBorder="1" applyAlignment="1">
      <alignment horizontal="right" vertical="center" indent="1"/>
    </xf>
    <xf numFmtId="166" fontId="18" fillId="2" borderId="0" xfId="0" applyNumberFormat="1" applyFont="1" applyFill="1"/>
    <xf numFmtId="166" fontId="18" fillId="2" borderId="1" xfId="0" applyNumberFormat="1" applyFont="1" applyFill="1" applyBorder="1"/>
    <xf numFmtId="0" fontId="18" fillId="2" borderId="14" xfId="0" applyFont="1" applyFill="1" applyBorder="1"/>
    <xf numFmtId="3" fontId="18" fillId="2" borderId="1" xfId="0" applyNumberFormat="1" applyFont="1" applyFill="1" applyBorder="1" applyAlignment="1">
      <alignment horizontal="left" vertical="center"/>
    </xf>
    <xf numFmtId="4" fontId="18" fillId="2" borderId="0" xfId="0" applyNumberFormat="1" applyFont="1" applyFill="1" applyAlignment="1">
      <alignment horizontal="left"/>
    </xf>
    <xf numFmtId="0" fontId="18" fillId="2" borderId="1" xfId="16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1" fontId="18" fillId="2" borderId="1" xfId="62" applyNumberFormat="1" applyFont="1" applyFill="1" applyBorder="1" applyAlignment="1">
      <alignment horizontal="center"/>
    </xf>
    <xf numFmtId="0" fontId="18" fillId="2" borderId="1" xfId="62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center" vertical="center"/>
    </xf>
    <xf numFmtId="0" fontId="18" fillId="2" borderId="1" xfId="62" applyFont="1" applyFill="1" applyBorder="1" applyAlignment="1">
      <alignment horizontal="center" vertical="center"/>
    </xf>
    <xf numFmtId="1" fontId="18" fillId="2" borderId="1" xfId="62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wrapText="1"/>
    </xf>
    <xf numFmtId="1" fontId="18" fillId="2" borderId="1" xfId="12" applyNumberFormat="1" applyFont="1" applyFill="1" applyBorder="1" applyAlignment="1">
      <alignment horizontal="center" vertical="top" wrapText="1"/>
    </xf>
    <xf numFmtId="0" fontId="18" fillId="2" borderId="1" xfId="12" applyFont="1" applyFill="1" applyBorder="1" applyAlignment="1">
      <alignment horizontal="center" vertical="top" wrapText="1"/>
    </xf>
    <xf numFmtId="0" fontId="18" fillId="2" borderId="1" xfId="12" applyNumberFormat="1" applyFont="1" applyFill="1" applyBorder="1" applyAlignment="1">
      <alignment horizontal="center" vertical="top" wrapText="1"/>
    </xf>
    <xf numFmtId="0" fontId="18" fillId="2" borderId="1" xfId="101" applyFont="1" applyFill="1" applyBorder="1" applyAlignment="1">
      <alignment horizontal="center"/>
    </xf>
    <xf numFmtId="4" fontId="18" fillId="2" borderId="1" xfId="10" applyNumberFormat="1" applyFont="1" applyFill="1" applyBorder="1" applyAlignment="1">
      <alignment horizontal="center" vertical="center" wrapText="1"/>
    </xf>
    <xf numFmtId="1" fontId="18" fillId="2" borderId="1" xfId="64" applyNumberFormat="1" applyFont="1" applyFill="1" applyBorder="1" applyAlignment="1">
      <alignment horizontal="center" vertical="center"/>
    </xf>
    <xf numFmtId="0" fontId="18" fillId="2" borderId="1" xfId="64" applyFont="1" applyFill="1" applyBorder="1" applyAlignment="1">
      <alignment horizontal="center" vertical="center"/>
    </xf>
    <xf numFmtId="0" fontId="18" fillId="2" borderId="1" xfId="64" applyNumberFormat="1" applyFont="1" applyFill="1" applyBorder="1" applyAlignment="1">
      <alignment horizontal="center" vertical="center"/>
    </xf>
    <xf numFmtId="0" fontId="18" fillId="2" borderId="1" xfId="64" applyFont="1" applyFill="1" applyBorder="1" applyAlignment="1">
      <alignment horizontal="center" vertical="center" wrapText="1"/>
    </xf>
    <xf numFmtId="1" fontId="18" fillId="2" borderId="1" xfId="64" applyNumberFormat="1" applyFont="1" applyFill="1" applyBorder="1" applyAlignment="1">
      <alignment horizontal="center" vertical="center" wrapText="1"/>
    </xf>
    <xf numFmtId="1" fontId="18" fillId="2" borderId="18" xfId="64" applyNumberFormat="1" applyFont="1" applyFill="1" applyBorder="1" applyAlignment="1">
      <alignment horizontal="center" vertical="center"/>
    </xf>
    <xf numFmtId="0" fontId="18" fillId="2" borderId="18" xfId="64" applyFont="1" applyFill="1" applyBorder="1" applyAlignment="1">
      <alignment horizontal="center" vertical="center"/>
    </xf>
    <xf numFmtId="0" fontId="18" fillId="2" borderId="18" xfId="64" applyNumberFormat="1" applyFont="1" applyFill="1" applyBorder="1" applyAlignment="1">
      <alignment horizontal="center" vertical="center"/>
    </xf>
    <xf numFmtId="1" fontId="18" fillId="2" borderId="1" xfId="62" applyNumberFormat="1" applyFont="1" applyFill="1" applyBorder="1" applyAlignment="1">
      <alignment horizontal="center" vertical="center" wrapText="1"/>
    </xf>
    <xf numFmtId="0" fontId="18" fillId="2" borderId="1" xfId="62" applyFont="1" applyFill="1" applyBorder="1" applyAlignment="1">
      <alignment horizontal="center" vertical="center" wrapText="1"/>
    </xf>
    <xf numFmtId="0" fontId="18" fillId="2" borderId="1" xfId="62" applyNumberFormat="1" applyFont="1" applyFill="1" applyBorder="1" applyAlignment="1">
      <alignment horizontal="center" vertical="center" wrapText="1"/>
    </xf>
    <xf numFmtId="4" fontId="18" fillId="2" borderId="1" xfId="62" applyNumberFormat="1" applyFont="1" applyFill="1" applyBorder="1" applyAlignment="1">
      <alignment horizontal="center" vertical="center" wrapText="1"/>
    </xf>
    <xf numFmtId="1" fontId="18" fillId="2" borderId="1" xfId="101" applyNumberFormat="1" applyFont="1" applyFill="1" applyBorder="1" applyAlignment="1">
      <alignment horizontal="center" vertical="center"/>
    </xf>
    <xf numFmtId="0" fontId="18" fillId="2" borderId="1" xfId="101" applyFont="1" applyFill="1" applyBorder="1" applyAlignment="1">
      <alignment horizontal="center" vertical="center"/>
    </xf>
    <xf numFmtId="0" fontId="18" fillId="2" borderId="1" xfId="101" applyNumberFormat="1" applyFont="1" applyFill="1" applyBorder="1" applyAlignment="1">
      <alignment horizontal="center" vertical="center"/>
    </xf>
    <xf numFmtId="4" fontId="18" fillId="2" borderId="1" xfId="101" applyNumberFormat="1" applyFont="1" applyFill="1" applyBorder="1" applyAlignment="1">
      <alignment horizontal="center" vertical="center"/>
    </xf>
    <xf numFmtId="14" fontId="18" fillId="2" borderId="1" xfId="101" applyNumberFormat="1" applyFont="1" applyFill="1" applyBorder="1" applyAlignment="1">
      <alignment horizontal="center" vertical="center"/>
    </xf>
    <xf numFmtId="1" fontId="18" fillId="2" borderId="1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center" wrapText="1"/>
    </xf>
    <xf numFmtId="4" fontId="24" fillId="2" borderId="1" xfId="11" applyNumberFormat="1" applyFont="1" applyFill="1" applyBorder="1" applyAlignment="1">
      <alignment horizontal="left" vertical="center" wrapText="1"/>
    </xf>
    <xf numFmtId="0" fontId="24" fillId="2" borderId="1" xfId="1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wrapText="1"/>
    </xf>
    <xf numFmtId="0" fontId="39" fillId="2" borderId="1" xfId="0" applyFont="1" applyFill="1" applyBorder="1"/>
    <xf numFmtId="0" fontId="39" fillId="2" borderId="1" xfId="0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7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 wrapText="1"/>
    </xf>
    <xf numFmtId="4" fontId="17" fillId="2" borderId="1" xfId="16" applyNumberFormat="1" applyFont="1" applyFill="1" applyBorder="1" applyAlignment="1">
      <alignment horizontal="center" vertical="center"/>
    </xf>
    <xf numFmtId="4" fontId="18" fillId="2" borderId="6" xfId="0" applyNumberFormat="1" applyFont="1" applyFill="1" applyBorder="1" applyAlignment="1">
      <alignment horizontal="left" vertical="center"/>
    </xf>
    <xf numFmtId="4" fontId="18" fillId="2" borderId="1" xfId="16" applyNumberFormat="1" applyFont="1" applyFill="1" applyBorder="1" applyAlignment="1">
      <alignment horizontal="center" vertical="center"/>
    </xf>
    <xf numFmtId="2" fontId="18" fillId="2" borderId="1" xfId="6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horizontal="center" wrapText="1"/>
    </xf>
    <xf numFmtId="0" fontId="24" fillId="2" borderId="1" xfId="29" applyFont="1" applyFill="1" applyBorder="1" applyAlignment="1" applyProtection="1">
      <alignment vertical="top" wrapText="1"/>
      <protection locked="0"/>
    </xf>
    <xf numFmtId="0" fontId="24" fillId="2" borderId="1" xfId="29" applyFont="1" applyFill="1" applyBorder="1" applyAlignment="1" applyProtection="1">
      <alignment horizontal="left" vertical="top" wrapText="1"/>
      <protection locked="0"/>
    </xf>
    <xf numFmtId="0" fontId="18" fillId="2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vertical="center"/>
    </xf>
    <xf numFmtId="0" fontId="18" fillId="2" borderId="1" xfId="0" quotePrefix="1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right" vertical="center"/>
    </xf>
    <xf numFmtId="2" fontId="32" fillId="2" borderId="1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 horizontal="right" vertical="center" indent="1"/>
    </xf>
    <xf numFmtId="4" fontId="18" fillId="2" borderId="0" xfId="0" applyNumberFormat="1" applyFont="1" applyFill="1" applyAlignment="1">
      <alignment horizontal="right" vertical="center"/>
    </xf>
    <xf numFmtId="4" fontId="18" fillId="2" borderId="1" xfId="0" applyNumberFormat="1" applyFont="1" applyFill="1" applyBorder="1" applyAlignment="1">
      <alignment horizontal="right" vertical="center" indent="1"/>
    </xf>
    <xf numFmtId="4" fontId="18" fillId="3" borderId="1" xfId="0" applyNumberFormat="1" applyFont="1" applyFill="1" applyBorder="1" applyAlignment="1">
      <alignment horizontal="center" vertical="center"/>
    </xf>
    <xf numFmtId="4" fontId="18" fillId="2" borderId="1" xfId="16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 vertical="center" inden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18" fillId="2" borderId="7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wrapText="1"/>
    </xf>
    <xf numFmtId="166" fontId="18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4" fontId="17" fillId="2" borderId="7" xfId="16" applyNumberFormat="1" applyFont="1" applyFill="1" applyBorder="1" applyAlignment="1">
      <alignment horizontal="center" vertical="center"/>
    </xf>
    <xf numFmtId="4" fontId="17" fillId="2" borderId="2" xfId="16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center" vertical="center" wrapText="1"/>
    </xf>
    <xf numFmtId="0" fontId="24" fillId="2" borderId="4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0" fontId="41" fillId="2" borderId="1" xfId="5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3" fontId="17" fillId="2" borderId="7" xfId="0" applyNumberFormat="1" applyFont="1" applyFill="1" applyBorder="1" applyAlignment="1">
      <alignment horizont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7" xfId="16" applyNumberFormat="1" applyFont="1" applyFill="1" applyBorder="1" applyAlignment="1">
      <alignment horizontal="center" vertical="center" wrapText="1"/>
    </xf>
    <xf numFmtId="4" fontId="17" fillId="2" borderId="2" xfId="16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left" wrapText="1"/>
    </xf>
    <xf numFmtId="0" fontId="24" fillId="2" borderId="1" xfId="49" applyFont="1" applyFill="1" applyBorder="1" applyAlignment="1">
      <alignment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18" fillId="2" borderId="14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 vertical="center"/>
    </xf>
    <xf numFmtId="4" fontId="18" fillId="2" borderId="1" xfId="47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/>
    <xf numFmtId="4" fontId="18" fillId="2" borderId="1" xfId="6" applyNumberFormat="1" applyFont="1" applyFill="1" applyBorder="1" applyAlignment="1">
      <alignment horizontal="center" vertical="center"/>
    </xf>
    <xf numFmtId="0" fontId="41" fillId="2" borderId="1" xfId="50" applyFont="1" applyFill="1" applyBorder="1" applyAlignment="1">
      <alignment horizontal="left" vertical="center" wrapText="1"/>
    </xf>
    <xf numFmtId="0" fontId="41" fillId="2" borderId="1" xfId="5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41" fillId="2" borderId="4" xfId="50" applyFont="1" applyFill="1" applyBorder="1" applyAlignment="1">
      <alignment horizontal="left" vertical="center"/>
    </xf>
    <xf numFmtId="3" fontId="17" fillId="2" borderId="6" xfId="0" applyNumberFormat="1" applyFont="1" applyFill="1" applyBorder="1" applyAlignment="1">
      <alignment horizontal="left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right" vertical="center" indent="1"/>
    </xf>
    <xf numFmtId="0" fontId="18" fillId="2" borderId="7" xfId="0" applyFont="1" applyFill="1" applyBorder="1" applyAlignment="1">
      <alignment horizontal="left" wrapText="1"/>
    </xf>
    <xf numFmtId="4" fontId="17" fillId="2" borderId="6" xfId="16" applyNumberFormat="1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166" fontId="18" fillId="2" borderId="1" xfId="0" applyNumberFormat="1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/>
    </xf>
    <xf numFmtId="0" fontId="18" fillId="2" borderId="3" xfId="0" applyNumberFormat="1" applyFont="1" applyFill="1" applyBorder="1" applyAlignment="1">
      <alignment horizontal="left" vertical="center" wrapText="1"/>
    </xf>
    <xf numFmtId="0" fontId="18" fillId="2" borderId="4" xfId="0" applyNumberFormat="1" applyFont="1" applyFill="1" applyBorder="1" applyAlignment="1">
      <alignment horizontal="left" vertical="center" wrapText="1"/>
    </xf>
    <xf numFmtId="0" fontId="18" fillId="2" borderId="5" xfId="0" applyNumberFormat="1" applyFont="1" applyFill="1" applyBorder="1" applyAlignment="1">
      <alignment horizontal="left" vertical="center" wrapText="1"/>
    </xf>
    <xf numFmtId="3" fontId="18" fillId="2" borderId="1" xfId="16" applyNumberFormat="1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24" fillId="2" borderId="1" xfId="5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top" wrapText="1"/>
    </xf>
    <xf numFmtId="0" fontId="24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top" wrapText="1"/>
    </xf>
    <xf numFmtId="4" fontId="18" fillId="2" borderId="1" xfId="131" applyNumberFormat="1" applyFont="1" applyFill="1" applyBorder="1" applyAlignment="1">
      <alignment horizontal="center" vertical="center"/>
    </xf>
    <xf numFmtId="1" fontId="18" fillId="2" borderId="13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top" wrapText="1"/>
    </xf>
    <xf numFmtId="0" fontId="18" fillId="2" borderId="1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left" vertical="center" wrapText="1"/>
    </xf>
    <xf numFmtId="0" fontId="18" fillId="2" borderId="6" xfId="0" applyNumberFormat="1" applyFont="1" applyFill="1" applyBorder="1" applyAlignment="1">
      <alignment horizontal="center" vertical="center" wrapText="1"/>
    </xf>
    <xf numFmtId="1" fontId="18" fillId="2" borderId="1" xfId="2492" applyNumberFormat="1" applyFont="1" applyFill="1" applyBorder="1" applyAlignment="1">
      <alignment horizontal="center" vertical="center" wrapText="1"/>
    </xf>
    <xf numFmtId="4" fontId="18" fillId="2" borderId="1" xfId="2492" applyNumberFormat="1" applyFont="1" applyFill="1" applyBorder="1" applyAlignment="1">
      <alignment horizontal="center" vertical="center"/>
    </xf>
    <xf numFmtId="0" fontId="18" fillId="2" borderId="1" xfId="2492" applyNumberFormat="1" applyFont="1" applyFill="1" applyBorder="1" applyAlignment="1">
      <alignment horizontal="center" vertical="center"/>
    </xf>
    <xf numFmtId="0" fontId="18" fillId="2" borderId="1" xfId="2492" applyNumberFormat="1" applyFont="1" applyFill="1" applyBorder="1" applyAlignment="1">
      <alignment horizontal="center" vertical="center" wrapText="1"/>
    </xf>
    <xf numFmtId="0" fontId="18" fillId="2" borderId="1" xfId="2492" applyFont="1" applyFill="1" applyBorder="1" applyAlignment="1">
      <alignment horizontal="center" vertical="center" wrapText="1"/>
    </xf>
    <xf numFmtId="1" fontId="18" fillId="2" borderId="1" xfId="2492" applyNumberFormat="1" applyFont="1" applyFill="1" applyBorder="1" applyAlignment="1">
      <alignment horizontal="center" vertical="center"/>
    </xf>
    <xf numFmtId="0" fontId="18" fillId="2" borderId="1" xfId="251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top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2" borderId="1" xfId="2463" applyFont="1" applyFill="1" applyBorder="1" applyAlignment="1">
      <alignment horizontal="center"/>
    </xf>
    <xf numFmtId="1" fontId="24" fillId="2" borderId="1" xfId="2463" applyNumberFormat="1" applyFont="1" applyFill="1" applyBorder="1" applyAlignment="1">
      <alignment horizontal="center"/>
    </xf>
    <xf numFmtId="0" fontId="18" fillId="2" borderId="1" xfId="11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vertical="top" wrapText="1"/>
    </xf>
    <xf numFmtId="1" fontId="24" fillId="2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/>
    </xf>
    <xf numFmtId="0" fontId="24" fillId="2" borderId="1" xfId="2511" applyFont="1" applyFill="1" applyBorder="1" applyAlignment="1">
      <alignment horizontal="center" vertical="top" wrapText="1"/>
    </xf>
    <xf numFmtId="4" fontId="24" fillId="2" borderId="1" xfId="2511" applyNumberFormat="1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 applyProtection="1">
      <alignment horizontal="center" vertical="center"/>
    </xf>
    <xf numFmtId="0" fontId="24" fillId="2" borderId="1" xfId="2463" applyFont="1" applyFill="1" applyBorder="1" applyAlignment="1">
      <alignment horizontal="center" vertical="top" wrapText="1"/>
    </xf>
    <xf numFmtId="1" fontId="24" fillId="2" borderId="1" xfId="2511" applyNumberFormat="1" applyFont="1" applyFill="1" applyBorder="1" applyAlignment="1">
      <alignment horizontal="center" vertical="top" wrapText="1"/>
    </xf>
    <xf numFmtId="1" fontId="24" fillId="2" borderId="1" xfId="0" applyNumberFormat="1" applyFont="1" applyFill="1" applyBorder="1" applyAlignment="1">
      <alignment horizontal="center"/>
    </xf>
    <xf numFmtId="1" fontId="24" fillId="2" borderId="1" xfId="2463" applyNumberFormat="1" applyFont="1" applyFill="1" applyBorder="1" applyAlignment="1">
      <alignment horizontal="center" vertical="top" wrapText="1"/>
    </xf>
    <xf numFmtId="1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" fontId="24" fillId="2" borderId="1" xfId="11" quotePrefix="1" applyNumberFormat="1" applyFont="1" applyFill="1" applyBorder="1" applyAlignment="1">
      <alignment horizontal="center" vertical="center"/>
    </xf>
    <xf numFmtId="1" fontId="24" fillId="2" borderId="1" xfId="11" applyNumberFormat="1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18" fillId="2" borderId="6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4" fontId="18" fillId="2" borderId="1" xfId="15" applyNumberFormat="1" applyFont="1" applyFill="1" applyBorder="1" applyAlignment="1">
      <alignment horizontal="center" vertical="center" wrapText="1"/>
    </xf>
    <xf numFmtId="4" fontId="59" fillId="2" borderId="1" xfId="162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vertical="top" wrapText="1"/>
    </xf>
    <xf numFmtId="4" fontId="17" fillId="2" borderId="1" xfId="0" applyNumberFormat="1" applyFont="1" applyFill="1" applyBorder="1" applyAlignment="1">
      <alignment horizontal="right" vertical="center" indent="1"/>
    </xf>
    <xf numFmtId="4" fontId="17" fillId="2" borderId="1" xfId="47" applyNumberFormat="1" applyFont="1" applyFill="1" applyBorder="1" applyAlignment="1">
      <alignment horizontal="center" vertical="center" wrapText="1"/>
    </xf>
    <xf numFmtId="0" fontId="24" fillId="2" borderId="1" xfId="6" applyFont="1" applyFill="1" applyBorder="1" applyAlignment="1">
      <alignment horizontal="center" vertical="center"/>
    </xf>
    <xf numFmtId="0" fontId="24" fillId="2" borderId="1" xfId="6" applyFont="1" applyFill="1" applyBorder="1" applyAlignment="1">
      <alignment horizontal="center" vertical="center" wrapText="1"/>
    </xf>
    <xf numFmtId="1" fontId="18" fillId="2" borderId="3" xfId="6" applyNumberFormat="1" applyFont="1" applyFill="1" applyBorder="1" applyAlignment="1">
      <alignment horizontal="center" vertical="center"/>
    </xf>
    <xf numFmtId="1" fontId="18" fillId="2" borderId="1" xfId="0" applyNumberFormat="1" applyFont="1" applyFill="1" applyBorder="1" applyAlignment="1">
      <alignment horizontal="left" vertical="center"/>
    </xf>
    <xf numFmtId="4" fontId="61" fillId="2" borderId="1" xfId="6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left" vertical="center"/>
    </xf>
    <xf numFmtId="4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wrapText="1"/>
    </xf>
    <xf numFmtId="0" fontId="24" fillId="2" borderId="1" xfId="0" applyFont="1" applyFill="1" applyBorder="1"/>
    <xf numFmtId="0" fontId="24" fillId="2" borderId="0" xfId="0" applyFont="1" applyFill="1"/>
    <xf numFmtId="3" fontId="24" fillId="2" borderId="1" xfId="16" applyNumberFormat="1" applyFont="1" applyFill="1" applyBorder="1" applyAlignment="1">
      <alignment horizontal="left" vertical="center"/>
    </xf>
    <xf numFmtId="4" fontId="24" fillId="2" borderId="1" xfId="0" applyNumberFormat="1" applyFont="1" applyFill="1" applyBorder="1" applyAlignment="1" applyProtection="1">
      <alignment horizontal="center"/>
    </xf>
    <xf numFmtId="4" fontId="24" fillId="2" borderId="1" xfId="0" applyNumberFormat="1" applyFont="1" applyFill="1" applyBorder="1" applyAlignment="1">
      <alignment vertical="center" wrapText="1"/>
    </xf>
    <xf numFmtId="4" fontId="24" fillId="2" borderId="1" xfId="0" applyNumberFormat="1" applyFont="1" applyFill="1" applyBorder="1" applyAlignment="1">
      <alignment vertical="center"/>
    </xf>
    <xf numFmtId="4" fontId="24" fillId="2" borderId="0" xfId="0" applyNumberFormat="1" applyFont="1" applyFill="1" applyAlignment="1">
      <alignment vertical="center"/>
    </xf>
    <xf numFmtId="4" fontId="3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/>
    <xf numFmtId="0" fontId="24" fillId="2" borderId="0" xfId="0" applyFont="1" applyFill="1" applyBorder="1"/>
    <xf numFmtId="0" fontId="24" fillId="2" borderId="14" xfId="0" applyFont="1" applyFill="1" applyBorder="1"/>
    <xf numFmtId="4" fontId="18" fillId="2" borderId="2" xfId="0" applyNumberFormat="1" applyFont="1" applyFill="1" applyBorder="1" applyAlignment="1">
      <alignment horizontal="left" vertical="center" wrapText="1"/>
    </xf>
    <xf numFmtId="2" fontId="32" fillId="2" borderId="0" xfId="0" applyNumberFormat="1" applyFont="1" applyFill="1" applyAlignment="1">
      <alignment horizontal="right" vertical="center"/>
    </xf>
    <xf numFmtId="2" fontId="32" fillId="2" borderId="7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2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vertical="center" wrapText="1"/>
    </xf>
    <xf numFmtId="4" fontId="37" fillId="2" borderId="7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right" vertical="center" indent="1"/>
    </xf>
    <xf numFmtId="4" fontId="32" fillId="2" borderId="1" xfId="0" applyNumberFormat="1" applyFont="1" applyFill="1" applyBorder="1" applyAlignment="1">
      <alignment horizontal="right" vertical="center" indent="1"/>
    </xf>
    <xf numFmtId="4" fontId="37" fillId="2" borderId="7" xfId="16" applyNumberFormat="1" applyFont="1" applyFill="1" applyBorder="1" applyAlignment="1">
      <alignment horizontal="center" vertical="center"/>
    </xf>
    <xf numFmtId="4" fontId="37" fillId="2" borderId="1" xfId="16" applyNumberFormat="1" applyFont="1" applyFill="1" applyBorder="1" applyAlignment="1">
      <alignment horizontal="center" vertical="center"/>
    </xf>
    <xf numFmtId="2" fontId="32" fillId="2" borderId="0" xfId="0" applyNumberFormat="1" applyFont="1" applyFill="1" applyAlignment="1">
      <alignment horizontal="right" vertical="center" indent="1"/>
    </xf>
    <xf numFmtId="4" fontId="32" fillId="2" borderId="1" xfId="0" applyNumberFormat="1" applyFont="1" applyFill="1" applyBorder="1" applyAlignment="1">
      <alignment vertical="center"/>
    </xf>
    <xf numFmtId="4" fontId="32" fillId="2" borderId="1" xfId="0" applyNumberFormat="1" applyFont="1" applyFill="1" applyBorder="1"/>
    <xf numFmtId="4" fontId="18" fillId="2" borderId="1" xfId="46" applyNumberFormat="1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/>
    </xf>
    <xf numFmtId="4" fontId="18" fillId="2" borderId="1" xfId="44" applyNumberFormat="1" applyFont="1" applyFill="1" applyBorder="1" applyAlignment="1">
      <alignment horizontal="center"/>
    </xf>
    <xf numFmtId="4" fontId="18" fillId="2" borderId="0" xfId="0" applyNumberFormat="1" applyFont="1" applyFill="1"/>
    <xf numFmtId="4" fontId="17" fillId="2" borderId="2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left" vertical="top" wrapText="1"/>
    </xf>
    <xf numFmtId="4" fontId="32" fillId="2" borderId="1" xfId="0" applyNumberFormat="1" applyFont="1" applyFill="1" applyBorder="1" applyAlignment="1">
      <alignment horizontal="left" vertical="top" wrapText="1"/>
    </xf>
    <xf numFmtId="4" fontId="32" fillId="2" borderId="1" xfId="0" applyNumberFormat="1" applyFont="1" applyFill="1" applyBorder="1" applyAlignment="1">
      <alignment vertical="top" wrapText="1"/>
    </xf>
    <xf numFmtId="4" fontId="17" fillId="2" borderId="2" xfId="0" applyNumberFormat="1" applyFont="1" applyFill="1" applyBorder="1" applyAlignment="1">
      <alignment horizontal="left"/>
    </xf>
    <xf numFmtId="4" fontId="37" fillId="2" borderId="1" xfId="0" applyNumberFormat="1" applyFont="1" applyFill="1" applyBorder="1" applyAlignment="1">
      <alignment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4" fontId="18" fillId="2" borderId="1" xfId="6" applyNumberFormat="1" applyFont="1" applyFill="1" applyBorder="1" applyAlignment="1">
      <alignment horizontal="center" vertical="center" wrapText="1"/>
    </xf>
    <xf numFmtId="4" fontId="60" fillId="3" borderId="1" xfId="0" applyNumberFormat="1" applyFont="1" applyFill="1" applyBorder="1" applyAlignment="1">
      <alignment horizontal="center" vertical="center" wrapText="1"/>
    </xf>
    <xf numFmtId="4" fontId="32" fillId="3" borderId="1" xfId="16" applyNumberFormat="1" applyFont="1" applyFill="1" applyBorder="1" applyAlignment="1">
      <alignment horizontal="center" vertical="center"/>
    </xf>
    <xf numFmtId="4" fontId="18" fillId="3" borderId="1" xfId="16" applyNumberFormat="1" applyFont="1" applyFill="1" applyBorder="1" applyAlignment="1">
      <alignment horizontal="center" vertical="center"/>
    </xf>
    <xf numFmtId="4" fontId="18" fillId="3" borderId="1" xfId="16" applyNumberFormat="1" applyFont="1" applyFill="1" applyBorder="1" applyAlignment="1">
      <alignment horizontal="center" vertical="center" wrapText="1"/>
    </xf>
    <xf numFmtId="4" fontId="32" fillId="2" borderId="1" xfId="16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 wrapText="1"/>
    </xf>
    <xf numFmtId="4" fontId="32" fillId="2" borderId="1" xfId="16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/>
    <xf numFmtId="4" fontId="24" fillId="2" borderId="1" xfId="0" applyNumberFormat="1" applyFont="1" applyFill="1" applyBorder="1" applyAlignment="1"/>
    <xf numFmtId="4" fontId="24" fillId="2" borderId="1" xfId="16" applyNumberFormat="1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/>
    </xf>
    <xf numFmtId="4" fontId="17" fillId="3" borderId="1" xfId="0" applyNumberFormat="1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/>
    </xf>
    <xf numFmtId="0" fontId="62" fillId="0" borderId="1" xfId="0" applyFont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left" vertical="center"/>
    </xf>
    <xf numFmtId="4" fontId="17" fillId="2" borderId="2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center" vertical="center" textRotation="90" wrapText="1"/>
    </xf>
    <xf numFmtId="4" fontId="17" fillId="2" borderId="7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3" xfId="0" applyNumberFormat="1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3" fontId="34" fillId="2" borderId="7" xfId="0" applyNumberFormat="1" applyFont="1" applyFill="1" applyBorder="1" applyAlignment="1">
      <alignment horizontal="center" vertical="center" wrapText="1"/>
    </xf>
    <xf numFmtId="0" fontId="24" fillId="2" borderId="1" xfId="5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4" fontId="24" fillId="2" borderId="2" xfId="11" applyNumberFormat="1" applyFont="1" applyFill="1" applyBorder="1" applyAlignment="1">
      <alignment horizontal="center" vertical="center" wrapText="1"/>
    </xf>
    <xf numFmtId="0" fontId="59" fillId="2" borderId="1" xfId="2528" applyFont="1" applyFill="1" applyBorder="1" applyAlignment="1">
      <alignment horizontal="center" vertical="center" wrapText="1"/>
    </xf>
    <xf numFmtId="4" fontId="59" fillId="2" borderId="1" xfId="2528" applyNumberFormat="1" applyFont="1" applyFill="1" applyBorder="1" applyAlignment="1">
      <alignment horizontal="center" vertical="center" wrapText="1"/>
    </xf>
    <xf numFmtId="4" fontId="24" fillId="2" borderId="0" xfId="0" applyNumberFormat="1" applyFont="1" applyFill="1" applyBorder="1" applyAlignment="1">
      <alignment vertical="center"/>
    </xf>
    <xf numFmtId="2" fontId="63" fillId="2" borderId="0" xfId="0" applyNumberFormat="1" applyFont="1" applyFill="1" applyBorder="1"/>
    <xf numFmtId="0" fontId="24" fillId="2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2" fontId="18" fillId="2" borderId="1" xfId="44" applyNumberFormat="1" applyFont="1" applyFill="1" applyBorder="1" applyAlignment="1">
      <alignment horizontal="center"/>
    </xf>
    <xf numFmtId="0" fontId="17" fillId="2" borderId="6" xfId="16" applyNumberFormat="1" applyFont="1" applyFill="1" applyBorder="1" applyAlignment="1">
      <alignment horizontal="center" vertical="center"/>
    </xf>
    <xf numFmtId="0" fontId="17" fillId="2" borderId="2" xfId="16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/>
    </xf>
    <xf numFmtId="0" fontId="18" fillId="2" borderId="7" xfId="0" applyNumberFormat="1" applyFont="1" applyFill="1" applyBorder="1" applyAlignment="1">
      <alignment horizontal="left" vertical="center"/>
    </xf>
    <xf numFmtId="0" fontId="18" fillId="2" borderId="2" xfId="0" applyNumberFormat="1" applyFont="1" applyFill="1" applyBorder="1" applyAlignment="1">
      <alignment horizontal="left" vertical="center"/>
    </xf>
    <xf numFmtId="0" fontId="18" fillId="2" borderId="6" xfId="0" applyNumberFormat="1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left" vertical="center"/>
    </xf>
    <xf numFmtId="0" fontId="17" fillId="2" borderId="2" xfId="0" applyNumberFormat="1" applyFont="1" applyFill="1" applyBorder="1" applyAlignment="1">
      <alignment horizontal="left" vertical="center"/>
    </xf>
    <xf numFmtId="0" fontId="17" fillId="2" borderId="7" xfId="0" applyNumberFormat="1" applyFont="1" applyFill="1" applyBorder="1" applyAlignment="1">
      <alignment horizontal="left" vertical="center"/>
    </xf>
    <xf numFmtId="0" fontId="17" fillId="2" borderId="14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/>
    </xf>
    <xf numFmtId="0" fontId="18" fillId="2" borderId="15" xfId="0" applyNumberFormat="1" applyFont="1" applyFill="1" applyBorder="1" applyAlignment="1">
      <alignment horizontal="left" vertical="center"/>
    </xf>
    <xf numFmtId="0" fontId="18" fillId="2" borderId="9" xfId="0" applyNumberFormat="1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3" fontId="17" fillId="2" borderId="6" xfId="16" applyNumberFormat="1" applyFont="1" applyFill="1" applyBorder="1" applyAlignment="1">
      <alignment horizontal="center" vertical="center"/>
    </xf>
    <xf numFmtId="3" fontId="17" fillId="2" borderId="7" xfId="16" applyNumberFormat="1" applyFont="1" applyFill="1" applyBorder="1" applyAlignment="1">
      <alignment horizontal="center" vertical="center"/>
    </xf>
    <xf numFmtId="3" fontId="17" fillId="2" borderId="2" xfId="16" applyNumberFormat="1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>
      <alignment horizontal="left" vertical="center" wrapText="1"/>
    </xf>
    <xf numFmtId="0" fontId="18" fillId="2" borderId="2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8" fillId="2" borderId="6" xfId="16" applyNumberFormat="1" applyFont="1" applyFill="1" applyBorder="1" applyAlignment="1">
      <alignment horizontal="left" vertical="center"/>
    </xf>
    <xf numFmtId="0" fontId="18" fillId="2" borderId="2" xfId="16" applyNumberFormat="1" applyFont="1" applyFill="1" applyBorder="1" applyAlignment="1">
      <alignment horizontal="left" vertical="center"/>
    </xf>
    <xf numFmtId="0" fontId="17" fillId="2" borderId="6" xfId="16" applyNumberFormat="1" applyFont="1" applyFill="1" applyBorder="1" applyAlignment="1">
      <alignment horizontal="left" vertical="center"/>
    </xf>
    <xf numFmtId="0" fontId="17" fillId="2" borderId="2" xfId="16" applyNumberFormat="1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left" vertical="center" wrapText="1"/>
    </xf>
    <xf numFmtId="0" fontId="17" fillId="2" borderId="7" xfId="0" applyNumberFormat="1" applyFont="1" applyFill="1" applyBorder="1" applyAlignment="1">
      <alignment horizontal="left"/>
    </xf>
    <xf numFmtId="0" fontId="17" fillId="2" borderId="2" xfId="0" applyNumberFormat="1" applyFont="1" applyFill="1" applyBorder="1" applyAlignment="1">
      <alignment horizontal="left"/>
    </xf>
    <xf numFmtId="4" fontId="17" fillId="2" borderId="1" xfId="0" applyNumberFormat="1" applyFont="1" applyFill="1" applyBorder="1" applyAlignment="1">
      <alignment horizontal="left" vertical="center"/>
    </xf>
    <xf numFmtId="0" fontId="18" fillId="2" borderId="1" xfId="11" applyFont="1" applyFill="1" applyBorder="1" applyAlignment="1">
      <alignment horizontal="center" vertical="center" textRotation="90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7" fillId="2" borderId="6" xfId="0" applyNumberFormat="1" applyFont="1" applyFill="1" applyBorder="1" applyAlignment="1">
      <alignment horizontal="left" vertical="center"/>
    </xf>
    <xf numFmtId="4" fontId="17" fillId="2" borderId="7" xfId="0" applyNumberFormat="1" applyFont="1" applyFill="1" applyBorder="1" applyAlignment="1">
      <alignment horizontal="left" vertical="center"/>
    </xf>
    <xf numFmtId="4" fontId="17" fillId="2" borderId="2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textRotation="90"/>
    </xf>
    <xf numFmtId="0" fontId="18" fillId="2" borderId="1" xfId="0" applyNumberFormat="1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textRotation="90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horizontal="left" vertical="center" wrapText="1"/>
    </xf>
    <xf numFmtId="0" fontId="17" fillId="2" borderId="6" xfId="49" applyFont="1" applyFill="1" applyBorder="1" applyAlignment="1">
      <alignment horizontal="center"/>
    </xf>
    <xf numFmtId="0" fontId="17" fillId="2" borderId="7" xfId="49" applyFont="1" applyFill="1" applyBorder="1" applyAlignment="1">
      <alignment horizontal="center"/>
    </xf>
    <xf numFmtId="0" fontId="17" fillId="2" borderId="2" xfId="49" applyFont="1" applyFill="1" applyBorder="1" applyAlignment="1">
      <alignment horizontal="center"/>
    </xf>
    <xf numFmtId="3" fontId="18" fillId="2" borderId="6" xfId="0" applyNumberFormat="1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left" vertical="center"/>
    </xf>
    <xf numFmtId="0" fontId="18" fillId="2" borderId="11" xfId="0" applyNumberFormat="1" applyFont="1" applyFill="1" applyBorder="1" applyAlignment="1">
      <alignment horizontal="left" vertical="center"/>
    </xf>
    <xf numFmtId="4" fontId="18" fillId="2" borderId="1" xfId="0" applyNumberFormat="1" applyFont="1" applyFill="1" applyBorder="1" applyAlignment="1">
      <alignment horizontal="center" vertical="center" textRotation="90" wrapText="1"/>
    </xf>
    <xf numFmtId="2" fontId="18" fillId="2" borderId="1" xfId="11" applyNumberFormat="1" applyFont="1" applyFill="1" applyBorder="1" applyAlignment="1">
      <alignment horizontal="center" vertical="center" textRotation="90" wrapText="1"/>
    </xf>
    <xf numFmtId="0" fontId="18" fillId="2" borderId="16" xfId="0" applyNumberFormat="1" applyFont="1" applyFill="1" applyBorder="1" applyAlignment="1">
      <alignment horizontal="left" vertical="center"/>
    </xf>
    <xf numFmtId="4" fontId="17" fillId="2" borderId="6" xfId="0" applyNumberFormat="1" applyFont="1" applyFill="1" applyBorder="1" applyAlignment="1">
      <alignment horizontal="left" vertical="center" wrapText="1"/>
    </xf>
    <xf numFmtId="4" fontId="17" fillId="2" borderId="7" xfId="0" applyNumberFormat="1" applyFont="1" applyFill="1" applyBorder="1" applyAlignment="1">
      <alignment horizontal="left" vertical="center" wrapText="1"/>
    </xf>
    <xf numFmtId="3" fontId="17" fillId="2" borderId="6" xfId="0" applyNumberFormat="1" applyFont="1" applyFill="1" applyBorder="1" applyAlignment="1">
      <alignment horizontal="left" vertical="center"/>
    </xf>
    <xf numFmtId="3" fontId="17" fillId="2" borderId="7" xfId="0" applyNumberFormat="1" applyFont="1" applyFill="1" applyBorder="1" applyAlignment="1">
      <alignment horizontal="left" vertical="center"/>
    </xf>
    <xf numFmtId="0" fontId="18" fillId="2" borderId="10" xfId="0" applyNumberFormat="1" applyFont="1" applyFill="1" applyBorder="1" applyAlignment="1">
      <alignment horizontal="center"/>
    </xf>
    <xf numFmtId="0" fontId="18" fillId="2" borderId="14" xfId="0" applyNumberFormat="1" applyFont="1" applyFill="1" applyBorder="1" applyAlignment="1">
      <alignment horizontal="center"/>
    </xf>
    <xf numFmtId="0" fontId="18" fillId="2" borderId="11" xfId="0" applyNumberFormat="1" applyFont="1" applyFill="1" applyBorder="1" applyAlignment="1">
      <alignment horizontal="center"/>
    </xf>
    <xf numFmtId="4" fontId="18" fillId="2" borderId="1" xfId="0" applyNumberFormat="1" applyFont="1" applyFill="1" applyBorder="1" applyAlignment="1">
      <alignment horizontal="left" vertical="center"/>
    </xf>
    <xf numFmtId="0" fontId="17" fillId="2" borderId="10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4" fontId="18" fillId="2" borderId="6" xfId="0" applyNumberFormat="1" applyFont="1" applyFill="1" applyBorder="1" applyAlignment="1">
      <alignment horizontal="left" vertical="center"/>
    </xf>
    <xf numFmtId="4" fontId="18" fillId="2" borderId="2" xfId="0" applyNumberFormat="1" applyFont="1" applyFill="1" applyBorder="1" applyAlignment="1">
      <alignment horizontal="left" vertical="center"/>
    </xf>
    <xf numFmtId="4" fontId="17" fillId="2" borderId="10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center" vertical="center"/>
    </xf>
    <xf numFmtId="4" fontId="17" fillId="2" borderId="1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 wrapText="1"/>
    </xf>
    <xf numFmtId="2" fontId="18" fillId="2" borderId="7" xfId="0" applyNumberFormat="1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2" fontId="38" fillId="2" borderId="3" xfId="0" applyNumberFormat="1" applyFont="1" applyFill="1" applyBorder="1" applyAlignment="1">
      <alignment horizontal="center" vertical="center" wrapText="1"/>
    </xf>
    <xf numFmtId="2" fontId="38" fillId="2" borderId="4" xfId="0" applyNumberFormat="1" applyFont="1" applyFill="1" applyBorder="1" applyAlignment="1">
      <alignment horizontal="center" vertical="center" wrapText="1"/>
    </xf>
    <xf numFmtId="2" fontId="38" fillId="2" borderId="5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left" vertical="center" wrapText="1"/>
    </xf>
    <xf numFmtId="4" fontId="17" fillId="2" borderId="0" xfId="0" applyNumberFormat="1" applyFont="1" applyFill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2" fontId="18" fillId="2" borderId="4" xfId="0" applyNumberFormat="1" applyFont="1" applyFill="1" applyBorder="1" applyAlignment="1">
      <alignment horizontal="center" vertical="center" wrapText="1"/>
    </xf>
    <xf numFmtId="2" fontId="18" fillId="2" borderId="5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2" fontId="18" fillId="2" borderId="1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5" xfId="0" applyNumberFormat="1" applyFont="1" applyFill="1" applyBorder="1" applyAlignment="1">
      <alignment horizontal="center" vertical="center" wrapText="1"/>
    </xf>
  </cellXfs>
  <cellStyles count="2529">
    <cellStyle name="Excel Built-in Normal" xfId="1"/>
    <cellStyle name="Excel Built-in Normal 2" xfId="2"/>
    <cellStyle name="Excel Built-in Normal 2 2" xfId="3"/>
    <cellStyle name="Excel Built-in Normal 2 2 2" xfId="59"/>
    <cellStyle name="Excel Built-in Normal 2 2 3" xfId="96"/>
    <cellStyle name="Excel Built-in Normal 2 3" xfId="58"/>
    <cellStyle name="Excel Built-in Normal 2 4" xfId="97"/>
    <cellStyle name="Excel Built-in Normal 3" xfId="4"/>
    <cellStyle name="Excel Built-in Normal 3 2" xfId="60"/>
    <cellStyle name="Excel Built-in Normal 3 3" xfId="98"/>
    <cellStyle name="Excel Built-in Normal 4" xfId="56"/>
    <cellStyle name="Excel Built-in Normal 5" xfId="99"/>
    <cellStyle name="TableStyleLight1" xfId="5"/>
    <cellStyle name="Акцент1 2" xfId="2518"/>
    <cellStyle name="Акцент2 2" xfId="2512"/>
    <cellStyle name="Акцент3 2" xfId="2509"/>
    <cellStyle name="Акцент4 2" xfId="2510"/>
    <cellStyle name="Акцент5 2" xfId="2514"/>
    <cellStyle name="Акцент6 2" xfId="2491"/>
    <cellStyle name="Ввод  2" xfId="2472"/>
    <cellStyle name="Вывод 2" xfId="2488"/>
    <cellStyle name="Вычисление 2" xfId="2466"/>
    <cellStyle name="Заголовок 1 2" xfId="2513"/>
    <cellStyle name="Заголовок 2 2" xfId="2515"/>
    <cellStyle name="Заголовок 3 2" xfId="2517"/>
    <cellStyle name="Заголовок 4 2" xfId="2487"/>
    <cellStyle name="Итог 2" xfId="2519"/>
    <cellStyle name="Контрольная ячейка 2" xfId="2490"/>
    <cellStyle name="Название 2" xfId="2489"/>
    <cellStyle name="Нейтральный 2" xfId="2467"/>
    <cellStyle name="Обычный" xfId="0" builtinId="0"/>
    <cellStyle name="Обычный 10" xfId="6"/>
    <cellStyle name="Обычный 10 10" xfId="496"/>
    <cellStyle name="Обычный 10 10 2" xfId="1090"/>
    <cellStyle name="Обычный 10 10 2 2" xfId="2278"/>
    <cellStyle name="Обычный 10 10 3" xfId="1684"/>
    <cellStyle name="Обычный 10 11" xfId="643"/>
    <cellStyle name="Обычный 10 11 2" xfId="1831"/>
    <cellStyle name="Обычный 10 12" xfId="1237"/>
    <cellStyle name="Обычный 10 13" xfId="2425"/>
    <cellStyle name="Обычный 10 14" xfId="2463"/>
    <cellStyle name="Обычный 10 2" xfId="7"/>
    <cellStyle name="Обычный 10 2 10" xfId="1238"/>
    <cellStyle name="Обычный 10 2 11" xfId="2426"/>
    <cellStyle name="Обычный 10 2 12" xfId="2464"/>
    <cellStyle name="Обычный 10 2 2" xfId="62"/>
    <cellStyle name="Обычный 10 2 2 2" xfId="227"/>
    <cellStyle name="Обычный 10 2 2 2 2" xfId="821"/>
    <cellStyle name="Обычный 10 2 2 2 2 2" xfId="2009"/>
    <cellStyle name="Обычный 10 2 2 2 3" xfId="1415"/>
    <cellStyle name="Обычный 10 2 2 3" xfId="374"/>
    <cellStyle name="Обычный 10 2 2 3 2" xfId="968"/>
    <cellStyle name="Обычный 10 2 2 3 2 2" xfId="2156"/>
    <cellStyle name="Обычный 10 2 2 3 3" xfId="1562"/>
    <cellStyle name="Обычный 10 2 2 4" xfId="527"/>
    <cellStyle name="Обычный 10 2 2 4 2" xfId="1121"/>
    <cellStyle name="Обычный 10 2 2 4 2 2" xfId="2309"/>
    <cellStyle name="Обычный 10 2 2 4 3" xfId="1715"/>
    <cellStyle name="Обычный 10 2 2 5" xfId="674"/>
    <cellStyle name="Обычный 10 2 2 5 2" xfId="1862"/>
    <cellStyle name="Обычный 10 2 2 6" xfId="1268"/>
    <cellStyle name="Обычный 10 2 3" xfId="101"/>
    <cellStyle name="Обычный 10 2 3 2" xfId="257"/>
    <cellStyle name="Обычный 10 2 3 2 2" xfId="851"/>
    <cellStyle name="Обычный 10 2 3 2 2 2" xfId="2039"/>
    <cellStyle name="Обычный 10 2 3 2 3" xfId="1445"/>
    <cellStyle name="Обычный 10 2 3 3" xfId="404"/>
    <cellStyle name="Обычный 10 2 3 3 2" xfId="998"/>
    <cellStyle name="Обычный 10 2 3 3 2 2" xfId="2186"/>
    <cellStyle name="Обычный 10 2 3 3 3" xfId="1592"/>
    <cellStyle name="Обычный 10 2 3 4" xfId="557"/>
    <cellStyle name="Обычный 10 2 3 4 2" xfId="1151"/>
    <cellStyle name="Обычный 10 2 3 4 2 2" xfId="2339"/>
    <cellStyle name="Обычный 10 2 3 4 3" xfId="1745"/>
    <cellStyle name="Обычный 10 2 3 5" xfId="704"/>
    <cellStyle name="Обычный 10 2 3 5 2" xfId="1892"/>
    <cellStyle name="Обычный 10 2 3 6" xfId="1298"/>
    <cellStyle name="Обычный 10 2 4" xfId="137"/>
    <cellStyle name="Обычный 10 2 4 2" xfId="284"/>
    <cellStyle name="Обычный 10 2 4 2 2" xfId="878"/>
    <cellStyle name="Обычный 10 2 4 2 2 2" xfId="2066"/>
    <cellStyle name="Обычный 10 2 4 2 3" xfId="1472"/>
    <cellStyle name="Обычный 10 2 4 3" xfId="432"/>
    <cellStyle name="Обычный 10 2 4 3 2" xfId="1026"/>
    <cellStyle name="Обычный 10 2 4 3 2 2" xfId="2214"/>
    <cellStyle name="Обычный 10 2 4 3 3" xfId="1620"/>
    <cellStyle name="Обычный 10 2 4 4" xfId="584"/>
    <cellStyle name="Обычный 10 2 4 4 2" xfId="1178"/>
    <cellStyle name="Обычный 10 2 4 4 2 2" xfId="2366"/>
    <cellStyle name="Обычный 10 2 4 4 3" xfId="1772"/>
    <cellStyle name="Обычный 10 2 4 5" xfId="731"/>
    <cellStyle name="Обычный 10 2 4 5 2" xfId="1919"/>
    <cellStyle name="Обычный 10 2 4 6" xfId="1325"/>
    <cellStyle name="Обычный 10 2 5" xfId="167"/>
    <cellStyle name="Обычный 10 2 5 2" xfId="314"/>
    <cellStyle name="Обычный 10 2 5 2 2" xfId="908"/>
    <cellStyle name="Обычный 10 2 5 2 2 2" xfId="2096"/>
    <cellStyle name="Обычный 10 2 5 2 3" xfId="1502"/>
    <cellStyle name="Обычный 10 2 5 3" xfId="462"/>
    <cellStyle name="Обычный 10 2 5 3 2" xfId="1056"/>
    <cellStyle name="Обычный 10 2 5 3 2 2" xfId="2244"/>
    <cellStyle name="Обычный 10 2 5 3 3" xfId="1650"/>
    <cellStyle name="Обычный 10 2 5 4" xfId="614"/>
    <cellStyle name="Обычный 10 2 5 4 2" xfId="1208"/>
    <cellStyle name="Обычный 10 2 5 4 2 2" xfId="2396"/>
    <cellStyle name="Обычный 10 2 5 4 3" xfId="1802"/>
    <cellStyle name="Обычный 10 2 5 5" xfId="761"/>
    <cellStyle name="Обычный 10 2 5 5 2" xfId="1949"/>
    <cellStyle name="Обычный 10 2 5 6" xfId="1355"/>
    <cellStyle name="Обычный 10 2 6" xfId="197"/>
    <cellStyle name="Обычный 10 2 6 2" xfId="791"/>
    <cellStyle name="Обычный 10 2 6 2 2" xfId="1979"/>
    <cellStyle name="Обычный 10 2 6 3" xfId="1385"/>
    <cellStyle name="Обычный 10 2 7" xfId="344"/>
    <cellStyle name="Обычный 10 2 7 2" xfId="938"/>
    <cellStyle name="Обычный 10 2 7 2 2" xfId="2126"/>
    <cellStyle name="Обычный 10 2 7 3" xfId="1532"/>
    <cellStyle name="Обычный 10 2 8" xfId="497"/>
    <cellStyle name="Обычный 10 2 8 2" xfId="1091"/>
    <cellStyle name="Обычный 10 2 8 2 2" xfId="2279"/>
    <cellStyle name="Обычный 10 2 8 3" xfId="1685"/>
    <cellStyle name="Обычный 10 2 9" xfId="644"/>
    <cellStyle name="Обычный 10 2 9 2" xfId="1832"/>
    <cellStyle name="Обычный 10 3" xfId="47"/>
    <cellStyle name="Обычный 10 3 10" xfId="1262"/>
    <cellStyle name="Обычный 10 3 11" xfId="2462"/>
    <cellStyle name="Обычный 10 3 2" xfId="91"/>
    <cellStyle name="Обычный 10 3 2 2" xfId="251"/>
    <cellStyle name="Обычный 10 3 2 2 2" xfId="845"/>
    <cellStyle name="Обычный 10 3 2 2 2 2" xfId="2033"/>
    <cellStyle name="Обычный 10 3 2 2 3" xfId="1439"/>
    <cellStyle name="Обычный 10 3 2 3" xfId="398"/>
    <cellStyle name="Обычный 10 3 2 3 2" xfId="992"/>
    <cellStyle name="Обычный 10 3 2 3 2 2" xfId="2180"/>
    <cellStyle name="Обычный 10 3 2 3 3" xfId="1586"/>
    <cellStyle name="Обычный 10 3 2 4" xfId="551"/>
    <cellStyle name="Обычный 10 3 2 4 2" xfId="1145"/>
    <cellStyle name="Обычный 10 3 2 4 2 2" xfId="2333"/>
    <cellStyle name="Обычный 10 3 2 4 3" xfId="1739"/>
    <cellStyle name="Обычный 10 3 2 5" xfId="698"/>
    <cellStyle name="Обычный 10 3 2 5 2" xfId="1886"/>
    <cellStyle name="Обычный 10 3 2 6" xfId="1292"/>
    <cellStyle name="Обычный 10 3 3" xfId="102"/>
    <cellStyle name="Обычный 10 3 3 2" xfId="258"/>
    <cellStyle name="Обычный 10 3 3 2 2" xfId="852"/>
    <cellStyle name="Обычный 10 3 3 2 2 2" xfId="2040"/>
    <cellStyle name="Обычный 10 3 3 2 3" xfId="1446"/>
    <cellStyle name="Обычный 10 3 3 3" xfId="405"/>
    <cellStyle name="Обычный 10 3 3 3 2" xfId="999"/>
    <cellStyle name="Обычный 10 3 3 3 2 2" xfId="2187"/>
    <cellStyle name="Обычный 10 3 3 3 3" xfId="1593"/>
    <cellStyle name="Обычный 10 3 3 4" xfId="558"/>
    <cellStyle name="Обычный 10 3 3 4 2" xfId="1152"/>
    <cellStyle name="Обычный 10 3 3 4 2 2" xfId="2340"/>
    <cellStyle name="Обычный 10 3 3 4 3" xfId="1746"/>
    <cellStyle name="Обычный 10 3 3 5" xfId="705"/>
    <cellStyle name="Обычный 10 3 3 5 2" xfId="1893"/>
    <cellStyle name="Обычный 10 3 3 6" xfId="1299"/>
    <cellStyle name="Обычный 10 3 4" xfId="161"/>
    <cellStyle name="Обычный 10 3 4 2" xfId="308"/>
    <cellStyle name="Обычный 10 3 4 2 2" xfId="902"/>
    <cellStyle name="Обычный 10 3 4 2 2 2" xfId="2090"/>
    <cellStyle name="Обычный 10 3 4 2 3" xfId="1496"/>
    <cellStyle name="Обычный 10 3 4 3" xfId="456"/>
    <cellStyle name="Обычный 10 3 4 3 2" xfId="1050"/>
    <cellStyle name="Обычный 10 3 4 3 2 2" xfId="2238"/>
    <cellStyle name="Обычный 10 3 4 3 3" xfId="1644"/>
    <cellStyle name="Обычный 10 3 4 4" xfId="608"/>
    <cellStyle name="Обычный 10 3 4 4 2" xfId="1202"/>
    <cellStyle name="Обычный 10 3 4 4 2 2" xfId="2390"/>
    <cellStyle name="Обычный 10 3 4 4 3" xfId="1796"/>
    <cellStyle name="Обычный 10 3 4 5" xfId="755"/>
    <cellStyle name="Обычный 10 3 4 5 2" xfId="1943"/>
    <cellStyle name="Обычный 10 3 4 6" xfId="1349"/>
    <cellStyle name="Обычный 10 3 5" xfId="191"/>
    <cellStyle name="Обычный 10 3 5 2" xfId="338"/>
    <cellStyle name="Обычный 10 3 5 2 2" xfId="932"/>
    <cellStyle name="Обычный 10 3 5 2 2 2" xfId="2120"/>
    <cellStyle name="Обычный 10 3 5 2 3" xfId="1526"/>
    <cellStyle name="Обычный 10 3 5 3" xfId="486"/>
    <cellStyle name="Обычный 10 3 5 3 2" xfId="1080"/>
    <cellStyle name="Обычный 10 3 5 3 2 2" xfId="2268"/>
    <cellStyle name="Обычный 10 3 5 3 3" xfId="1674"/>
    <cellStyle name="Обычный 10 3 5 4" xfId="638"/>
    <cellStyle name="Обычный 10 3 5 4 2" xfId="1232"/>
    <cellStyle name="Обычный 10 3 5 4 2 2" xfId="2420"/>
    <cellStyle name="Обычный 10 3 5 4 3" xfId="1826"/>
    <cellStyle name="Обычный 10 3 5 5" xfId="785"/>
    <cellStyle name="Обычный 10 3 5 5 2" xfId="1973"/>
    <cellStyle name="Обычный 10 3 5 6" xfId="1379"/>
    <cellStyle name="Обычный 10 3 6" xfId="221"/>
    <cellStyle name="Обычный 10 3 6 2" xfId="815"/>
    <cellStyle name="Обычный 10 3 6 2 2" xfId="2003"/>
    <cellStyle name="Обычный 10 3 6 3" xfId="1409"/>
    <cellStyle name="Обычный 10 3 7" xfId="368"/>
    <cellStyle name="Обычный 10 3 7 2" xfId="962"/>
    <cellStyle name="Обычный 10 3 7 2 2" xfId="2150"/>
    <cellStyle name="Обычный 10 3 7 3" xfId="1556"/>
    <cellStyle name="Обычный 10 3 8" xfId="521"/>
    <cellStyle name="Обычный 10 3 8 2" xfId="1115"/>
    <cellStyle name="Обычный 10 3 8 2 2" xfId="2303"/>
    <cellStyle name="Обычный 10 3 8 3" xfId="1709"/>
    <cellStyle name="Обычный 10 3 9" xfId="668"/>
    <cellStyle name="Обычный 10 3 9 2" xfId="1856"/>
    <cellStyle name="Обычный 10 4" xfId="61"/>
    <cellStyle name="Обычный 10 4 2" xfId="226"/>
    <cellStyle name="Обычный 10 4 2 2" xfId="820"/>
    <cellStyle name="Обычный 10 4 2 2 2" xfId="2008"/>
    <cellStyle name="Обычный 10 4 2 3" xfId="1414"/>
    <cellStyle name="Обычный 10 4 3" xfId="373"/>
    <cellStyle name="Обычный 10 4 3 2" xfId="967"/>
    <cellStyle name="Обычный 10 4 3 2 2" xfId="2155"/>
    <cellStyle name="Обычный 10 4 3 3" xfId="1561"/>
    <cellStyle name="Обычный 10 4 4" xfId="526"/>
    <cellStyle name="Обычный 10 4 4 2" xfId="1120"/>
    <cellStyle name="Обычный 10 4 4 2 2" xfId="2308"/>
    <cellStyle name="Обычный 10 4 4 3" xfId="1714"/>
    <cellStyle name="Обычный 10 4 5" xfId="673"/>
    <cellStyle name="Обычный 10 4 5 2" xfId="1861"/>
    <cellStyle name="Обычный 10 4 6" xfId="1267"/>
    <cellStyle name="Обычный 10 5" xfId="100"/>
    <cellStyle name="Обычный 10 5 2" xfId="256"/>
    <cellStyle name="Обычный 10 5 2 2" xfId="850"/>
    <cellStyle name="Обычный 10 5 2 2 2" xfId="2038"/>
    <cellStyle name="Обычный 10 5 2 3" xfId="1444"/>
    <cellStyle name="Обычный 10 5 3" xfId="403"/>
    <cellStyle name="Обычный 10 5 3 2" xfId="997"/>
    <cellStyle name="Обычный 10 5 3 2 2" xfId="2185"/>
    <cellStyle name="Обычный 10 5 3 3" xfId="1591"/>
    <cellStyle name="Обычный 10 5 4" xfId="556"/>
    <cellStyle name="Обычный 10 5 4 2" xfId="1150"/>
    <cellStyle name="Обычный 10 5 4 2 2" xfId="2338"/>
    <cellStyle name="Обычный 10 5 4 3" xfId="1744"/>
    <cellStyle name="Обычный 10 5 5" xfId="703"/>
    <cellStyle name="Обычный 10 5 5 2" xfId="1891"/>
    <cellStyle name="Обычный 10 5 6" xfId="1297"/>
    <cellStyle name="Обычный 10 6" xfId="136"/>
    <cellStyle name="Обычный 10 6 2" xfId="283"/>
    <cellStyle name="Обычный 10 6 2 2" xfId="877"/>
    <cellStyle name="Обычный 10 6 2 2 2" xfId="2065"/>
    <cellStyle name="Обычный 10 6 2 3" xfId="1471"/>
    <cellStyle name="Обычный 10 6 3" xfId="431"/>
    <cellStyle name="Обычный 10 6 3 2" xfId="1025"/>
    <cellStyle name="Обычный 10 6 3 2 2" xfId="2213"/>
    <cellStyle name="Обычный 10 6 3 3" xfId="1619"/>
    <cellStyle name="Обычный 10 6 4" xfId="583"/>
    <cellStyle name="Обычный 10 6 4 2" xfId="1177"/>
    <cellStyle name="Обычный 10 6 4 2 2" xfId="2365"/>
    <cellStyle name="Обычный 10 6 4 3" xfId="1771"/>
    <cellStyle name="Обычный 10 6 5" xfId="730"/>
    <cellStyle name="Обычный 10 6 5 2" xfId="1918"/>
    <cellStyle name="Обычный 10 6 6" xfId="1324"/>
    <cellStyle name="Обычный 10 7" xfId="166"/>
    <cellStyle name="Обычный 10 7 2" xfId="313"/>
    <cellStyle name="Обычный 10 7 2 2" xfId="907"/>
    <cellStyle name="Обычный 10 7 2 2 2" xfId="2095"/>
    <cellStyle name="Обычный 10 7 2 3" xfId="1501"/>
    <cellStyle name="Обычный 10 7 3" xfId="461"/>
    <cellStyle name="Обычный 10 7 3 2" xfId="1055"/>
    <cellStyle name="Обычный 10 7 3 2 2" xfId="2243"/>
    <cellStyle name="Обычный 10 7 3 3" xfId="1649"/>
    <cellStyle name="Обычный 10 7 4" xfId="613"/>
    <cellStyle name="Обычный 10 7 4 2" xfId="1207"/>
    <cellStyle name="Обычный 10 7 4 2 2" xfId="2395"/>
    <cellStyle name="Обычный 10 7 4 3" xfId="1801"/>
    <cellStyle name="Обычный 10 7 5" xfId="760"/>
    <cellStyle name="Обычный 10 7 5 2" xfId="1948"/>
    <cellStyle name="Обычный 10 7 6" xfId="1354"/>
    <cellStyle name="Обычный 10 8" xfId="196"/>
    <cellStyle name="Обычный 10 8 2" xfId="790"/>
    <cellStyle name="Обычный 10 8 2 2" xfId="1978"/>
    <cellStyle name="Обычный 10 8 3" xfId="1384"/>
    <cellStyle name="Обычный 10 9" xfId="343"/>
    <cellStyle name="Обычный 10 9 2" xfId="937"/>
    <cellStyle name="Обычный 10 9 2 2" xfId="2125"/>
    <cellStyle name="Обычный 10 9 3" xfId="1531"/>
    <cellStyle name="Обычный 11" xfId="8"/>
    <cellStyle name="Обычный 11 10" xfId="1239"/>
    <cellStyle name="Обычный 11 11" xfId="2437"/>
    <cellStyle name="Обычный 11 12" xfId="2479"/>
    <cellStyle name="Обычный 11 2" xfId="63"/>
    <cellStyle name="Обычный 11 2 2" xfId="228"/>
    <cellStyle name="Обычный 11 2 2 2" xfId="822"/>
    <cellStyle name="Обычный 11 2 2 2 2" xfId="2010"/>
    <cellStyle name="Обычный 11 2 2 3" xfId="1416"/>
    <cellStyle name="Обычный 11 2 3" xfId="375"/>
    <cellStyle name="Обычный 11 2 3 2" xfId="969"/>
    <cellStyle name="Обычный 11 2 3 2 2" xfId="2157"/>
    <cellStyle name="Обычный 11 2 3 3" xfId="1563"/>
    <cellStyle name="Обычный 11 2 4" xfId="528"/>
    <cellStyle name="Обычный 11 2 4 2" xfId="1122"/>
    <cellStyle name="Обычный 11 2 4 2 2" xfId="2310"/>
    <cellStyle name="Обычный 11 2 4 3" xfId="1716"/>
    <cellStyle name="Обычный 11 2 5" xfId="675"/>
    <cellStyle name="Обычный 11 2 5 2" xfId="1863"/>
    <cellStyle name="Обычный 11 2 6" xfId="1269"/>
    <cellStyle name="Обычный 11 3" xfId="103"/>
    <cellStyle name="Обычный 11 3 2" xfId="259"/>
    <cellStyle name="Обычный 11 3 2 2" xfId="853"/>
    <cellStyle name="Обычный 11 3 2 2 2" xfId="2041"/>
    <cellStyle name="Обычный 11 3 2 3" xfId="1447"/>
    <cellStyle name="Обычный 11 3 3" xfId="406"/>
    <cellStyle name="Обычный 11 3 3 2" xfId="1000"/>
    <cellStyle name="Обычный 11 3 3 2 2" xfId="2188"/>
    <cellStyle name="Обычный 11 3 3 3" xfId="1594"/>
    <cellStyle name="Обычный 11 3 4" xfId="559"/>
    <cellStyle name="Обычный 11 3 4 2" xfId="1153"/>
    <cellStyle name="Обычный 11 3 4 2 2" xfId="2341"/>
    <cellStyle name="Обычный 11 3 4 3" xfId="1747"/>
    <cellStyle name="Обычный 11 3 5" xfId="706"/>
    <cellStyle name="Обычный 11 3 5 2" xfId="1894"/>
    <cellStyle name="Обычный 11 3 6" xfId="1300"/>
    <cellStyle name="Обычный 11 4" xfId="138"/>
    <cellStyle name="Обычный 11 4 2" xfId="285"/>
    <cellStyle name="Обычный 11 4 2 2" xfId="879"/>
    <cellStyle name="Обычный 11 4 2 2 2" xfId="2067"/>
    <cellStyle name="Обычный 11 4 2 3" xfId="1473"/>
    <cellStyle name="Обычный 11 4 3" xfId="433"/>
    <cellStyle name="Обычный 11 4 3 2" xfId="1027"/>
    <cellStyle name="Обычный 11 4 3 2 2" xfId="2215"/>
    <cellStyle name="Обычный 11 4 3 3" xfId="1621"/>
    <cellStyle name="Обычный 11 4 4" xfId="585"/>
    <cellStyle name="Обычный 11 4 4 2" xfId="1179"/>
    <cellStyle name="Обычный 11 4 4 2 2" xfId="2367"/>
    <cellStyle name="Обычный 11 4 4 3" xfId="1773"/>
    <cellStyle name="Обычный 11 4 5" xfId="732"/>
    <cellStyle name="Обычный 11 4 5 2" xfId="1920"/>
    <cellStyle name="Обычный 11 4 6" xfId="1326"/>
    <cellStyle name="Обычный 11 5" xfId="168"/>
    <cellStyle name="Обычный 11 5 2" xfId="315"/>
    <cellStyle name="Обычный 11 5 2 2" xfId="909"/>
    <cellStyle name="Обычный 11 5 2 2 2" xfId="2097"/>
    <cellStyle name="Обычный 11 5 2 3" xfId="1503"/>
    <cellStyle name="Обычный 11 5 3" xfId="463"/>
    <cellStyle name="Обычный 11 5 3 2" xfId="1057"/>
    <cellStyle name="Обычный 11 5 3 2 2" xfId="2245"/>
    <cellStyle name="Обычный 11 5 3 3" xfId="1651"/>
    <cellStyle name="Обычный 11 5 4" xfId="615"/>
    <cellStyle name="Обычный 11 5 4 2" xfId="1209"/>
    <cellStyle name="Обычный 11 5 4 2 2" xfId="2397"/>
    <cellStyle name="Обычный 11 5 4 3" xfId="1803"/>
    <cellStyle name="Обычный 11 5 5" xfId="762"/>
    <cellStyle name="Обычный 11 5 5 2" xfId="1950"/>
    <cellStyle name="Обычный 11 5 6" xfId="1356"/>
    <cellStyle name="Обычный 11 6" xfId="198"/>
    <cellStyle name="Обычный 11 6 2" xfId="792"/>
    <cellStyle name="Обычный 11 6 2 2" xfId="1980"/>
    <cellStyle name="Обычный 11 6 3" xfId="1386"/>
    <cellStyle name="Обычный 11 7" xfId="345"/>
    <cellStyle name="Обычный 11 7 2" xfId="939"/>
    <cellStyle name="Обычный 11 7 2 2" xfId="2127"/>
    <cellStyle name="Обычный 11 7 3" xfId="1533"/>
    <cellStyle name="Обычный 11 8" xfId="498"/>
    <cellStyle name="Обычный 11 8 2" xfId="1092"/>
    <cellStyle name="Обычный 11 8 2 2" xfId="2280"/>
    <cellStyle name="Обычный 11 8 3" xfId="1686"/>
    <cellStyle name="Обычный 11 9" xfId="645"/>
    <cellStyle name="Обычный 11 9 2" xfId="1833"/>
    <cellStyle name="Обычный 12" xfId="9"/>
    <cellStyle name="Обычный 12 2" xfId="64"/>
    <cellStyle name="Обычный 12 3" xfId="104"/>
    <cellStyle name="Обычный 13" xfId="10"/>
    <cellStyle name="Обычный 13 10" xfId="646"/>
    <cellStyle name="Обычный 13 10 2" xfId="1834"/>
    <cellStyle name="Обычный 13 11" xfId="1240"/>
    <cellStyle name="Обычный 13 12" xfId="2445"/>
    <cellStyle name="Обычный 13 13" xfId="2492"/>
    <cellStyle name="Обычный 13 2" xfId="54"/>
    <cellStyle name="Обычный 13 2 2" xfId="94"/>
    <cellStyle name="Обычный 13 2 2 2" xfId="254"/>
    <cellStyle name="Обычный 13 2 2 2 2" xfId="848"/>
    <cellStyle name="Обычный 13 2 2 2 2 2" xfId="2036"/>
    <cellStyle name="Обычный 13 2 2 2 3" xfId="1442"/>
    <cellStyle name="Обычный 13 2 2 3" xfId="401"/>
    <cellStyle name="Обычный 13 2 2 3 2" xfId="995"/>
    <cellStyle name="Обычный 13 2 2 3 2 2" xfId="2183"/>
    <cellStyle name="Обычный 13 2 2 3 3" xfId="1589"/>
    <cellStyle name="Обычный 13 2 2 4" xfId="554"/>
    <cellStyle name="Обычный 13 2 2 4 2" xfId="1148"/>
    <cellStyle name="Обычный 13 2 2 4 2 2" xfId="2336"/>
    <cellStyle name="Обычный 13 2 2 4 3" xfId="1742"/>
    <cellStyle name="Обычный 13 2 2 5" xfId="701"/>
    <cellStyle name="Обычный 13 2 2 5 2" xfId="1889"/>
    <cellStyle name="Обычный 13 2 2 6" xfId="1295"/>
    <cellStyle name="Обычный 13 2 3" xfId="164"/>
    <cellStyle name="Обычный 13 2 3 2" xfId="311"/>
    <cellStyle name="Обычный 13 2 3 2 2" xfId="905"/>
    <cellStyle name="Обычный 13 2 3 2 2 2" xfId="2093"/>
    <cellStyle name="Обычный 13 2 3 2 3" xfId="1499"/>
    <cellStyle name="Обычный 13 2 3 3" xfId="459"/>
    <cellStyle name="Обычный 13 2 3 3 2" xfId="1053"/>
    <cellStyle name="Обычный 13 2 3 3 2 2" xfId="2241"/>
    <cellStyle name="Обычный 13 2 3 3 3" xfId="1647"/>
    <cellStyle name="Обычный 13 2 3 4" xfId="611"/>
    <cellStyle name="Обычный 13 2 3 4 2" xfId="1205"/>
    <cellStyle name="Обычный 13 2 3 4 2 2" xfId="2393"/>
    <cellStyle name="Обычный 13 2 3 4 3" xfId="1799"/>
    <cellStyle name="Обычный 13 2 3 5" xfId="758"/>
    <cellStyle name="Обычный 13 2 3 5 2" xfId="1946"/>
    <cellStyle name="Обычный 13 2 3 6" xfId="1352"/>
    <cellStyle name="Обычный 13 2 4" xfId="194"/>
    <cellStyle name="Обычный 13 2 4 2" xfId="341"/>
    <cellStyle name="Обычный 13 2 4 2 2" xfId="935"/>
    <cellStyle name="Обычный 13 2 4 2 2 2" xfId="2123"/>
    <cellStyle name="Обычный 13 2 4 2 3" xfId="1529"/>
    <cellStyle name="Обычный 13 2 4 3" xfId="489"/>
    <cellStyle name="Обычный 13 2 4 3 2" xfId="1083"/>
    <cellStyle name="Обычный 13 2 4 3 2 2" xfId="2271"/>
    <cellStyle name="Обычный 13 2 4 3 3" xfId="1677"/>
    <cellStyle name="Обычный 13 2 4 4" xfId="641"/>
    <cellStyle name="Обычный 13 2 4 4 2" xfId="1235"/>
    <cellStyle name="Обычный 13 2 4 4 2 2" xfId="2423"/>
    <cellStyle name="Обычный 13 2 4 4 3" xfId="1829"/>
    <cellStyle name="Обычный 13 2 4 5" xfId="788"/>
    <cellStyle name="Обычный 13 2 4 5 2" xfId="1976"/>
    <cellStyle name="Обычный 13 2 4 6" xfId="1382"/>
    <cellStyle name="Обычный 13 2 5" xfId="224"/>
    <cellStyle name="Обычный 13 2 5 2" xfId="818"/>
    <cellStyle name="Обычный 13 2 5 2 2" xfId="2006"/>
    <cellStyle name="Обычный 13 2 5 3" xfId="1412"/>
    <cellStyle name="Обычный 13 2 6" xfId="371"/>
    <cellStyle name="Обычный 13 2 6 2" xfId="965"/>
    <cellStyle name="Обычный 13 2 6 2 2" xfId="2153"/>
    <cellStyle name="Обычный 13 2 6 3" xfId="1559"/>
    <cellStyle name="Обычный 13 2 7" xfId="524"/>
    <cellStyle name="Обычный 13 2 7 2" xfId="1118"/>
    <cellStyle name="Обычный 13 2 7 2 2" xfId="2306"/>
    <cellStyle name="Обычный 13 2 7 3" xfId="1712"/>
    <cellStyle name="Обычный 13 2 8" xfId="671"/>
    <cellStyle name="Обычный 13 2 8 2" xfId="1859"/>
    <cellStyle name="Обычный 13 2 9" xfId="1265"/>
    <cellStyle name="Обычный 13 3" xfId="65"/>
    <cellStyle name="Обычный 13 3 2" xfId="229"/>
    <cellStyle name="Обычный 13 3 2 2" xfId="823"/>
    <cellStyle name="Обычный 13 3 2 2 2" xfId="2011"/>
    <cellStyle name="Обычный 13 3 2 3" xfId="1417"/>
    <cellStyle name="Обычный 13 3 3" xfId="376"/>
    <cellStyle name="Обычный 13 3 3 2" xfId="970"/>
    <cellStyle name="Обычный 13 3 3 2 2" xfId="2158"/>
    <cellStyle name="Обычный 13 3 3 3" xfId="1564"/>
    <cellStyle name="Обычный 13 3 4" xfId="529"/>
    <cellStyle name="Обычный 13 3 4 2" xfId="1123"/>
    <cellStyle name="Обычный 13 3 4 2 2" xfId="2311"/>
    <cellStyle name="Обычный 13 3 4 3" xfId="1717"/>
    <cellStyle name="Обычный 13 3 5" xfId="676"/>
    <cellStyle name="Обычный 13 3 5 2" xfId="1864"/>
    <cellStyle name="Обычный 13 3 6" xfId="1270"/>
    <cellStyle name="Обычный 13 4" xfId="105"/>
    <cellStyle name="Обычный 13 4 2" xfId="260"/>
    <cellStyle name="Обычный 13 4 2 2" xfId="854"/>
    <cellStyle name="Обычный 13 4 2 2 2" xfId="2042"/>
    <cellStyle name="Обычный 13 4 2 3" xfId="1448"/>
    <cellStyle name="Обычный 13 4 3" xfId="407"/>
    <cellStyle name="Обычный 13 4 3 2" xfId="1001"/>
    <cellStyle name="Обычный 13 4 3 2 2" xfId="2189"/>
    <cellStyle name="Обычный 13 4 3 3" xfId="1595"/>
    <cellStyle name="Обычный 13 4 4" xfId="560"/>
    <cellStyle name="Обычный 13 4 4 2" xfId="1154"/>
    <cellStyle name="Обычный 13 4 4 2 2" xfId="2342"/>
    <cellStyle name="Обычный 13 4 4 3" xfId="1748"/>
    <cellStyle name="Обычный 13 4 5" xfId="707"/>
    <cellStyle name="Обычный 13 4 5 2" xfId="1895"/>
    <cellStyle name="Обычный 13 4 6" xfId="1301"/>
    <cellStyle name="Обычный 13 5" xfId="139"/>
    <cellStyle name="Обычный 13 5 2" xfId="286"/>
    <cellStyle name="Обычный 13 5 2 2" xfId="880"/>
    <cellStyle name="Обычный 13 5 2 2 2" xfId="2068"/>
    <cellStyle name="Обычный 13 5 2 3" xfId="1474"/>
    <cellStyle name="Обычный 13 5 3" xfId="434"/>
    <cellStyle name="Обычный 13 5 3 2" xfId="1028"/>
    <cellStyle name="Обычный 13 5 3 2 2" xfId="2216"/>
    <cellStyle name="Обычный 13 5 3 3" xfId="1622"/>
    <cellStyle name="Обычный 13 5 4" xfId="586"/>
    <cellStyle name="Обычный 13 5 4 2" xfId="1180"/>
    <cellStyle name="Обычный 13 5 4 2 2" xfId="2368"/>
    <cellStyle name="Обычный 13 5 4 3" xfId="1774"/>
    <cellStyle name="Обычный 13 5 5" xfId="733"/>
    <cellStyle name="Обычный 13 5 5 2" xfId="1921"/>
    <cellStyle name="Обычный 13 5 6" xfId="1327"/>
    <cellStyle name="Обычный 13 6" xfId="169"/>
    <cellStyle name="Обычный 13 6 2" xfId="316"/>
    <cellStyle name="Обычный 13 6 2 2" xfId="910"/>
    <cellStyle name="Обычный 13 6 2 2 2" xfId="2098"/>
    <cellStyle name="Обычный 13 6 2 3" xfId="1504"/>
    <cellStyle name="Обычный 13 6 3" xfId="464"/>
    <cellStyle name="Обычный 13 6 3 2" xfId="1058"/>
    <cellStyle name="Обычный 13 6 3 2 2" xfId="2246"/>
    <cellStyle name="Обычный 13 6 3 3" xfId="1652"/>
    <cellStyle name="Обычный 13 6 4" xfId="616"/>
    <cellStyle name="Обычный 13 6 4 2" xfId="1210"/>
    <cellStyle name="Обычный 13 6 4 2 2" xfId="2398"/>
    <cellStyle name="Обычный 13 6 4 3" xfId="1804"/>
    <cellStyle name="Обычный 13 6 5" xfId="763"/>
    <cellStyle name="Обычный 13 6 5 2" xfId="1951"/>
    <cellStyle name="Обычный 13 6 6" xfId="1357"/>
    <cellStyle name="Обычный 13 7" xfId="199"/>
    <cellStyle name="Обычный 13 7 2" xfId="793"/>
    <cellStyle name="Обычный 13 7 2 2" xfId="1981"/>
    <cellStyle name="Обычный 13 7 3" xfId="1387"/>
    <cellStyle name="Обычный 13 8" xfId="346"/>
    <cellStyle name="Обычный 13 8 2" xfId="940"/>
    <cellStyle name="Обычный 13 8 2 2" xfId="2128"/>
    <cellStyle name="Обычный 13 8 3" xfId="1534"/>
    <cellStyle name="Обычный 13 9" xfId="499"/>
    <cellStyle name="Обычный 13 9 2" xfId="1093"/>
    <cellStyle name="Обычный 13 9 2 2" xfId="2281"/>
    <cellStyle name="Обычный 13 9 3" xfId="1687"/>
    <cellStyle name="Обычный 14" xfId="48"/>
    <cellStyle name="Обычный 14 10" xfId="2451"/>
    <cellStyle name="Обычный 14 11" xfId="2498"/>
    <cellStyle name="Обычный 14 12" xfId="2465"/>
    <cellStyle name="Обычный 14 2" xfId="92"/>
    <cellStyle name="Обычный 14 2 2" xfId="252"/>
    <cellStyle name="Обычный 14 2 2 2" xfId="846"/>
    <cellStyle name="Обычный 14 2 2 2 2" xfId="2034"/>
    <cellStyle name="Обычный 14 2 2 3" xfId="1440"/>
    <cellStyle name="Обычный 14 2 3" xfId="399"/>
    <cellStyle name="Обычный 14 2 3 2" xfId="993"/>
    <cellStyle name="Обычный 14 2 3 2 2" xfId="2181"/>
    <cellStyle name="Обычный 14 2 3 3" xfId="1587"/>
    <cellStyle name="Обычный 14 2 4" xfId="552"/>
    <cellStyle name="Обычный 14 2 4 2" xfId="1146"/>
    <cellStyle name="Обычный 14 2 4 2 2" xfId="2334"/>
    <cellStyle name="Обычный 14 2 4 3" xfId="1740"/>
    <cellStyle name="Обычный 14 2 5" xfId="699"/>
    <cellStyle name="Обычный 14 2 5 2" xfId="1887"/>
    <cellStyle name="Обычный 14 2 6" xfId="1293"/>
    <cellStyle name="Обычный 14 2 7" xfId="2511"/>
    <cellStyle name="Обычный 14 3" xfId="162"/>
    <cellStyle name="Обычный 14 3 2" xfId="309"/>
    <cellStyle name="Обычный 14 3 2 2" xfId="903"/>
    <cellStyle name="Обычный 14 3 2 2 2" xfId="2091"/>
    <cellStyle name="Обычный 14 3 2 3" xfId="1497"/>
    <cellStyle name="Обычный 14 3 3" xfId="457"/>
    <cellStyle name="Обычный 14 3 3 2" xfId="1051"/>
    <cellStyle name="Обычный 14 3 3 2 2" xfId="2239"/>
    <cellStyle name="Обычный 14 3 3 3" xfId="1645"/>
    <cellStyle name="Обычный 14 3 4" xfId="609"/>
    <cellStyle name="Обычный 14 3 4 2" xfId="1203"/>
    <cellStyle name="Обычный 14 3 4 2 2" xfId="2391"/>
    <cellStyle name="Обычный 14 3 4 3" xfId="1797"/>
    <cellStyle name="Обычный 14 3 5" xfId="756"/>
    <cellStyle name="Обычный 14 3 5 2" xfId="1944"/>
    <cellStyle name="Обычный 14 3 6" xfId="1350"/>
    <cellStyle name="Обычный 14 3 7" xfId="2516"/>
    <cellStyle name="Обычный 14 4" xfId="192"/>
    <cellStyle name="Обычный 14 4 2" xfId="339"/>
    <cellStyle name="Обычный 14 4 2 2" xfId="933"/>
    <cellStyle name="Обычный 14 4 2 2 2" xfId="2121"/>
    <cellStyle name="Обычный 14 4 2 3" xfId="1527"/>
    <cellStyle name="Обычный 14 4 3" xfId="487"/>
    <cellStyle name="Обычный 14 4 3 2" xfId="1081"/>
    <cellStyle name="Обычный 14 4 3 2 2" xfId="2269"/>
    <cellStyle name="Обычный 14 4 3 3" xfId="1675"/>
    <cellStyle name="Обычный 14 4 4" xfId="639"/>
    <cellStyle name="Обычный 14 4 4 2" xfId="1233"/>
    <cellStyle name="Обычный 14 4 4 2 2" xfId="2421"/>
    <cellStyle name="Обычный 14 4 4 3" xfId="1827"/>
    <cellStyle name="Обычный 14 4 5" xfId="786"/>
    <cellStyle name="Обычный 14 4 5 2" xfId="1974"/>
    <cellStyle name="Обычный 14 4 6" xfId="1380"/>
    <cellStyle name="Обычный 14 5" xfId="222"/>
    <cellStyle name="Обычный 14 5 2" xfId="816"/>
    <cellStyle name="Обычный 14 5 2 2" xfId="2004"/>
    <cellStyle name="Обычный 14 5 3" xfId="1410"/>
    <cellStyle name="Обычный 14 6" xfId="369"/>
    <cellStyle name="Обычный 14 6 2" xfId="963"/>
    <cellStyle name="Обычный 14 6 2 2" xfId="2151"/>
    <cellStyle name="Обычный 14 6 3" xfId="1557"/>
    <cellStyle name="Обычный 14 7" xfId="522"/>
    <cellStyle name="Обычный 14 7 2" xfId="1116"/>
    <cellStyle name="Обычный 14 7 2 2" xfId="2304"/>
    <cellStyle name="Обычный 14 7 3" xfId="1710"/>
    <cellStyle name="Обычный 14 8" xfId="669"/>
    <cellStyle name="Обычный 14 8 2" xfId="1857"/>
    <cellStyle name="Обычный 14 9" xfId="1263"/>
    <cellStyle name="Обычный 15" xfId="491"/>
    <cellStyle name="Обычный 15 2" xfId="1085"/>
    <cellStyle name="Обычный 15 2 2" xfId="2273"/>
    <cellStyle name="Обычный 15 3" xfId="1679"/>
    <cellStyle name="Обычный 15 4" xfId="2452"/>
    <cellStyle name="Обычный 15 5" xfId="2499"/>
    <cellStyle name="Обычный 16" xfId="495"/>
    <cellStyle name="Обычный 16 2" xfId="1089"/>
    <cellStyle name="Обычный 16 2 2" xfId="2277"/>
    <cellStyle name="Обычный 16 3" xfId="1683"/>
    <cellStyle name="Обычный 16 4" xfId="2457"/>
    <cellStyle name="Обычный 16 5" xfId="2504"/>
    <cellStyle name="Обычный 17" xfId="2528"/>
    <cellStyle name="Обычный 2" xfId="11"/>
    <cellStyle name="Обычный 2 2" xfId="12"/>
    <cellStyle name="Обычный 2 2 2" xfId="13"/>
    <cellStyle name="Обычный 2 2 3" xfId="2520"/>
    <cellStyle name="Обычный 2 3" xfId="14"/>
    <cellStyle name="Обычный 2 4" xfId="15"/>
    <cellStyle name="Обычный 2 5" xfId="52"/>
    <cellStyle name="Обычный 2 5 2" xfId="93"/>
    <cellStyle name="Обычный 2 5 2 2" xfId="253"/>
    <cellStyle name="Обычный 2 5 2 2 2" xfId="847"/>
    <cellStyle name="Обычный 2 5 2 2 2 2" xfId="2035"/>
    <cellStyle name="Обычный 2 5 2 2 3" xfId="1441"/>
    <cellStyle name="Обычный 2 5 2 3" xfId="400"/>
    <cellStyle name="Обычный 2 5 2 3 2" xfId="994"/>
    <cellStyle name="Обычный 2 5 2 3 2 2" xfId="2182"/>
    <cellStyle name="Обычный 2 5 2 3 3" xfId="1588"/>
    <cellStyle name="Обычный 2 5 2 4" xfId="553"/>
    <cellStyle name="Обычный 2 5 2 4 2" xfId="1147"/>
    <cellStyle name="Обычный 2 5 2 4 2 2" xfId="2335"/>
    <cellStyle name="Обычный 2 5 2 4 3" xfId="1741"/>
    <cellStyle name="Обычный 2 5 2 5" xfId="700"/>
    <cellStyle name="Обычный 2 5 2 5 2" xfId="1888"/>
    <cellStyle name="Обычный 2 5 2 6" xfId="1294"/>
    <cellStyle name="Обычный 2 5 3" xfId="163"/>
    <cellStyle name="Обычный 2 5 3 2" xfId="310"/>
    <cellStyle name="Обычный 2 5 3 2 2" xfId="904"/>
    <cellStyle name="Обычный 2 5 3 2 2 2" xfId="2092"/>
    <cellStyle name="Обычный 2 5 3 2 3" xfId="1498"/>
    <cellStyle name="Обычный 2 5 3 3" xfId="458"/>
    <cellStyle name="Обычный 2 5 3 3 2" xfId="1052"/>
    <cellStyle name="Обычный 2 5 3 3 2 2" xfId="2240"/>
    <cellStyle name="Обычный 2 5 3 3 3" xfId="1646"/>
    <cellStyle name="Обычный 2 5 3 4" xfId="610"/>
    <cellStyle name="Обычный 2 5 3 4 2" xfId="1204"/>
    <cellStyle name="Обычный 2 5 3 4 2 2" xfId="2392"/>
    <cellStyle name="Обычный 2 5 3 4 3" xfId="1798"/>
    <cellStyle name="Обычный 2 5 3 5" xfId="757"/>
    <cellStyle name="Обычный 2 5 3 5 2" xfId="1945"/>
    <cellStyle name="Обычный 2 5 3 6" xfId="1351"/>
    <cellStyle name="Обычный 2 5 4" xfId="193"/>
    <cellStyle name="Обычный 2 5 4 2" xfId="340"/>
    <cellStyle name="Обычный 2 5 4 2 2" xfId="934"/>
    <cellStyle name="Обычный 2 5 4 2 2 2" xfId="2122"/>
    <cellStyle name="Обычный 2 5 4 2 3" xfId="1528"/>
    <cellStyle name="Обычный 2 5 4 3" xfId="488"/>
    <cellStyle name="Обычный 2 5 4 3 2" xfId="1082"/>
    <cellStyle name="Обычный 2 5 4 3 2 2" xfId="2270"/>
    <cellStyle name="Обычный 2 5 4 3 3" xfId="1676"/>
    <cellStyle name="Обычный 2 5 4 4" xfId="640"/>
    <cellStyle name="Обычный 2 5 4 4 2" xfId="1234"/>
    <cellStyle name="Обычный 2 5 4 4 2 2" xfId="2422"/>
    <cellStyle name="Обычный 2 5 4 4 3" xfId="1828"/>
    <cellStyle name="Обычный 2 5 4 5" xfId="787"/>
    <cellStyle name="Обычный 2 5 4 5 2" xfId="1975"/>
    <cellStyle name="Обычный 2 5 4 6" xfId="1381"/>
    <cellStyle name="Обычный 2 5 5" xfId="223"/>
    <cellStyle name="Обычный 2 5 5 2" xfId="817"/>
    <cellStyle name="Обычный 2 5 5 2 2" xfId="2005"/>
    <cellStyle name="Обычный 2 5 5 3" xfId="1411"/>
    <cellStyle name="Обычный 2 5 6" xfId="370"/>
    <cellStyle name="Обычный 2 5 6 2" xfId="964"/>
    <cellStyle name="Обычный 2 5 6 2 2" xfId="2152"/>
    <cellStyle name="Обычный 2 5 6 3" xfId="1558"/>
    <cellStyle name="Обычный 2 5 7" xfId="523"/>
    <cellStyle name="Обычный 2 5 7 2" xfId="1117"/>
    <cellStyle name="Обычный 2 5 7 2 2" xfId="2305"/>
    <cellStyle name="Обычный 2 5 7 3" xfId="1711"/>
    <cellStyle name="Обычный 2 5 8" xfId="670"/>
    <cellStyle name="Обычный 2 5 8 2" xfId="1858"/>
    <cellStyle name="Обычный 2 5 9" xfId="1264"/>
    <cellStyle name="Обычный 23" xfId="57"/>
    <cellStyle name="Обычный 23 2" xfId="95"/>
    <cellStyle name="Обычный 23 2 2" xfId="255"/>
    <cellStyle name="Обычный 23 2 2 2" xfId="849"/>
    <cellStyle name="Обычный 23 2 2 2 2" xfId="2037"/>
    <cellStyle name="Обычный 23 2 2 3" xfId="1443"/>
    <cellStyle name="Обычный 23 2 3" xfId="402"/>
    <cellStyle name="Обычный 23 2 3 2" xfId="996"/>
    <cellStyle name="Обычный 23 2 3 2 2" xfId="2184"/>
    <cellStyle name="Обычный 23 2 3 3" xfId="1590"/>
    <cellStyle name="Обычный 23 2 4" xfId="555"/>
    <cellStyle name="Обычный 23 2 4 2" xfId="1149"/>
    <cellStyle name="Обычный 23 2 4 2 2" xfId="2337"/>
    <cellStyle name="Обычный 23 2 4 3" xfId="1743"/>
    <cellStyle name="Обычный 23 2 5" xfId="702"/>
    <cellStyle name="Обычный 23 2 5 2" xfId="1890"/>
    <cellStyle name="Обычный 23 2 6" xfId="1296"/>
    <cellStyle name="Обычный 23 3" xfId="165"/>
    <cellStyle name="Обычный 23 3 2" xfId="312"/>
    <cellStyle name="Обычный 23 3 2 2" xfId="906"/>
    <cellStyle name="Обычный 23 3 2 2 2" xfId="2094"/>
    <cellStyle name="Обычный 23 3 2 3" xfId="1500"/>
    <cellStyle name="Обычный 23 3 3" xfId="460"/>
    <cellStyle name="Обычный 23 3 3 2" xfId="1054"/>
    <cellStyle name="Обычный 23 3 3 2 2" xfId="2242"/>
    <cellStyle name="Обычный 23 3 3 3" xfId="1648"/>
    <cellStyle name="Обычный 23 3 4" xfId="612"/>
    <cellStyle name="Обычный 23 3 4 2" xfId="1206"/>
    <cellStyle name="Обычный 23 3 4 2 2" xfId="2394"/>
    <cellStyle name="Обычный 23 3 4 3" xfId="1800"/>
    <cellStyle name="Обычный 23 3 5" xfId="759"/>
    <cellStyle name="Обычный 23 3 5 2" xfId="1947"/>
    <cellStyle name="Обычный 23 3 6" xfId="1353"/>
    <cellStyle name="Обычный 23 4" xfId="195"/>
    <cellStyle name="Обычный 23 4 2" xfId="342"/>
    <cellStyle name="Обычный 23 4 2 2" xfId="936"/>
    <cellStyle name="Обычный 23 4 2 2 2" xfId="2124"/>
    <cellStyle name="Обычный 23 4 2 3" xfId="1530"/>
    <cellStyle name="Обычный 23 4 3" xfId="490"/>
    <cellStyle name="Обычный 23 4 3 2" xfId="1084"/>
    <cellStyle name="Обычный 23 4 3 2 2" xfId="2272"/>
    <cellStyle name="Обычный 23 4 3 3" xfId="1678"/>
    <cellStyle name="Обычный 23 4 4" xfId="642"/>
    <cellStyle name="Обычный 23 4 4 2" xfId="1236"/>
    <cellStyle name="Обычный 23 4 4 2 2" xfId="2424"/>
    <cellStyle name="Обычный 23 4 4 3" xfId="1830"/>
    <cellStyle name="Обычный 23 4 5" xfId="789"/>
    <cellStyle name="Обычный 23 4 5 2" xfId="1977"/>
    <cellStyle name="Обычный 23 4 6" xfId="1383"/>
    <cellStyle name="Обычный 23 5" xfId="225"/>
    <cellStyle name="Обычный 23 5 2" xfId="819"/>
    <cellStyle name="Обычный 23 5 2 2" xfId="2007"/>
    <cellStyle name="Обычный 23 5 3" xfId="1413"/>
    <cellStyle name="Обычный 23 6" xfId="372"/>
    <cellStyle name="Обычный 23 6 2" xfId="966"/>
    <cellStyle name="Обычный 23 6 2 2" xfId="2154"/>
    <cellStyle name="Обычный 23 6 3" xfId="1560"/>
    <cellStyle name="Обычный 23 7" xfId="525"/>
    <cellStyle name="Обычный 23 7 2" xfId="1119"/>
    <cellStyle name="Обычный 23 7 2 2" xfId="2307"/>
    <cellStyle name="Обычный 23 7 3" xfId="1713"/>
    <cellStyle name="Обычный 23 8" xfId="672"/>
    <cellStyle name="Обычный 23 8 2" xfId="1860"/>
    <cellStyle name="Обычный 23 9" xfId="1266"/>
    <cellStyle name="Обычный 3" xfId="16"/>
    <cellStyle name="Обычный 3 2" xfId="17"/>
    <cellStyle name="Обычный 3 2 10" xfId="647"/>
    <cellStyle name="Обычный 3 2 10 2" xfId="1835"/>
    <cellStyle name="Обычный 3 2 11" xfId="1241"/>
    <cellStyle name="Обычный 3 2 12" xfId="2427"/>
    <cellStyle name="Обычный 3 2 13" xfId="2468"/>
    <cellStyle name="Обычный 3 2 2" xfId="18"/>
    <cellStyle name="Обычный 3 2 2 10" xfId="1242"/>
    <cellStyle name="Обычный 3 2 2 11" xfId="2438"/>
    <cellStyle name="Обычный 3 2 2 12" xfId="2480"/>
    <cellStyle name="Обычный 3 2 2 2" xfId="67"/>
    <cellStyle name="Обычный 3 2 2 2 2" xfId="231"/>
    <cellStyle name="Обычный 3 2 2 2 2 2" xfId="825"/>
    <cellStyle name="Обычный 3 2 2 2 2 2 2" xfId="2013"/>
    <cellStyle name="Обычный 3 2 2 2 2 3" xfId="1419"/>
    <cellStyle name="Обычный 3 2 2 2 3" xfId="378"/>
    <cellStyle name="Обычный 3 2 2 2 3 2" xfId="972"/>
    <cellStyle name="Обычный 3 2 2 2 3 2 2" xfId="2160"/>
    <cellStyle name="Обычный 3 2 2 2 3 3" xfId="1566"/>
    <cellStyle name="Обычный 3 2 2 2 4" xfId="531"/>
    <cellStyle name="Обычный 3 2 2 2 4 2" xfId="1125"/>
    <cellStyle name="Обычный 3 2 2 2 4 2 2" xfId="2313"/>
    <cellStyle name="Обычный 3 2 2 2 4 3" xfId="1719"/>
    <cellStyle name="Обычный 3 2 2 2 5" xfId="678"/>
    <cellStyle name="Обычный 3 2 2 2 5 2" xfId="1866"/>
    <cellStyle name="Обычный 3 2 2 2 6" xfId="1272"/>
    <cellStyle name="Обычный 3 2 2 3" xfId="107"/>
    <cellStyle name="Обычный 3 2 2 3 2" xfId="262"/>
    <cellStyle name="Обычный 3 2 2 3 2 2" xfId="856"/>
    <cellStyle name="Обычный 3 2 2 3 2 2 2" xfId="2044"/>
    <cellStyle name="Обычный 3 2 2 3 2 3" xfId="1450"/>
    <cellStyle name="Обычный 3 2 2 3 3" xfId="409"/>
    <cellStyle name="Обычный 3 2 2 3 3 2" xfId="1003"/>
    <cellStyle name="Обычный 3 2 2 3 3 2 2" xfId="2191"/>
    <cellStyle name="Обычный 3 2 2 3 3 3" xfId="1597"/>
    <cellStyle name="Обычный 3 2 2 3 4" xfId="562"/>
    <cellStyle name="Обычный 3 2 2 3 4 2" xfId="1156"/>
    <cellStyle name="Обычный 3 2 2 3 4 2 2" xfId="2344"/>
    <cellStyle name="Обычный 3 2 2 3 4 3" xfId="1750"/>
    <cellStyle name="Обычный 3 2 2 3 5" xfId="709"/>
    <cellStyle name="Обычный 3 2 2 3 5 2" xfId="1897"/>
    <cellStyle name="Обычный 3 2 2 3 6" xfId="1303"/>
    <cellStyle name="Обычный 3 2 2 4" xfId="141"/>
    <cellStyle name="Обычный 3 2 2 4 2" xfId="288"/>
    <cellStyle name="Обычный 3 2 2 4 2 2" xfId="882"/>
    <cellStyle name="Обычный 3 2 2 4 2 2 2" xfId="2070"/>
    <cellStyle name="Обычный 3 2 2 4 2 3" xfId="1476"/>
    <cellStyle name="Обычный 3 2 2 4 3" xfId="436"/>
    <cellStyle name="Обычный 3 2 2 4 3 2" xfId="1030"/>
    <cellStyle name="Обычный 3 2 2 4 3 2 2" xfId="2218"/>
    <cellStyle name="Обычный 3 2 2 4 3 3" xfId="1624"/>
    <cellStyle name="Обычный 3 2 2 4 4" xfId="588"/>
    <cellStyle name="Обычный 3 2 2 4 4 2" xfId="1182"/>
    <cellStyle name="Обычный 3 2 2 4 4 2 2" xfId="2370"/>
    <cellStyle name="Обычный 3 2 2 4 4 3" xfId="1776"/>
    <cellStyle name="Обычный 3 2 2 4 5" xfId="735"/>
    <cellStyle name="Обычный 3 2 2 4 5 2" xfId="1923"/>
    <cellStyle name="Обычный 3 2 2 4 6" xfId="1329"/>
    <cellStyle name="Обычный 3 2 2 5" xfId="171"/>
    <cellStyle name="Обычный 3 2 2 5 2" xfId="318"/>
    <cellStyle name="Обычный 3 2 2 5 2 2" xfId="912"/>
    <cellStyle name="Обычный 3 2 2 5 2 2 2" xfId="2100"/>
    <cellStyle name="Обычный 3 2 2 5 2 3" xfId="1506"/>
    <cellStyle name="Обычный 3 2 2 5 3" xfId="466"/>
    <cellStyle name="Обычный 3 2 2 5 3 2" xfId="1060"/>
    <cellStyle name="Обычный 3 2 2 5 3 2 2" xfId="2248"/>
    <cellStyle name="Обычный 3 2 2 5 3 3" xfId="1654"/>
    <cellStyle name="Обычный 3 2 2 5 4" xfId="618"/>
    <cellStyle name="Обычный 3 2 2 5 4 2" xfId="1212"/>
    <cellStyle name="Обычный 3 2 2 5 4 2 2" xfId="2400"/>
    <cellStyle name="Обычный 3 2 2 5 4 3" xfId="1806"/>
    <cellStyle name="Обычный 3 2 2 5 5" xfId="765"/>
    <cellStyle name="Обычный 3 2 2 5 5 2" xfId="1953"/>
    <cellStyle name="Обычный 3 2 2 5 6" xfId="1359"/>
    <cellStyle name="Обычный 3 2 2 6" xfId="201"/>
    <cellStyle name="Обычный 3 2 2 6 2" xfId="795"/>
    <cellStyle name="Обычный 3 2 2 6 2 2" xfId="1983"/>
    <cellStyle name="Обычный 3 2 2 6 3" xfId="1389"/>
    <cellStyle name="Обычный 3 2 2 7" xfId="348"/>
    <cellStyle name="Обычный 3 2 2 7 2" xfId="942"/>
    <cellStyle name="Обычный 3 2 2 7 2 2" xfId="2130"/>
    <cellStyle name="Обычный 3 2 2 7 3" xfId="1536"/>
    <cellStyle name="Обычный 3 2 2 8" xfId="501"/>
    <cellStyle name="Обычный 3 2 2 8 2" xfId="1095"/>
    <cellStyle name="Обычный 3 2 2 8 2 2" xfId="2283"/>
    <cellStyle name="Обычный 3 2 2 8 3" xfId="1689"/>
    <cellStyle name="Обычный 3 2 2 9" xfId="648"/>
    <cellStyle name="Обычный 3 2 2 9 2" xfId="1836"/>
    <cellStyle name="Обычный 3 2 3" xfId="66"/>
    <cellStyle name="Обычный 3 2 3 2" xfId="230"/>
    <cellStyle name="Обычный 3 2 3 2 2" xfId="824"/>
    <cellStyle name="Обычный 3 2 3 2 2 2" xfId="2012"/>
    <cellStyle name="Обычный 3 2 3 2 3" xfId="1418"/>
    <cellStyle name="Обычный 3 2 3 3" xfId="377"/>
    <cellStyle name="Обычный 3 2 3 3 2" xfId="971"/>
    <cellStyle name="Обычный 3 2 3 3 2 2" xfId="2159"/>
    <cellStyle name="Обычный 3 2 3 3 3" xfId="1565"/>
    <cellStyle name="Обычный 3 2 3 4" xfId="530"/>
    <cellStyle name="Обычный 3 2 3 4 2" xfId="1124"/>
    <cellStyle name="Обычный 3 2 3 4 2 2" xfId="2312"/>
    <cellStyle name="Обычный 3 2 3 4 3" xfId="1718"/>
    <cellStyle name="Обычный 3 2 3 5" xfId="677"/>
    <cellStyle name="Обычный 3 2 3 5 2" xfId="1865"/>
    <cellStyle name="Обычный 3 2 3 6" xfId="1271"/>
    <cellStyle name="Обычный 3 2 4" xfId="106"/>
    <cellStyle name="Обычный 3 2 4 2" xfId="261"/>
    <cellStyle name="Обычный 3 2 4 2 2" xfId="855"/>
    <cellStyle name="Обычный 3 2 4 2 2 2" xfId="2043"/>
    <cellStyle name="Обычный 3 2 4 2 3" xfId="1449"/>
    <cellStyle name="Обычный 3 2 4 3" xfId="408"/>
    <cellStyle name="Обычный 3 2 4 3 2" xfId="1002"/>
    <cellStyle name="Обычный 3 2 4 3 2 2" xfId="2190"/>
    <cellStyle name="Обычный 3 2 4 3 3" xfId="1596"/>
    <cellStyle name="Обычный 3 2 4 4" xfId="561"/>
    <cellStyle name="Обычный 3 2 4 4 2" xfId="1155"/>
    <cellStyle name="Обычный 3 2 4 4 2 2" xfId="2343"/>
    <cellStyle name="Обычный 3 2 4 4 3" xfId="1749"/>
    <cellStyle name="Обычный 3 2 4 5" xfId="708"/>
    <cellStyle name="Обычный 3 2 4 5 2" xfId="1896"/>
    <cellStyle name="Обычный 3 2 4 6" xfId="1302"/>
    <cellStyle name="Обычный 3 2 5" xfId="140"/>
    <cellStyle name="Обычный 3 2 5 2" xfId="287"/>
    <cellStyle name="Обычный 3 2 5 2 2" xfId="881"/>
    <cellStyle name="Обычный 3 2 5 2 2 2" xfId="2069"/>
    <cellStyle name="Обычный 3 2 5 2 3" xfId="1475"/>
    <cellStyle name="Обычный 3 2 5 3" xfId="435"/>
    <cellStyle name="Обычный 3 2 5 3 2" xfId="1029"/>
    <cellStyle name="Обычный 3 2 5 3 2 2" xfId="2217"/>
    <cellStyle name="Обычный 3 2 5 3 3" xfId="1623"/>
    <cellStyle name="Обычный 3 2 5 4" xfId="587"/>
    <cellStyle name="Обычный 3 2 5 4 2" xfId="1181"/>
    <cellStyle name="Обычный 3 2 5 4 2 2" xfId="2369"/>
    <cellStyle name="Обычный 3 2 5 4 3" xfId="1775"/>
    <cellStyle name="Обычный 3 2 5 5" xfId="734"/>
    <cellStyle name="Обычный 3 2 5 5 2" xfId="1922"/>
    <cellStyle name="Обычный 3 2 5 6" xfId="1328"/>
    <cellStyle name="Обычный 3 2 6" xfId="170"/>
    <cellStyle name="Обычный 3 2 6 2" xfId="317"/>
    <cellStyle name="Обычный 3 2 6 2 2" xfId="911"/>
    <cellStyle name="Обычный 3 2 6 2 2 2" xfId="2099"/>
    <cellStyle name="Обычный 3 2 6 2 3" xfId="1505"/>
    <cellStyle name="Обычный 3 2 6 3" xfId="465"/>
    <cellStyle name="Обычный 3 2 6 3 2" xfId="1059"/>
    <cellStyle name="Обычный 3 2 6 3 2 2" xfId="2247"/>
    <cellStyle name="Обычный 3 2 6 3 3" xfId="1653"/>
    <cellStyle name="Обычный 3 2 6 4" xfId="617"/>
    <cellStyle name="Обычный 3 2 6 4 2" xfId="1211"/>
    <cellStyle name="Обычный 3 2 6 4 2 2" xfId="2399"/>
    <cellStyle name="Обычный 3 2 6 4 3" xfId="1805"/>
    <cellStyle name="Обычный 3 2 6 5" xfId="764"/>
    <cellStyle name="Обычный 3 2 6 5 2" xfId="1952"/>
    <cellStyle name="Обычный 3 2 6 6" xfId="1358"/>
    <cellStyle name="Обычный 3 2 7" xfId="200"/>
    <cellStyle name="Обычный 3 2 7 2" xfId="794"/>
    <cellStyle name="Обычный 3 2 7 2 2" xfId="1982"/>
    <cellStyle name="Обычный 3 2 7 3" xfId="1388"/>
    <cellStyle name="Обычный 3 2 8" xfId="347"/>
    <cellStyle name="Обычный 3 2 8 2" xfId="941"/>
    <cellStyle name="Обычный 3 2 8 2 2" xfId="2129"/>
    <cellStyle name="Обычный 3 2 8 3" xfId="1535"/>
    <cellStyle name="Обычный 3 2 9" xfId="500"/>
    <cellStyle name="Обычный 3 2 9 2" xfId="1094"/>
    <cellStyle name="Обычный 3 2 9 2 2" xfId="2282"/>
    <cellStyle name="Обычный 3 2 9 3" xfId="1688"/>
    <cellStyle name="Обычный 3 3" xfId="19"/>
    <cellStyle name="Обычный 3 3 10" xfId="1243"/>
    <cellStyle name="Обычный 3 3 11" xfId="2428"/>
    <cellStyle name="Обычный 3 3 12" xfId="2469"/>
    <cellStyle name="Обычный 3 3 2" xfId="68"/>
    <cellStyle name="Обычный 3 3 2 2" xfId="232"/>
    <cellStyle name="Обычный 3 3 2 2 2" xfId="826"/>
    <cellStyle name="Обычный 3 3 2 2 2 2" xfId="2014"/>
    <cellStyle name="Обычный 3 3 2 2 3" xfId="1420"/>
    <cellStyle name="Обычный 3 3 2 3" xfId="379"/>
    <cellStyle name="Обычный 3 3 2 3 2" xfId="973"/>
    <cellStyle name="Обычный 3 3 2 3 2 2" xfId="2161"/>
    <cellStyle name="Обычный 3 3 2 3 3" xfId="1567"/>
    <cellStyle name="Обычный 3 3 2 4" xfId="532"/>
    <cellStyle name="Обычный 3 3 2 4 2" xfId="1126"/>
    <cellStyle name="Обычный 3 3 2 4 2 2" xfId="2314"/>
    <cellStyle name="Обычный 3 3 2 4 3" xfId="1720"/>
    <cellStyle name="Обычный 3 3 2 5" xfId="679"/>
    <cellStyle name="Обычный 3 3 2 5 2" xfId="1867"/>
    <cellStyle name="Обычный 3 3 2 6" xfId="1273"/>
    <cellStyle name="Обычный 3 3 3" xfId="108"/>
    <cellStyle name="Обычный 3 3 3 2" xfId="263"/>
    <cellStyle name="Обычный 3 3 3 2 2" xfId="857"/>
    <cellStyle name="Обычный 3 3 3 2 2 2" xfId="2045"/>
    <cellStyle name="Обычный 3 3 3 2 3" xfId="1451"/>
    <cellStyle name="Обычный 3 3 3 3" xfId="410"/>
    <cellStyle name="Обычный 3 3 3 3 2" xfId="1004"/>
    <cellStyle name="Обычный 3 3 3 3 2 2" xfId="2192"/>
    <cellStyle name="Обычный 3 3 3 3 3" xfId="1598"/>
    <cellStyle name="Обычный 3 3 3 4" xfId="563"/>
    <cellStyle name="Обычный 3 3 3 4 2" xfId="1157"/>
    <cellStyle name="Обычный 3 3 3 4 2 2" xfId="2345"/>
    <cellStyle name="Обычный 3 3 3 4 3" xfId="1751"/>
    <cellStyle name="Обычный 3 3 3 5" xfId="710"/>
    <cellStyle name="Обычный 3 3 3 5 2" xfId="1898"/>
    <cellStyle name="Обычный 3 3 3 6" xfId="1304"/>
    <cellStyle name="Обычный 3 3 4" xfId="142"/>
    <cellStyle name="Обычный 3 3 4 2" xfId="289"/>
    <cellStyle name="Обычный 3 3 4 2 2" xfId="883"/>
    <cellStyle name="Обычный 3 3 4 2 2 2" xfId="2071"/>
    <cellStyle name="Обычный 3 3 4 2 3" xfId="1477"/>
    <cellStyle name="Обычный 3 3 4 3" xfId="437"/>
    <cellStyle name="Обычный 3 3 4 3 2" xfId="1031"/>
    <cellStyle name="Обычный 3 3 4 3 2 2" xfId="2219"/>
    <cellStyle name="Обычный 3 3 4 3 3" xfId="1625"/>
    <cellStyle name="Обычный 3 3 4 4" xfId="589"/>
    <cellStyle name="Обычный 3 3 4 4 2" xfId="1183"/>
    <cellStyle name="Обычный 3 3 4 4 2 2" xfId="2371"/>
    <cellStyle name="Обычный 3 3 4 4 3" xfId="1777"/>
    <cellStyle name="Обычный 3 3 4 5" xfId="736"/>
    <cellStyle name="Обычный 3 3 4 5 2" xfId="1924"/>
    <cellStyle name="Обычный 3 3 4 6" xfId="1330"/>
    <cellStyle name="Обычный 3 3 5" xfId="172"/>
    <cellStyle name="Обычный 3 3 5 2" xfId="319"/>
    <cellStyle name="Обычный 3 3 5 2 2" xfId="913"/>
    <cellStyle name="Обычный 3 3 5 2 2 2" xfId="2101"/>
    <cellStyle name="Обычный 3 3 5 2 3" xfId="1507"/>
    <cellStyle name="Обычный 3 3 5 3" xfId="467"/>
    <cellStyle name="Обычный 3 3 5 3 2" xfId="1061"/>
    <cellStyle name="Обычный 3 3 5 3 2 2" xfId="2249"/>
    <cellStyle name="Обычный 3 3 5 3 3" xfId="1655"/>
    <cellStyle name="Обычный 3 3 5 4" xfId="619"/>
    <cellStyle name="Обычный 3 3 5 4 2" xfId="1213"/>
    <cellStyle name="Обычный 3 3 5 4 2 2" xfId="2401"/>
    <cellStyle name="Обычный 3 3 5 4 3" xfId="1807"/>
    <cellStyle name="Обычный 3 3 5 5" xfId="766"/>
    <cellStyle name="Обычный 3 3 5 5 2" xfId="1954"/>
    <cellStyle name="Обычный 3 3 5 6" xfId="1360"/>
    <cellStyle name="Обычный 3 3 6" xfId="202"/>
    <cellStyle name="Обычный 3 3 6 2" xfId="796"/>
    <cellStyle name="Обычный 3 3 6 2 2" xfId="1984"/>
    <cellStyle name="Обычный 3 3 6 3" xfId="1390"/>
    <cellStyle name="Обычный 3 3 7" xfId="349"/>
    <cellStyle name="Обычный 3 3 7 2" xfId="943"/>
    <cellStyle name="Обычный 3 3 7 2 2" xfId="2131"/>
    <cellStyle name="Обычный 3 3 7 3" xfId="1537"/>
    <cellStyle name="Обычный 3 3 8" xfId="502"/>
    <cellStyle name="Обычный 3 3 8 2" xfId="1096"/>
    <cellStyle name="Обычный 3 3 8 2 2" xfId="2284"/>
    <cellStyle name="Обычный 3 3 8 3" xfId="1690"/>
    <cellStyle name="Обычный 3 3 9" xfId="649"/>
    <cellStyle name="Обычный 3 3 9 2" xfId="1837"/>
    <cellStyle name="Обычный 3 4" xfId="20"/>
    <cellStyle name="Обычный 3 4 2" xfId="69"/>
    <cellStyle name="Обычный 3 4 3" xfId="109"/>
    <cellStyle name="Обычный 3 5" xfId="21"/>
    <cellStyle name="Обычный 3 5 10" xfId="1244"/>
    <cellStyle name="Обычный 3 5 11" xfId="2446"/>
    <cellStyle name="Обычный 3 5 12" xfId="2493"/>
    <cellStyle name="Обычный 3 5 2" xfId="70"/>
    <cellStyle name="Обычный 3 5 2 2" xfId="233"/>
    <cellStyle name="Обычный 3 5 2 2 2" xfId="827"/>
    <cellStyle name="Обычный 3 5 2 2 2 2" xfId="2015"/>
    <cellStyle name="Обычный 3 5 2 2 3" xfId="1421"/>
    <cellStyle name="Обычный 3 5 2 3" xfId="380"/>
    <cellStyle name="Обычный 3 5 2 3 2" xfId="974"/>
    <cellStyle name="Обычный 3 5 2 3 2 2" xfId="2162"/>
    <cellStyle name="Обычный 3 5 2 3 3" xfId="1568"/>
    <cellStyle name="Обычный 3 5 2 4" xfId="533"/>
    <cellStyle name="Обычный 3 5 2 4 2" xfId="1127"/>
    <cellStyle name="Обычный 3 5 2 4 2 2" xfId="2315"/>
    <cellStyle name="Обычный 3 5 2 4 3" xfId="1721"/>
    <cellStyle name="Обычный 3 5 2 5" xfId="680"/>
    <cellStyle name="Обычный 3 5 2 5 2" xfId="1868"/>
    <cellStyle name="Обычный 3 5 2 6" xfId="1274"/>
    <cellStyle name="Обычный 3 5 3" xfId="110"/>
    <cellStyle name="Обычный 3 5 3 2" xfId="264"/>
    <cellStyle name="Обычный 3 5 3 2 2" xfId="858"/>
    <cellStyle name="Обычный 3 5 3 2 2 2" xfId="2046"/>
    <cellStyle name="Обычный 3 5 3 2 3" xfId="1452"/>
    <cellStyle name="Обычный 3 5 3 3" xfId="411"/>
    <cellStyle name="Обычный 3 5 3 3 2" xfId="1005"/>
    <cellStyle name="Обычный 3 5 3 3 2 2" xfId="2193"/>
    <cellStyle name="Обычный 3 5 3 3 3" xfId="1599"/>
    <cellStyle name="Обычный 3 5 3 4" xfId="564"/>
    <cellStyle name="Обычный 3 5 3 4 2" xfId="1158"/>
    <cellStyle name="Обычный 3 5 3 4 2 2" xfId="2346"/>
    <cellStyle name="Обычный 3 5 3 4 3" xfId="1752"/>
    <cellStyle name="Обычный 3 5 3 5" xfId="711"/>
    <cellStyle name="Обычный 3 5 3 5 2" xfId="1899"/>
    <cellStyle name="Обычный 3 5 3 6" xfId="1305"/>
    <cellStyle name="Обычный 3 5 4" xfId="143"/>
    <cellStyle name="Обычный 3 5 4 2" xfId="290"/>
    <cellStyle name="Обычный 3 5 4 2 2" xfId="884"/>
    <cellStyle name="Обычный 3 5 4 2 2 2" xfId="2072"/>
    <cellStyle name="Обычный 3 5 4 2 3" xfId="1478"/>
    <cellStyle name="Обычный 3 5 4 3" xfId="438"/>
    <cellStyle name="Обычный 3 5 4 3 2" xfId="1032"/>
    <cellStyle name="Обычный 3 5 4 3 2 2" xfId="2220"/>
    <cellStyle name="Обычный 3 5 4 3 3" xfId="1626"/>
    <cellStyle name="Обычный 3 5 4 4" xfId="590"/>
    <cellStyle name="Обычный 3 5 4 4 2" xfId="1184"/>
    <cellStyle name="Обычный 3 5 4 4 2 2" xfId="2372"/>
    <cellStyle name="Обычный 3 5 4 4 3" xfId="1778"/>
    <cellStyle name="Обычный 3 5 4 5" xfId="737"/>
    <cellStyle name="Обычный 3 5 4 5 2" xfId="1925"/>
    <cellStyle name="Обычный 3 5 4 6" xfId="1331"/>
    <cellStyle name="Обычный 3 5 5" xfId="173"/>
    <cellStyle name="Обычный 3 5 5 2" xfId="320"/>
    <cellStyle name="Обычный 3 5 5 2 2" xfId="914"/>
    <cellStyle name="Обычный 3 5 5 2 2 2" xfId="2102"/>
    <cellStyle name="Обычный 3 5 5 2 3" xfId="1508"/>
    <cellStyle name="Обычный 3 5 5 3" xfId="468"/>
    <cellStyle name="Обычный 3 5 5 3 2" xfId="1062"/>
    <cellStyle name="Обычный 3 5 5 3 2 2" xfId="2250"/>
    <cellStyle name="Обычный 3 5 5 3 3" xfId="1656"/>
    <cellStyle name="Обычный 3 5 5 4" xfId="620"/>
    <cellStyle name="Обычный 3 5 5 4 2" xfId="1214"/>
    <cellStyle name="Обычный 3 5 5 4 2 2" xfId="2402"/>
    <cellStyle name="Обычный 3 5 5 4 3" xfId="1808"/>
    <cellStyle name="Обычный 3 5 5 5" xfId="767"/>
    <cellStyle name="Обычный 3 5 5 5 2" xfId="1955"/>
    <cellStyle name="Обычный 3 5 5 6" xfId="1361"/>
    <cellStyle name="Обычный 3 5 6" xfId="203"/>
    <cellStyle name="Обычный 3 5 6 2" xfId="797"/>
    <cellStyle name="Обычный 3 5 6 2 2" xfId="1985"/>
    <cellStyle name="Обычный 3 5 6 3" xfId="1391"/>
    <cellStyle name="Обычный 3 5 7" xfId="350"/>
    <cellStyle name="Обычный 3 5 7 2" xfId="944"/>
    <cellStyle name="Обычный 3 5 7 2 2" xfId="2132"/>
    <cellStyle name="Обычный 3 5 7 3" xfId="1538"/>
    <cellStyle name="Обычный 3 5 8" xfId="503"/>
    <cellStyle name="Обычный 3 5 8 2" xfId="1097"/>
    <cellStyle name="Обычный 3 5 8 2 2" xfId="2285"/>
    <cellStyle name="Обычный 3 5 8 3" xfId="1691"/>
    <cellStyle name="Обычный 3 5 9" xfId="650"/>
    <cellStyle name="Обычный 3 5 9 2" xfId="1838"/>
    <cellStyle name="Обычный 3 6" xfId="53"/>
    <cellStyle name="Обычный 3 6 2" xfId="492"/>
    <cellStyle name="Обычный 3 6 2 2" xfId="1086"/>
    <cellStyle name="Обычный 3 6 2 2 2" xfId="2274"/>
    <cellStyle name="Обычный 3 6 2 3" xfId="1680"/>
    <cellStyle name="Обычный 3 6 3" xfId="2453"/>
    <cellStyle name="Обычный 3 6 4" xfId="2500"/>
    <cellStyle name="Обычный 3 7" xfId="429"/>
    <cellStyle name="Обычный 3 7 2" xfId="1023"/>
    <cellStyle name="Обычный 3 7 2 2" xfId="2211"/>
    <cellStyle name="Обычный 3 7 3" xfId="1617"/>
    <cellStyle name="Обычный 3 7 4" xfId="2458"/>
    <cellStyle name="Обычный 3 7 5" xfId="2505"/>
    <cellStyle name="Обычный 4" xfId="22"/>
    <cellStyle name="Обычный 4 10" xfId="174"/>
    <cellStyle name="Обычный 4 10 2" xfId="321"/>
    <cellStyle name="Обычный 4 10 2 2" xfId="915"/>
    <cellStyle name="Обычный 4 10 2 2 2" xfId="2103"/>
    <cellStyle name="Обычный 4 10 2 3" xfId="1509"/>
    <cellStyle name="Обычный 4 10 3" xfId="469"/>
    <cellStyle name="Обычный 4 10 3 2" xfId="1063"/>
    <cellStyle name="Обычный 4 10 3 2 2" xfId="2251"/>
    <cellStyle name="Обычный 4 10 3 3" xfId="1657"/>
    <cellStyle name="Обычный 4 10 4" xfId="621"/>
    <cellStyle name="Обычный 4 10 4 2" xfId="1215"/>
    <cellStyle name="Обычный 4 10 4 2 2" xfId="2403"/>
    <cellStyle name="Обычный 4 10 4 3" xfId="1809"/>
    <cellStyle name="Обычный 4 10 5" xfId="768"/>
    <cellStyle name="Обычный 4 10 5 2" xfId="1956"/>
    <cellStyle name="Обычный 4 10 6" xfId="1362"/>
    <cellStyle name="Обычный 4 11" xfId="204"/>
    <cellStyle name="Обычный 4 11 2" xfId="798"/>
    <cellStyle name="Обычный 4 11 2 2" xfId="1986"/>
    <cellStyle name="Обычный 4 11 3" xfId="1392"/>
    <cellStyle name="Обычный 4 12" xfId="351"/>
    <cellStyle name="Обычный 4 12 2" xfId="945"/>
    <cellStyle name="Обычный 4 12 2 2" xfId="2133"/>
    <cellStyle name="Обычный 4 12 3" xfId="1539"/>
    <cellStyle name="Обычный 4 13" xfId="504"/>
    <cellStyle name="Обычный 4 13 2" xfId="1098"/>
    <cellStyle name="Обычный 4 13 2 2" xfId="2286"/>
    <cellStyle name="Обычный 4 13 3" xfId="1692"/>
    <cellStyle name="Обычный 4 14" xfId="651"/>
    <cellStyle name="Обычный 4 14 2" xfId="1839"/>
    <cellStyle name="Обычный 4 15" xfId="1245"/>
    <cellStyle name="Обычный 4 16" xfId="2429"/>
    <cellStyle name="Обычный 4 17" xfId="2470"/>
    <cellStyle name="Обычный 4 2" xfId="23"/>
    <cellStyle name="Обычный 4 2 10" xfId="1246"/>
    <cellStyle name="Обычный 4 2 11" xfId="2430"/>
    <cellStyle name="Обычный 4 2 12" xfId="2471"/>
    <cellStyle name="Обычный 4 2 2" xfId="72"/>
    <cellStyle name="Обычный 4 2 2 2" xfId="235"/>
    <cellStyle name="Обычный 4 2 2 2 2" xfId="829"/>
    <cellStyle name="Обычный 4 2 2 2 2 2" xfId="2017"/>
    <cellStyle name="Обычный 4 2 2 2 3" xfId="1423"/>
    <cellStyle name="Обычный 4 2 2 3" xfId="382"/>
    <cellStyle name="Обычный 4 2 2 3 2" xfId="976"/>
    <cellStyle name="Обычный 4 2 2 3 2 2" xfId="2164"/>
    <cellStyle name="Обычный 4 2 2 3 3" xfId="1570"/>
    <cellStyle name="Обычный 4 2 2 4" xfId="535"/>
    <cellStyle name="Обычный 4 2 2 4 2" xfId="1129"/>
    <cellStyle name="Обычный 4 2 2 4 2 2" xfId="2317"/>
    <cellStyle name="Обычный 4 2 2 4 3" xfId="1723"/>
    <cellStyle name="Обычный 4 2 2 5" xfId="682"/>
    <cellStyle name="Обычный 4 2 2 5 2" xfId="1870"/>
    <cellStyle name="Обычный 4 2 2 6" xfId="1276"/>
    <cellStyle name="Обычный 4 2 3" xfId="112"/>
    <cellStyle name="Обычный 4 2 3 2" xfId="266"/>
    <cellStyle name="Обычный 4 2 3 2 2" xfId="860"/>
    <cellStyle name="Обычный 4 2 3 2 2 2" xfId="2048"/>
    <cellStyle name="Обычный 4 2 3 2 3" xfId="1454"/>
    <cellStyle name="Обычный 4 2 3 3" xfId="413"/>
    <cellStyle name="Обычный 4 2 3 3 2" xfId="1007"/>
    <cellStyle name="Обычный 4 2 3 3 2 2" xfId="2195"/>
    <cellStyle name="Обычный 4 2 3 3 3" xfId="1601"/>
    <cellStyle name="Обычный 4 2 3 4" xfId="566"/>
    <cellStyle name="Обычный 4 2 3 4 2" xfId="1160"/>
    <cellStyle name="Обычный 4 2 3 4 2 2" xfId="2348"/>
    <cellStyle name="Обычный 4 2 3 4 3" xfId="1754"/>
    <cellStyle name="Обычный 4 2 3 5" xfId="713"/>
    <cellStyle name="Обычный 4 2 3 5 2" xfId="1901"/>
    <cellStyle name="Обычный 4 2 3 6" xfId="1307"/>
    <cellStyle name="Обычный 4 2 4" xfId="145"/>
    <cellStyle name="Обычный 4 2 4 2" xfId="292"/>
    <cellStyle name="Обычный 4 2 4 2 2" xfId="886"/>
    <cellStyle name="Обычный 4 2 4 2 2 2" xfId="2074"/>
    <cellStyle name="Обычный 4 2 4 2 3" xfId="1480"/>
    <cellStyle name="Обычный 4 2 4 3" xfId="440"/>
    <cellStyle name="Обычный 4 2 4 3 2" xfId="1034"/>
    <cellStyle name="Обычный 4 2 4 3 2 2" xfId="2222"/>
    <cellStyle name="Обычный 4 2 4 3 3" xfId="1628"/>
    <cellStyle name="Обычный 4 2 4 4" xfId="592"/>
    <cellStyle name="Обычный 4 2 4 4 2" xfId="1186"/>
    <cellStyle name="Обычный 4 2 4 4 2 2" xfId="2374"/>
    <cellStyle name="Обычный 4 2 4 4 3" xfId="1780"/>
    <cellStyle name="Обычный 4 2 4 5" xfId="739"/>
    <cellStyle name="Обычный 4 2 4 5 2" xfId="1927"/>
    <cellStyle name="Обычный 4 2 4 6" xfId="1333"/>
    <cellStyle name="Обычный 4 2 5" xfId="175"/>
    <cellStyle name="Обычный 4 2 5 2" xfId="322"/>
    <cellStyle name="Обычный 4 2 5 2 2" xfId="916"/>
    <cellStyle name="Обычный 4 2 5 2 2 2" xfId="2104"/>
    <cellStyle name="Обычный 4 2 5 2 3" xfId="1510"/>
    <cellStyle name="Обычный 4 2 5 3" xfId="470"/>
    <cellStyle name="Обычный 4 2 5 3 2" xfId="1064"/>
    <cellStyle name="Обычный 4 2 5 3 2 2" xfId="2252"/>
    <cellStyle name="Обычный 4 2 5 3 3" xfId="1658"/>
    <cellStyle name="Обычный 4 2 5 4" xfId="622"/>
    <cellStyle name="Обычный 4 2 5 4 2" xfId="1216"/>
    <cellStyle name="Обычный 4 2 5 4 2 2" xfId="2404"/>
    <cellStyle name="Обычный 4 2 5 4 3" xfId="1810"/>
    <cellStyle name="Обычный 4 2 5 5" xfId="769"/>
    <cellStyle name="Обычный 4 2 5 5 2" xfId="1957"/>
    <cellStyle name="Обычный 4 2 5 6" xfId="1363"/>
    <cellStyle name="Обычный 4 2 6" xfId="205"/>
    <cellStyle name="Обычный 4 2 6 2" xfId="799"/>
    <cellStyle name="Обычный 4 2 6 2 2" xfId="1987"/>
    <cellStyle name="Обычный 4 2 6 3" xfId="1393"/>
    <cellStyle name="Обычный 4 2 7" xfId="352"/>
    <cellStyle name="Обычный 4 2 7 2" xfId="946"/>
    <cellStyle name="Обычный 4 2 7 2 2" xfId="2134"/>
    <cellStyle name="Обычный 4 2 7 3" xfId="1540"/>
    <cellStyle name="Обычный 4 2 8" xfId="505"/>
    <cellStyle name="Обычный 4 2 8 2" xfId="1099"/>
    <cellStyle name="Обычный 4 2 8 2 2" xfId="2287"/>
    <cellStyle name="Обычный 4 2 8 3" xfId="1693"/>
    <cellStyle name="Обычный 4 2 9" xfId="652"/>
    <cellStyle name="Обычный 4 2 9 2" xfId="1840"/>
    <cellStyle name="Обычный 4 3" xfId="24"/>
    <cellStyle name="Обычный 4 3 10" xfId="1247"/>
    <cellStyle name="Обычный 4 3 11" xfId="2439"/>
    <cellStyle name="Обычный 4 3 12" xfId="2481"/>
    <cellStyle name="Обычный 4 3 2" xfId="73"/>
    <cellStyle name="Обычный 4 3 2 2" xfId="236"/>
    <cellStyle name="Обычный 4 3 2 2 2" xfId="830"/>
    <cellStyle name="Обычный 4 3 2 2 2 2" xfId="2018"/>
    <cellStyle name="Обычный 4 3 2 2 3" xfId="1424"/>
    <cellStyle name="Обычный 4 3 2 3" xfId="383"/>
    <cellStyle name="Обычный 4 3 2 3 2" xfId="977"/>
    <cellStyle name="Обычный 4 3 2 3 2 2" xfId="2165"/>
    <cellStyle name="Обычный 4 3 2 3 3" xfId="1571"/>
    <cellStyle name="Обычный 4 3 2 4" xfId="536"/>
    <cellStyle name="Обычный 4 3 2 4 2" xfId="1130"/>
    <cellStyle name="Обычный 4 3 2 4 2 2" xfId="2318"/>
    <cellStyle name="Обычный 4 3 2 4 3" xfId="1724"/>
    <cellStyle name="Обычный 4 3 2 5" xfId="683"/>
    <cellStyle name="Обычный 4 3 2 5 2" xfId="1871"/>
    <cellStyle name="Обычный 4 3 2 6" xfId="1277"/>
    <cellStyle name="Обычный 4 3 3" xfId="113"/>
    <cellStyle name="Обычный 4 3 3 2" xfId="267"/>
    <cellStyle name="Обычный 4 3 3 2 2" xfId="861"/>
    <cellStyle name="Обычный 4 3 3 2 2 2" xfId="2049"/>
    <cellStyle name="Обычный 4 3 3 2 3" xfId="1455"/>
    <cellStyle name="Обычный 4 3 3 3" xfId="414"/>
    <cellStyle name="Обычный 4 3 3 3 2" xfId="1008"/>
    <cellStyle name="Обычный 4 3 3 3 2 2" xfId="2196"/>
    <cellStyle name="Обычный 4 3 3 3 3" xfId="1602"/>
    <cellStyle name="Обычный 4 3 3 4" xfId="567"/>
    <cellStyle name="Обычный 4 3 3 4 2" xfId="1161"/>
    <cellStyle name="Обычный 4 3 3 4 2 2" xfId="2349"/>
    <cellStyle name="Обычный 4 3 3 4 3" xfId="1755"/>
    <cellStyle name="Обычный 4 3 3 5" xfId="714"/>
    <cellStyle name="Обычный 4 3 3 5 2" xfId="1902"/>
    <cellStyle name="Обычный 4 3 3 6" xfId="1308"/>
    <cellStyle name="Обычный 4 3 4" xfId="146"/>
    <cellStyle name="Обычный 4 3 4 2" xfId="293"/>
    <cellStyle name="Обычный 4 3 4 2 2" xfId="887"/>
    <cellStyle name="Обычный 4 3 4 2 2 2" xfId="2075"/>
    <cellStyle name="Обычный 4 3 4 2 3" xfId="1481"/>
    <cellStyle name="Обычный 4 3 4 3" xfId="441"/>
    <cellStyle name="Обычный 4 3 4 3 2" xfId="1035"/>
    <cellStyle name="Обычный 4 3 4 3 2 2" xfId="2223"/>
    <cellStyle name="Обычный 4 3 4 3 3" xfId="1629"/>
    <cellStyle name="Обычный 4 3 4 4" xfId="593"/>
    <cellStyle name="Обычный 4 3 4 4 2" xfId="1187"/>
    <cellStyle name="Обычный 4 3 4 4 2 2" xfId="2375"/>
    <cellStyle name="Обычный 4 3 4 4 3" xfId="1781"/>
    <cellStyle name="Обычный 4 3 4 5" xfId="740"/>
    <cellStyle name="Обычный 4 3 4 5 2" xfId="1928"/>
    <cellStyle name="Обычный 4 3 4 6" xfId="1334"/>
    <cellStyle name="Обычный 4 3 5" xfId="176"/>
    <cellStyle name="Обычный 4 3 5 2" xfId="323"/>
    <cellStyle name="Обычный 4 3 5 2 2" xfId="917"/>
    <cellStyle name="Обычный 4 3 5 2 2 2" xfId="2105"/>
    <cellStyle name="Обычный 4 3 5 2 3" xfId="1511"/>
    <cellStyle name="Обычный 4 3 5 3" xfId="471"/>
    <cellStyle name="Обычный 4 3 5 3 2" xfId="1065"/>
    <cellStyle name="Обычный 4 3 5 3 2 2" xfId="2253"/>
    <cellStyle name="Обычный 4 3 5 3 3" xfId="1659"/>
    <cellStyle name="Обычный 4 3 5 4" xfId="623"/>
    <cellStyle name="Обычный 4 3 5 4 2" xfId="1217"/>
    <cellStyle name="Обычный 4 3 5 4 2 2" xfId="2405"/>
    <cellStyle name="Обычный 4 3 5 4 3" xfId="1811"/>
    <cellStyle name="Обычный 4 3 5 5" xfId="770"/>
    <cellStyle name="Обычный 4 3 5 5 2" xfId="1958"/>
    <cellStyle name="Обычный 4 3 5 6" xfId="1364"/>
    <cellStyle name="Обычный 4 3 6" xfId="206"/>
    <cellStyle name="Обычный 4 3 6 2" xfId="800"/>
    <cellStyle name="Обычный 4 3 6 2 2" xfId="1988"/>
    <cellStyle name="Обычный 4 3 6 3" xfId="1394"/>
    <cellStyle name="Обычный 4 3 7" xfId="353"/>
    <cellStyle name="Обычный 4 3 7 2" xfId="947"/>
    <cellStyle name="Обычный 4 3 7 2 2" xfId="2135"/>
    <cellStyle name="Обычный 4 3 7 3" xfId="1541"/>
    <cellStyle name="Обычный 4 3 8" xfId="506"/>
    <cellStyle name="Обычный 4 3 8 2" xfId="1100"/>
    <cellStyle name="Обычный 4 3 8 2 2" xfId="2288"/>
    <cellStyle name="Обычный 4 3 8 3" xfId="1694"/>
    <cellStyle name="Обычный 4 3 9" xfId="653"/>
    <cellStyle name="Обычный 4 3 9 2" xfId="1841"/>
    <cellStyle name="Обычный 4 4" xfId="25"/>
    <cellStyle name="Обычный 4 4 2" xfId="74"/>
    <cellStyle name="Обычный 4 4 3" xfId="114"/>
    <cellStyle name="Обычный 4 5" xfId="26"/>
    <cellStyle name="Обычный 4 5 10" xfId="1248"/>
    <cellStyle name="Обычный 4 5 11" xfId="2447"/>
    <cellStyle name="Обычный 4 5 12" xfId="2494"/>
    <cellStyle name="Обычный 4 5 2" xfId="75"/>
    <cellStyle name="Обычный 4 5 2 2" xfId="237"/>
    <cellStyle name="Обычный 4 5 2 2 2" xfId="831"/>
    <cellStyle name="Обычный 4 5 2 2 2 2" xfId="2019"/>
    <cellStyle name="Обычный 4 5 2 2 3" xfId="1425"/>
    <cellStyle name="Обычный 4 5 2 3" xfId="384"/>
    <cellStyle name="Обычный 4 5 2 3 2" xfId="978"/>
    <cellStyle name="Обычный 4 5 2 3 2 2" xfId="2166"/>
    <cellStyle name="Обычный 4 5 2 3 3" xfId="1572"/>
    <cellStyle name="Обычный 4 5 2 4" xfId="537"/>
    <cellStyle name="Обычный 4 5 2 4 2" xfId="1131"/>
    <cellStyle name="Обычный 4 5 2 4 2 2" xfId="2319"/>
    <cellStyle name="Обычный 4 5 2 4 3" xfId="1725"/>
    <cellStyle name="Обычный 4 5 2 5" xfId="684"/>
    <cellStyle name="Обычный 4 5 2 5 2" xfId="1872"/>
    <cellStyle name="Обычный 4 5 2 6" xfId="1278"/>
    <cellStyle name="Обычный 4 5 3" xfId="115"/>
    <cellStyle name="Обычный 4 5 3 2" xfId="268"/>
    <cellStyle name="Обычный 4 5 3 2 2" xfId="862"/>
    <cellStyle name="Обычный 4 5 3 2 2 2" xfId="2050"/>
    <cellStyle name="Обычный 4 5 3 2 3" xfId="1456"/>
    <cellStyle name="Обычный 4 5 3 3" xfId="415"/>
    <cellStyle name="Обычный 4 5 3 3 2" xfId="1009"/>
    <cellStyle name="Обычный 4 5 3 3 2 2" xfId="2197"/>
    <cellStyle name="Обычный 4 5 3 3 3" xfId="1603"/>
    <cellStyle name="Обычный 4 5 3 4" xfId="568"/>
    <cellStyle name="Обычный 4 5 3 4 2" xfId="1162"/>
    <cellStyle name="Обычный 4 5 3 4 2 2" xfId="2350"/>
    <cellStyle name="Обычный 4 5 3 4 3" xfId="1756"/>
    <cellStyle name="Обычный 4 5 3 5" xfId="715"/>
    <cellStyle name="Обычный 4 5 3 5 2" xfId="1903"/>
    <cellStyle name="Обычный 4 5 3 6" xfId="1309"/>
    <cellStyle name="Обычный 4 5 4" xfId="147"/>
    <cellStyle name="Обычный 4 5 4 2" xfId="294"/>
    <cellStyle name="Обычный 4 5 4 2 2" xfId="888"/>
    <cellStyle name="Обычный 4 5 4 2 2 2" xfId="2076"/>
    <cellStyle name="Обычный 4 5 4 2 3" xfId="1482"/>
    <cellStyle name="Обычный 4 5 4 3" xfId="442"/>
    <cellStyle name="Обычный 4 5 4 3 2" xfId="1036"/>
    <cellStyle name="Обычный 4 5 4 3 2 2" xfId="2224"/>
    <cellStyle name="Обычный 4 5 4 3 3" xfId="1630"/>
    <cellStyle name="Обычный 4 5 4 4" xfId="594"/>
    <cellStyle name="Обычный 4 5 4 4 2" xfId="1188"/>
    <cellStyle name="Обычный 4 5 4 4 2 2" xfId="2376"/>
    <cellStyle name="Обычный 4 5 4 4 3" xfId="1782"/>
    <cellStyle name="Обычный 4 5 4 5" xfId="741"/>
    <cellStyle name="Обычный 4 5 4 5 2" xfId="1929"/>
    <cellStyle name="Обычный 4 5 4 6" xfId="1335"/>
    <cellStyle name="Обычный 4 5 5" xfId="177"/>
    <cellStyle name="Обычный 4 5 5 2" xfId="324"/>
    <cellStyle name="Обычный 4 5 5 2 2" xfId="918"/>
    <cellStyle name="Обычный 4 5 5 2 2 2" xfId="2106"/>
    <cellStyle name="Обычный 4 5 5 2 3" xfId="1512"/>
    <cellStyle name="Обычный 4 5 5 3" xfId="472"/>
    <cellStyle name="Обычный 4 5 5 3 2" xfId="1066"/>
    <cellStyle name="Обычный 4 5 5 3 2 2" xfId="2254"/>
    <cellStyle name="Обычный 4 5 5 3 3" xfId="1660"/>
    <cellStyle name="Обычный 4 5 5 4" xfId="624"/>
    <cellStyle name="Обычный 4 5 5 4 2" xfId="1218"/>
    <cellStyle name="Обычный 4 5 5 4 2 2" xfId="2406"/>
    <cellStyle name="Обычный 4 5 5 4 3" xfId="1812"/>
    <cellStyle name="Обычный 4 5 5 5" xfId="771"/>
    <cellStyle name="Обычный 4 5 5 5 2" xfId="1959"/>
    <cellStyle name="Обычный 4 5 5 6" xfId="1365"/>
    <cellStyle name="Обычный 4 5 6" xfId="207"/>
    <cellStyle name="Обычный 4 5 6 2" xfId="801"/>
    <cellStyle name="Обычный 4 5 6 2 2" xfId="1989"/>
    <cellStyle name="Обычный 4 5 6 3" xfId="1395"/>
    <cellStyle name="Обычный 4 5 7" xfId="354"/>
    <cellStyle name="Обычный 4 5 7 2" xfId="948"/>
    <cellStyle name="Обычный 4 5 7 2 2" xfId="2136"/>
    <cellStyle name="Обычный 4 5 7 3" xfId="1542"/>
    <cellStyle name="Обычный 4 5 8" xfId="507"/>
    <cellStyle name="Обычный 4 5 8 2" xfId="1101"/>
    <cellStyle name="Обычный 4 5 8 2 2" xfId="2289"/>
    <cellStyle name="Обычный 4 5 8 3" xfId="1695"/>
    <cellStyle name="Обычный 4 5 9" xfId="654"/>
    <cellStyle name="Обычный 4 5 9 2" xfId="1842"/>
    <cellStyle name="Обычный 4 6" xfId="51"/>
    <cellStyle name="Обычный 4 6 2" xfId="494"/>
    <cellStyle name="Обычный 4 6 2 2" xfId="1088"/>
    <cellStyle name="Обычный 4 6 2 2 2" xfId="2276"/>
    <cellStyle name="Обычный 4 6 2 3" xfId="1682"/>
    <cellStyle name="Обычный 4 6 3" xfId="2454"/>
    <cellStyle name="Обычный 4 6 4" xfId="2501"/>
    <cellStyle name="Обычный 4 7" xfId="71"/>
    <cellStyle name="Обычный 4 7 2" xfId="234"/>
    <cellStyle name="Обычный 4 7 2 2" xfId="828"/>
    <cellStyle name="Обычный 4 7 2 2 2" xfId="2016"/>
    <cellStyle name="Обычный 4 7 2 3" xfId="1422"/>
    <cellStyle name="Обычный 4 7 3" xfId="381"/>
    <cellStyle name="Обычный 4 7 3 2" xfId="975"/>
    <cellStyle name="Обычный 4 7 3 2 2" xfId="2163"/>
    <cellStyle name="Обычный 4 7 3 3" xfId="1569"/>
    <cellStyle name="Обычный 4 7 4" xfId="534"/>
    <cellStyle name="Обычный 4 7 4 2" xfId="1128"/>
    <cellStyle name="Обычный 4 7 4 2 2" xfId="2316"/>
    <cellStyle name="Обычный 4 7 4 3" xfId="1722"/>
    <cellStyle name="Обычный 4 7 5" xfId="681"/>
    <cellStyle name="Обычный 4 7 5 2" xfId="1869"/>
    <cellStyle name="Обычный 4 7 6" xfId="1275"/>
    <cellStyle name="Обычный 4 7 7" xfId="2459"/>
    <cellStyle name="Обычный 4 7 8" xfId="2506"/>
    <cellStyle name="Обычный 4 8" xfId="111"/>
    <cellStyle name="Обычный 4 8 2" xfId="265"/>
    <cellStyle name="Обычный 4 8 2 2" xfId="859"/>
    <cellStyle name="Обычный 4 8 2 2 2" xfId="2047"/>
    <cellStyle name="Обычный 4 8 2 3" xfId="1453"/>
    <cellStyle name="Обычный 4 8 3" xfId="412"/>
    <cellStyle name="Обычный 4 8 3 2" xfId="1006"/>
    <cellStyle name="Обычный 4 8 3 2 2" xfId="2194"/>
    <cellStyle name="Обычный 4 8 3 3" xfId="1600"/>
    <cellStyle name="Обычный 4 8 4" xfId="565"/>
    <cellStyle name="Обычный 4 8 4 2" xfId="1159"/>
    <cellStyle name="Обычный 4 8 4 2 2" xfId="2347"/>
    <cellStyle name="Обычный 4 8 4 3" xfId="1753"/>
    <cellStyle name="Обычный 4 8 5" xfId="712"/>
    <cellStyle name="Обычный 4 8 5 2" xfId="1900"/>
    <cellStyle name="Обычный 4 8 6" xfId="1306"/>
    <cellStyle name="Обычный 4 9" xfId="144"/>
    <cellStyle name="Обычный 4 9 2" xfId="291"/>
    <cellStyle name="Обычный 4 9 2 2" xfId="885"/>
    <cellStyle name="Обычный 4 9 2 2 2" xfId="2073"/>
    <cellStyle name="Обычный 4 9 2 3" xfId="1479"/>
    <cellStyle name="Обычный 4 9 3" xfId="439"/>
    <cellStyle name="Обычный 4 9 3 2" xfId="1033"/>
    <cellStyle name="Обычный 4 9 3 2 2" xfId="2221"/>
    <cellStyle name="Обычный 4 9 3 3" xfId="1627"/>
    <cellStyle name="Обычный 4 9 4" xfId="591"/>
    <cellStyle name="Обычный 4 9 4 2" xfId="1185"/>
    <cellStyle name="Обычный 4 9 4 2 2" xfId="2373"/>
    <cellStyle name="Обычный 4 9 4 3" xfId="1779"/>
    <cellStyle name="Обычный 4 9 5" xfId="738"/>
    <cellStyle name="Обычный 4 9 5 2" xfId="1926"/>
    <cellStyle name="Обычный 4 9 6" xfId="1332"/>
    <cellStyle name="Обычный 5" xfId="27"/>
    <cellStyle name="Обычный 5 2" xfId="28"/>
    <cellStyle name="Обычный 6" xfId="29"/>
    <cellStyle name="Обычный 6 10" xfId="178"/>
    <cellStyle name="Обычный 6 10 2" xfId="325"/>
    <cellStyle name="Обычный 6 10 2 2" xfId="919"/>
    <cellStyle name="Обычный 6 10 2 2 2" xfId="2107"/>
    <cellStyle name="Обычный 6 10 2 3" xfId="1513"/>
    <cellStyle name="Обычный 6 10 3" xfId="473"/>
    <cellStyle name="Обычный 6 10 3 2" xfId="1067"/>
    <cellStyle name="Обычный 6 10 3 2 2" xfId="2255"/>
    <cellStyle name="Обычный 6 10 3 3" xfId="1661"/>
    <cellStyle name="Обычный 6 10 4" xfId="625"/>
    <cellStyle name="Обычный 6 10 4 2" xfId="1219"/>
    <cellStyle name="Обычный 6 10 4 2 2" xfId="2407"/>
    <cellStyle name="Обычный 6 10 4 3" xfId="1813"/>
    <cellStyle name="Обычный 6 10 5" xfId="772"/>
    <cellStyle name="Обычный 6 10 5 2" xfId="1960"/>
    <cellStyle name="Обычный 6 10 6" xfId="1366"/>
    <cellStyle name="Обычный 6 11" xfId="208"/>
    <cellStyle name="Обычный 6 11 2" xfId="802"/>
    <cellStyle name="Обычный 6 11 2 2" xfId="1990"/>
    <cellStyle name="Обычный 6 11 3" xfId="1396"/>
    <cellStyle name="Обычный 6 12" xfId="355"/>
    <cellStyle name="Обычный 6 12 2" xfId="949"/>
    <cellStyle name="Обычный 6 12 2 2" xfId="2137"/>
    <cellStyle name="Обычный 6 12 3" xfId="1543"/>
    <cellStyle name="Обычный 6 13" xfId="508"/>
    <cellStyle name="Обычный 6 13 2" xfId="1102"/>
    <cellStyle name="Обычный 6 13 2 2" xfId="2290"/>
    <cellStyle name="Обычный 6 13 3" xfId="1696"/>
    <cellStyle name="Обычный 6 14" xfId="655"/>
    <cellStyle name="Обычный 6 14 2" xfId="1843"/>
    <cellStyle name="Обычный 6 15" xfId="1249"/>
    <cellStyle name="Обычный 6 16" xfId="2431"/>
    <cellStyle name="Обычный 6 17" xfId="2473"/>
    <cellStyle name="Обычный 6 2" xfId="30"/>
    <cellStyle name="Обычный 6 2 10" xfId="1250"/>
    <cellStyle name="Обычный 6 2 11" xfId="2432"/>
    <cellStyle name="Обычный 6 2 12" xfId="2474"/>
    <cellStyle name="Обычный 6 2 2" xfId="77"/>
    <cellStyle name="Обычный 6 2 2 2" xfId="239"/>
    <cellStyle name="Обычный 6 2 2 2 2" xfId="833"/>
    <cellStyle name="Обычный 6 2 2 2 2 2" xfId="2021"/>
    <cellStyle name="Обычный 6 2 2 2 3" xfId="1427"/>
    <cellStyle name="Обычный 6 2 2 3" xfId="386"/>
    <cellStyle name="Обычный 6 2 2 3 2" xfId="980"/>
    <cellStyle name="Обычный 6 2 2 3 2 2" xfId="2168"/>
    <cellStyle name="Обычный 6 2 2 3 3" xfId="1574"/>
    <cellStyle name="Обычный 6 2 2 4" xfId="539"/>
    <cellStyle name="Обычный 6 2 2 4 2" xfId="1133"/>
    <cellStyle name="Обычный 6 2 2 4 2 2" xfId="2321"/>
    <cellStyle name="Обычный 6 2 2 4 3" xfId="1727"/>
    <cellStyle name="Обычный 6 2 2 5" xfId="686"/>
    <cellStyle name="Обычный 6 2 2 5 2" xfId="1874"/>
    <cellStyle name="Обычный 6 2 2 6" xfId="1280"/>
    <cellStyle name="Обычный 6 2 3" xfId="117"/>
    <cellStyle name="Обычный 6 2 3 2" xfId="270"/>
    <cellStyle name="Обычный 6 2 3 2 2" xfId="864"/>
    <cellStyle name="Обычный 6 2 3 2 2 2" xfId="2052"/>
    <cellStyle name="Обычный 6 2 3 2 3" xfId="1458"/>
    <cellStyle name="Обычный 6 2 3 3" xfId="417"/>
    <cellStyle name="Обычный 6 2 3 3 2" xfId="1011"/>
    <cellStyle name="Обычный 6 2 3 3 2 2" xfId="2199"/>
    <cellStyle name="Обычный 6 2 3 3 3" xfId="1605"/>
    <cellStyle name="Обычный 6 2 3 4" xfId="570"/>
    <cellStyle name="Обычный 6 2 3 4 2" xfId="1164"/>
    <cellStyle name="Обычный 6 2 3 4 2 2" xfId="2352"/>
    <cellStyle name="Обычный 6 2 3 4 3" xfId="1758"/>
    <cellStyle name="Обычный 6 2 3 5" xfId="717"/>
    <cellStyle name="Обычный 6 2 3 5 2" xfId="1905"/>
    <cellStyle name="Обычный 6 2 3 6" xfId="1311"/>
    <cellStyle name="Обычный 6 2 4" xfId="149"/>
    <cellStyle name="Обычный 6 2 4 2" xfId="296"/>
    <cellStyle name="Обычный 6 2 4 2 2" xfId="890"/>
    <cellStyle name="Обычный 6 2 4 2 2 2" xfId="2078"/>
    <cellStyle name="Обычный 6 2 4 2 3" xfId="1484"/>
    <cellStyle name="Обычный 6 2 4 3" xfId="444"/>
    <cellStyle name="Обычный 6 2 4 3 2" xfId="1038"/>
    <cellStyle name="Обычный 6 2 4 3 2 2" xfId="2226"/>
    <cellStyle name="Обычный 6 2 4 3 3" xfId="1632"/>
    <cellStyle name="Обычный 6 2 4 4" xfId="596"/>
    <cellStyle name="Обычный 6 2 4 4 2" xfId="1190"/>
    <cellStyle name="Обычный 6 2 4 4 2 2" xfId="2378"/>
    <cellStyle name="Обычный 6 2 4 4 3" xfId="1784"/>
    <cellStyle name="Обычный 6 2 4 5" xfId="743"/>
    <cellStyle name="Обычный 6 2 4 5 2" xfId="1931"/>
    <cellStyle name="Обычный 6 2 4 6" xfId="1337"/>
    <cellStyle name="Обычный 6 2 5" xfId="179"/>
    <cellStyle name="Обычный 6 2 5 2" xfId="326"/>
    <cellStyle name="Обычный 6 2 5 2 2" xfId="920"/>
    <cellStyle name="Обычный 6 2 5 2 2 2" xfId="2108"/>
    <cellStyle name="Обычный 6 2 5 2 3" xfId="1514"/>
    <cellStyle name="Обычный 6 2 5 3" xfId="474"/>
    <cellStyle name="Обычный 6 2 5 3 2" xfId="1068"/>
    <cellStyle name="Обычный 6 2 5 3 2 2" xfId="2256"/>
    <cellStyle name="Обычный 6 2 5 3 3" xfId="1662"/>
    <cellStyle name="Обычный 6 2 5 4" xfId="626"/>
    <cellStyle name="Обычный 6 2 5 4 2" xfId="1220"/>
    <cellStyle name="Обычный 6 2 5 4 2 2" xfId="2408"/>
    <cellStyle name="Обычный 6 2 5 4 3" xfId="1814"/>
    <cellStyle name="Обычный 6 2 5 5" xfId="773"/>
    <cellStyle name="Обычный 6 2 5 5 2" xfId="1961"/>
    <cellStyle name="Обычный 6 2 5 6" xfId="1367"/>
    <cellStyle name="Обычный 6 2 6" xfId="209"/>
    <cellStyle name="Обычный 6 2 6 2" xfId="803"/>
    <cellStyle name="Обычный 6 2 6 2 2" xfId="1991"/>
    <cellStyle name="Обычный 6 2 6 3" xfId="1397"/>
    <cellStyle name="Обычный 6 2 7" xfId="356"/>
    <cellStyle name="Обычный 6 2 7 2" xfId="950"/>
    <cellStyle name="Обычный 6 2 7 2 2" xfId="2138"/>
    <cellStyle name="Обычный 6 2 7 3" xfId="1544"/>
    <cellStyle name="Обычный 6 2 8" xfId="509"/>
    <cellStyle name="Обычный 6 2 8 2" xfId="1103"/>
    <cellStyle name="Обычный 6 2 8 2 2" xfId="2291"/>
    <cellStyle name="Обычный 6 2 8 3" xfId="1697"/>
    <cellStyle name="Обычный 6 2 9" xfId="656"/>
    <cellStyle name="Обычный 6 2 9 2" xfId="1844"/>
    <cellStyle name="Обычный 6 3" xfId="31"/>
    <cellStyle name="Обычный 6 3 10" xfId="1251"/>
    <cellStyle name="Обычный 6 3 11" xfId="2440"/>
    <cellStyle name="Обычный 6 3 12" xfId="2482"/>
    <cellStyle name="Обычный 6 3 2" xfId="78"/>
    <cellStyle name="Обычный 6 3 2 2" xfId="240"/>
    <cellStyle name="Обычный 6 3 2 2 2" xfId="834"/>
    <cellStyle name="Обычный 6 3 2 2 2 2" xfId="2022"/>
    <cellStyle name="Обычный 6 3 2 2 3" xfId="1428"/>
    <cellStyle name="Обычный 6 3 2 3" xfId="387"/>
    <cellStyle name="Обычный 6 3 2 3 2" xfId="981"/>
    <cellStyle name="Обычный 6 3 2 3 2 2" xfId="2169"/>
    <cellStyle name="Обычный 6 3 2 3 3" xfId="1575"/>
    <cellStyle name="Обычный 6 3 2 4" xfId="540"/>
    <cellStyle name="Обычный 6 3 2 4 2" xfId="1134"/>
    <cellStyle name="Обычный 6 3 2 4 2 2" xfId="2322"/>
    <cellStyle name="Обычный 6 3 2 4 3" xfId="1728"/>
    <cellStyle name="Обычный 6 3 2 5" xfId="687"/>
    <cellStyle name="Обычный 6 3 2 5 2" xfId="1875"/>
    <cellStyle name="Обычный 6 3 2 6" xfId="1281"/>
    <cellStyle name="Обычный 6 3 3" xfId="118"/>
    <cellStyle name="Обычный 6 3 3 2" xfId="271"/>
    <cellStyle name="Обычный 6 3 3 2 2" xfId="865"/>
    <cellStyle name="Обычный 6 3 3 2 2 2" xfId="2053"/>
    <cellStyle name="Обычный 6 3 3 2 3" xfId="1459"/>
    <cellStyle name="Обычный 6 3 3 3" xfId="418"/>
    <cellStyle name="Обычный 6 3 3 3 2" xfId="1012"/>
    <cellStyle name="Обычный 6 3 3 3 2 2" xfId="2200"/>
    <cellStyle name="Обычный 6 3 3 3 3" xfId="1606"/>
    <cellStyle name="Обычный 6 3 3 4" xfId="571"/>
    <cellStyle name="Обычный 6 3 3 4 2" xfId="1165"/>
    <cellStyle name="Обычный 6 3 3 4 2 2" xfId="2353"/>
    <cellStyle name="Обычный 6 3 3 4 3" xfId="1759"/>
    <cellStyle name="Обычный 6 3 3 5" xfId="718"/>
    <cellStyle name="Обычный 6 3 3 5 2" xfId="1906"/>
    <cellStyle name="Обычный 6 3 3 6" xfId="1312"/>
    <cellStyle name="Обычный 6 3 4" xfId="150"/>
    <cellStyle name="Обычный 6 3 4 2" xfId="297"/>
    <cellStyle name="Обычный 6 3 4 2 2" xfId="891"/>
    <cellStyle name="Обычный 6 3 4 2 2 2" xfId="2079"/>
    <cellStyle name="Обычный 6 3 4 2 3" xfId="1485"/>
    <cellStyle name="Обычный 6 3 4 3" xfId="445"/>
    <cellStyle name="Обычный 6 3 4 3 2" xfId="1039"/>
    <cellStyle name="Обычный 6 3 4 3 2 2" xfId="2227"/>
    <cellStyle name="Обычный 6 3 4 3 3" xfId="1633"/>
    <cellStyle name="Обычный 6 3 4 4" xfId="597"/>
    <cellStyle name="Обычный 6 3 4 4 2" xfId="1191"/>
    <cellStyle name="Обычный 6 3 4 4 2 2" xfId="2379"/>
    <cellStyle name="Обычный 6 3 4 4 3" xfId="1785"/>
    <cellStyle name="Обычный 6 3 4 5" xfId="744"/>
    <cellStyle name="Обычный 6 3 4 5 2" xfId="1932"/>
    <cellStyle name="Обычный 6 3 4 6" xfId="1338"/>
    <cellStyle name="Обычный 6 3 5" xfId="180"/>
    <cellStyle name="Обычный 6 3 5 2" xfId="327"/>
    <cellStyle name="Обычный 6 3 5 2 2" xfId="921"/>
    <cellStyle name="Обычный 6 3 5 2 2 2" xfId="2109"/>
    <cellStyle name="Обычный 6 3 5 2 3" xfId="1515"/>
    <cellStyle name="Обычный 6 3 5 3" xfId="475"/>
    <cellStyle name="Обычный 6 3 5 3 2" xfId="1069"/>
    <cellStyle name="Обычный 6 3 5 3 2 2" xfId="2257"/>
    <cellStyle name="Обычный 6 3 5 3 3" xfId="1663"/>
    <cellStyle name="Обычный 6 3 5 4" xfId="627"/>
    <cellStyle name="Обычный 6 3 5 4 2" xfId="1221"/>
    <cellStyle name="Обычный 6 3 5 4 2 2" xfId="2409"/>
    <cellStyle name="Обычный 6 3 5 4 3" xfId="1815"/>
    <cellStyle name="Обычный 6 3 5 5" xfId="774"/>
    <cellStyle name="Обычный 6 3 5 5 2" xfId="1962"/>
    <cellStyle name="Обычный 6 3 5 6" xfId="1368"/>
    <cellStyle name="Обычный 6 3 6" xfId="210"/>
    <cellStyle name="Обычный 6 3 6 2" xfId="804"/>
    <cellStyle name="Обычный 6 3 6 2 2" xfId="1992"/>
    <cellStyle name="Обычный 6 3 6 3" xfId="1398"/>
    <cellStyle name="Обычный 6 3 7" xfId="357"/>
    <cellStyle name="Обычный 6 3 7 2" xfId="951"/>
    <cellStyle name="Обычный 6 3 7 2 2" xfId="2139"/>
    <cellStyle name="Обычный 6 3 7 3" xfId="1545"/>
    <cellStyle name="Обычный 6 3 8" xfId="510"/>
    <cellStyle name="Обычный 6 3 8 2" xfId="1104"/>
    <cellStyle name="Обычный 6 3 8 2 2" xfId="2292"/>
    <cellStyle name="Обычный 6 3 8 3" xfId="1698"/>
    <cellStyle name="Обычный 6 3 9" xfId="657"/>
    <cellStyle name="Обычный 6 3 9 2" xfId="1845"/>
    <cellStyle name="Обычный 6 4" xfId="32"/>
    <cellStyle name="Обычный 6 4 2" xfId="79"/>
    <cellStyle name="Обычный 6 4 3" xfId="119"/>
    <cellStyle name="Обычный 6 5" xfId="33"/>
    <cellStyle name="Обычный 6 5 10" xfId="1252"/>
    <cellStyle name="Обычный 6 5 11" xfId="2448"/>
    <cellStyle name="Обычный 6 5 12" xfId="2495"/>
    <cellStyle name="Обычный 6 5 2" xfId="80"/>
    <cellStyle name="Обычный 6 5 2 2" xfId="241"/>
    <cellStyle name="Обычный 6 5 2 2 2" xfId="835"/>
    <cellStyle name="Обычный 6 5 2 2 2 2" xfId="2023"/>
    <cellStyle name="Обычный 6 5 2 2 3" xfId="1429"/>
    <cellStyle name="Обычный 6 5 2 3" xfId="388"/>
    <cellStyle name="Обычный 6 5 2 3 2" xfId="982"/>
    <cellStyle name="Обычный 6 5 2 3 2 2" xfId="2170"/>
    <cellStyle name="Обычный 6 5 2 3 3" xfId="1576"/>
    <cellStyle name="Обычный 6 5 2 4" xfId="541"/>
    <cellStyle name="Обычный 6 5 2 4 2" xfId="1135"/>
    <cellStyle name="Обычный 6 5 2 4 2 2" xfId="2323"/>
    <cellStyle name="Обычный 6 5 2 4 3" xfId="1729"/>
    <cellStyle name="Обычный 6 5 2 5" xfId="688"/>
    <cellStyle name="Обычный 6 5 2 5 2" xfId="1876"/>
    <cellStyle name="Обычный 6 5 2 6" xfId="1282"/>
    <cellStyle name="Обычный 6 5 3" xfId="120"/>
    <cellStyle name="Обычный 6 5 3 2" xfId="272"/>
    <cellStyle name="Обычный 6 5 3 2 2" xfId="866"/>
    <cellStyle name="Обычный 6 5 3 2 2 2" xfId="2054"/>
    <cellStyle name="Обычный 6 5 3 2 3" xfId="1460"/>
    <cellStyle name="Обычный 6 5 3 3" xfId="419"/>
    <cellStyle name="Обычный 6 5 3 3 2" xfId="1013"/>
    <cellStyle name="Обычный 6 5 3 3 2 2" xfId="2201"/>
    <cellStyle name="Обычный 6 5 3 3 3" xfId="1607"/>
    <cellStyle name="Обычный 6 5 3 4" xfId="572"/>
    <cellStyle name="Обычный 6 5 3 4 2" xfId="1166"/>
    <cellStyle name="Обычный 6 5 3 4 2 2" xfId="2354"/>
    <cellStyle name="Обычный 6 5 3 4 3" xfId="1760"/>
    <cellStyle name="Обычный 6 5 3 5" xfId="719"/>
    <cellStyle name="Обычный 6 5 3 5 2" xfId="1907"/>
    <cellStyle name="Обычный 6 5 3 6" xfId="1313"/>
    <cellStyle name="Обычный 6 5 4" xfId="151"/>
    <cellStyle name="Обычный 6 5 4 2" xfId="298"/>
    <cellStyle name="Обычный 6 5 4 2 2" xfId="892"/>
    <cellStyle name="Обычный 6 5 4 2 2 2" xfId="2080"/>
    <cellStyle name="Обычный 6 5 4 2 3" xfId="1486"/>
    <cellStyle name="Обычный 6 5 4 3" xfId="446"/>
    <cellStyle name="Обычный 6 5 4 3 2" xfId="1040"/>
    <cellStyle name="Обычный 6 5 4 3 2 2" xfId="2228"/>
    <cellStyle name="Обычный 6 5 4 3 3" xfId="1634"/>
    <cellStyle name="Обычный 6 5 4 4" xfId="598"/>
    <cellStyle name="Обычный 6 5 4 4 2" xfId="1192"/>
    <cellStyle name="Обычный 6 5 4 4 2 2" xfId="2380"/>
    <cellStyle name="Обычный 6 5 4 4 3" xfId="1786"/>
    <cellStyle name="Обычный 6 5 4 5" xfId="745"/>
    <cellStyle name="Обычный 6 5 4 5 2" xfId="1933"/>
    <cellStyle name="Обычный 6 5 4 6" xfId="1339"/>
    <cellStyle name="Обычный 6 5 5" xfId="181"/>
    <cellStyle name="Обычный 6 5 5 2" xfId="328"/>
    <cellStyle name="Обычный 6 5 5 2 2" xfId="922"/>
    <cellStyle name="Обычный 6 5 5 2 2 2" xfId="2110"/>
    <cellStyle name="Обычный 6 5 5 2 3" xfId="1516"/>
    <cellStyle name="Обычный 6 5 5 3" xfId="476"/>
    <cellStyle name="Обычный 6 5 5 3 2" xfId="1070"/>
    <cellStyle name="Обычный 6 5 5 3 2 2" xfId="2258"/>
    <cellStyle name="Обычный 6 5 5 3 3" xfId="1664"/>
    <cellStyle name="Обычный 6 5 5 4" xfId="628"/>
    <cellStyle name="Обычный 6 5 5 4 2" xfId="1222"/>
    <cellStyle name="Обычный 6 5 5 4 2 2" xfId="2410"/>
    <cellStyle name="Обычный 6 5 5 4 3" xfId="1816"/>
    <cellStyle name="Обычный 6 5 5 5" xfId="775"/>
    <cellStyle name="Обычный 6 5 5 5 2" xfId="1963"/>
    <cellStyle name="Обычный 6 5 5 6" xfId="1369"/>
    <cellStyle name="Обычный 6 5 6" xfId="211"/>
    <cellStyle name="Обычный 6 5 6 2" xfId="805"/>
    <cellStyle name="Обычный 6 5 6 2 2" xfId="1993"/>
    <cellStyle name="Обычный 6 5 6 3" xfId="1399"/>
    <cellStyle name="Обычный 6 5 7" xfId="358"/>
    <cellStyle name="Обычный 6 5 7 2" xfId="952"/>
    <cellStyle name="Обычный 6 5 7 2 2" xfId="2140"/>
    <cellStyle name="Обычный 6 5 7 3" xfId="1546"/>
    <cellStyle name="Обычный 6 5 8" xfId="511"/>
    <cellStyle name="Обычный 6 5 8 2" xfId="1105"/>
    <cellStyle name="Обычный 6 5 8 2 2" xfId="2293"/>
    <cellStyle name="Обычный 6 5 8 3" xfId="1699"/>
    <cellStyle name="Обычный 6 5 9" xfId="658"/>
    <cellStyle name="Обычный 6 5 9 2" xfId="1846"/>
    <cellStyle name="Обычный 6 6" xfId="50"/>
    <cellStyle name="Обычный 6 6 2" xfId="493"/>
    <cellStyle name="Обычный 6 6 2 2" xfId="1087"/>
    <cellStyle name="Обычный 6 6 2 2 2" xfId="2275"/>
    <cellStyle name="Обычный 6 6 2 3" xfId="1681"/>
    <cellStyle name="Обычный 6 6 3" xfId="2455"/>
    <cellStyle name="Обычный 6 6 4" xfId="2502"/>
    <cellStyle name="Обычный 6 7" xfId="76"/>
    <cellStyle name="Обычный 6 7 2" xfId="238"/>
    <cellStyle name="Обычный 6 7 2 2" xfId="832"/>
    <cellStyle name="Обычный 6 7 2 2 2" xfId="2020"/>
    <cellStyle name="Обычный 6 7 2 3" xfId="1426"/>
    <cellStyle name="Обычный 6 7 3" xfId="385"/>
    <cellStyle name="Обычный 6 7 3 2" xfId="979"/>
    <cellStyle name="Обычный 6 7 3 2 2" xfId="2167"/>
    <cellStyle name="Обычный 6 7 3 3" xfId="1573"/>
    <cellStyle name="Обычный 6 7 4" xfId="538"/>
    <cellStyle name="Обычный 6 7 4 2" xfId="1132"/>
    <cellStyle name="Обычный 6 7 4 2 2" xfId="2320"/>
    <cellStyle name="Обычный 6 7 4 3" xfId="1726"/>
    <cellStyle name="Обычный 6 7 5" xfId="685"/>
    <cellStyle name="Обычный 6 7 5 2" xfId="1873"/>
    <cellStyle name="Обычный 6 7 6" xfId="1279"/>
    <cellStyle name="Обычный 6 7 7" xfId="2460"/>
    <cellStyle name="Обычный 6 7 8" xfId="2507"/>
    <cellStyle name="Обычный 6 8" xfId="116"/>
    <cellStyle name="Обычный 6 8 2" xfId="269"/>
    <cellStyle name="Обычный 6 8 2 2" xfId="863"/>
    <cellStyle name="Обычный 6 8 2 2 2" xfId="2051"/>
    <cellStyle name="Обычный 6 8 2 3" xfId="1457"/>
    <cellStyle name="Обычный 6 8 3" xfId="416"/>
    <cellStyle name="Обычный 6 8 3 2" xfId="1010"/>
    <cellStyle name="Обычный 6 8 3 2 2" xfId="2198"/>
    <cellStyle name="Обычный 6 8 3 3" xfId="1604"/>
    <cellStyle name="Обычный 6 8 4" xfId="569"/>
    <cellStyle name="Обычный 6 8 4 2" xfId="1163"/>
    <cellStyle name="Обычный 6 8 4 2 2" xfId="2351"/>
    <cellStyle name="Обычный 6 8 4 3" xfId="1757"/>
    <cellStyle name="Обычный 6 8 5" xfId="716"/>
    <cellStyle name="Обычный 6 8 5 2" xfId="1904"/>
    <cellStyle name="Обычный 6 8 6" xfId="1310"/>
    <cellStyle name="Обычный 6 9" xfId="148"/>
    <cellStyle name="Обычный 6 9 2" xfId="295"/>
    <cellStyle name="Обычный 6 9 2 2" xfId="889"/>
    <cellStyle name="Обычный 6 9 2 2 2" xfId="2077"/>
    <cellStyle name="Обычный 6 9 2 3" xfId="1483"/>
    <cellStyle name="Обычный 6 9 3" xfId="443"/>
    <cellStyle name="Обычный 6 9 3 2" xfId="1037"/>
    <cellStyle name="Обычный 6 9 3 2 2" xfId="2225"/>
    <cellStyle name="Обычный 6 9 3 3" xfId="1631"/>
    <cellStyle name="Обычный 6 9 4" xfId="595"/>
    <cellStyle name="Обычный 6 9 4 2" xfId="1189"/>
    <cellStyle name="Обычный 6 9 4 2 2" xfId="2377"/>
    <cellStyle name="Обычный 6 9 4 3" xfId="1783"/>
    <cellStyle name="Обычный 6 9 5" xfId="742"/>
    <cellStyle name="Обычный 6 9 5 2" xfId="1930"/>
    <cellStyle name="Обычный 6 9 6" xfId="1336"/>
    <cellStyle name="Обычный 7" xfId="34"/>
    <cellStyle name="Обычный 7 10" xfId="212"/>
    <cellStyle name="Обычный 7 10 2" xfId="806"/>
    <cellStyle name="Обычный 7 10 2 2" xfId="1994"/>
    <cellStyle name="Обычный 7 10 3" xfId="1400"/>
    <cellStyle name="Обычный 7 11" xfId="359"/>
    <cellStyle name="Обычный 7 11 2" xfId="953"/>
    <cellStyle name="Обычный 7 11 2 2" xfId="2141"/>
    <cellStyle name="Обычный 7 11 3" xfId="1547"/>
    <cellStyle name="Обычный 7 12" xfId="512"/>
    <cellStyle name="Обычный 7 12 2" xfId="1106"/>
    <cellStyle name="Обычный 7 12 2 2" xfId="2294"/>
    <cellStyle name="Обычный 7 12 3" xfId="1700"/>
    <cellStyle name="Обычный 7 13" xfId="659"/>
    <cellStyle name="Обычный 7 13 2" xfId="1847"/>
    <cellStyle name="Обычный 7 14" xfId="1253"/>
    <cellStyle name="Обычный 7 15" xfId="2433"/>
    <cellStyle name="Обычный 7 16" xfId="2475"/>
    <cellStyle name="Обычный 7 2" xfId="35"/>
    <cellStyle name="Обычный 7 2 10" xfId="1254"/>
    <cellStyle name="Обычный 7 2 11" xfId="2434"/>
    <cellStyle name="Обычный 7 2 12" xfId="2476"/>
    <cellStyle name="Обычный 7 2 2" xfId="82"/>
    <cellStyle name="Обычный 7 2 2 2" xfId="243"/>
    <cellStyle name="Обычный 7 2 2 2 2" xfId="837"/>
    <cellStyle name="Обычный 7 2 2 2 2 2" xfId="2025"/>
    <cellStyle name="Обычный 7 2 2 2 3" xfId="1431"/>
    <cellStyle name="Обычный 7 2 2 3" xfId="390"/>
    <cellStyle name="Обычный 7 2 2 3 2" xfId="984"/>
    <cellStyle name="Обычный 7 2 2 3 2 2" xfId="2172"/>
    <cellStyle name="Обычный 7 2 2 3 3" xfId="1578"/>
    <cellStyle name="Обычный 7 2 2 4" xfId="543"/>
    <cellStyle name="Обычный 7 2 2 4 2" xfId="1137"/>
    <cellStyle name="Обычный 7 2 2 4 2 2" xfId="2325"/>
    <cellStyle name="Обычный 7 2 2 4 3" xfId="1731"/>
    <cellStyle name="Обычный 7 2 2 5" xfId="690"/>
    <cellStyle name="Обычный 7 2 2 5 2" xfId="1878"/>
    <cellStyle name="Обычный 7 2 2 6" xfId="1284"/>
    <cellStyle name="Обычный 7 2 3" xfId="122"/>
    <cellStyle name="Обычный 7 2 3 2" xfId="274"/>
    <cellStyle name="Обычный 7 2 3 2 2" xfId="868"/>
    <cellStyle name="Обычный 7 2 3 2 2 2" xfId="2056"/>
    <cellStyle name="Обычный 7 2 3 2 3" xfId="1462"/>
    <cellStyle name="Обычный 7 2 3 3" xfId="421"/>
    <cellStyle name="Обычный 7 2 3 3 2" xfId="1015"/>
    <cellStyle name="Обычный 7 2 3 3 2 2" xfId="2203"/>
    <cellStyle name="Обычный 7 2 3 3 3" xfId="1609"/>
    <cellStyle name="Обычный 7 2 3 4" xfId="574"/>
    <cellStyle name="Обычный 7 2 3 4 2" xfId="1168"/>
    <cellStyle name="Обычный 7 2 3 4 2 2" xfId="2356"/>
    <cellStyle name="Обычный 7 2 3 4 3" xfId="1762"/>
    <cellStyle name="Обычный 7 2 3 5" xfId="721"/>
    <cellStyle name="Обычный 7 2 3 5 2" xfId="1909"/>
    <cellStyle name="Обычный 7 2 3 6" xfId="1315"/>
    <cellStyle name="Обычный 7 2 4" xfId="153"/>
    <cellStyle name="Обычный 7 2 4 2" xfId="300"/>
    <cellStyle name="Обычный 7 2 4 2 2" xfId="894"/>
    <cellStyle name="Обычный 7 2 4 2 2 2" xfId="2082"/>
    <cellStyle name="Обычный 7 2 4 2 3" xfId="1488"/>
    <cellStyle name="Обычный 7 2 4 3" xfId="448"/>
    <cellStyle name="Обычный 7 2 4 3 2" xfId="1042"/>
    <cellStyle name="Обычный 7 2 4 3 2 2" xfId="2230"/>
    <cellStyle name="Обычный 7 2 4 3 3" xfId="1636"/>
    <cellStyle name="Обычный 7 2 4 4" xfId="600"/>
    <cellStyle name="Обычный 7 2 4 4 2" xfId="1194"/>
    <cellStyle name="Обычный 7 2 4 4 2 2" xfId="2382"/>
    <cellStyle name="Обычный 7 2 4 4 3" xfId="1788"/>
    <cellStyle name="Обычный 7 2 4 5" xfId="747"/>
    <cellStyle name="Обычный 7 2 4 5 2" xfId="1935"/>
    <cellStyle name="Обычный 7 2 4 6" xfId="1341"/>
    <cellStyle name="Обычный 7 2 5" xfId="183"/>
    <cellStyle name="Обычный 7 2 5 2" xfId="330"/>
    <cellStyle name="Обычный 7 2 5 2 2" xfId="924"/>
    <cellStyle name="Обычный 7 2 5 2 2 2" xfId="2112"/>
    <cellStyle name="Обычный 7 2 5 2 3" xfId="1518"/>
    <cellStyle name="Обычный 7 2 5 3" xfId="478"/>
    <cellStyle name="Обычный 7 2 5 3 2" xfId="1072"/>
    <cellStyle name="Обычный 7 2 5 3 2 2" xfId="2260"/>
    <cellStyle name="Обычный 7 2 5 3 3" xfId="1666"/>
    <cellStyle name="Обычный 7 2 5 4" xfId="630"/>
    <cellStyle name="Обычный 7 2 5 4 2" xfId="1224"/>
    <cellStyle name="Обычный 7 2 5 4 2 2" xfId="2412"/>
    <cellStyle name="Обычный 7 2 5 4 3" xfId="1818"/>
    <cellStyle name="Обычный 7 2 5 5" xfId="777"/>
    <cellStyle name="Обычный 7 2 5 5 2" xfId="1965"/>
    <cellStyle name="Обычный 7 2 5 6" xfId="1371"/>
    <cellStyle name="Обычный 7 2 6" xfId="213"/>
    <cellStyle name="Обычный 7 2 6 2" xfId="807"/>
    <cellStyle name="Обычный 7 2 6 2 2" xfId="1995"/>
    <cellStyle name="Обычный 7 2 6 3" xfId="1401"/>
    <cellStyle name="Обычный 7 2 7" xfId="360"/>
    <cellStyle name="Обычный 7 2 7 2" xfId="954"/>
    <cellStyle name="Обычный 7 2 7 2 2" xfId="2142"/>
    <cellStyle name="Обычный 7 2 7 3" xfId="1548"/>
    <cellStyle name="Обычный 7 2 8" xfId="513"/>
    <cellStyle name="Обычный 7 2 8 2" xfId="1107"/>
    <cellStyle name="Обычный 7 2 8 2 2" xfId="2295"/>
    <cellStyle name="Обычный 7 2 8 3" xfId="1701"/>
    <cellStyle name="Обычный 7 2 9" xfId="660"/>
    <cellStyle name="Обычный 7 2 9 2" xfId="1848"/>
    <cellStyle name="Обычный 7 3" xfId="36"/>
    <cellStyle name="Обычный 7 3 10" xfId="1255"/>
    <cellStyle name="Обычный 7 3 11" xfId="2441"/>
    <cellStyle name="Обычный 7 3 12" xfId="2483"/>
    <cellStyle name="Обычный 7 3 2" xfId="83"/>
    <cellStyle name="Обычный 7 3 2 2" xfId="244"/>
    <cellStyle name="Обычный 7 3 2 2 2" xfId="838"/>
    <cellStyle name="Обычный 7 3 2 2 2 2" xfId="2026"/>
    <cellStyle name="Обычный 7 3 2 2 3" xfId="1432"/>
    <cellStyle name="Обычный 7 3 2 3" xfId="391"/>
    <cellStyle name="Обычный 7 3 2 3 2" xfId="985"/>
    <cellStyle name="Обычный 7 3 2 3 2 2" xfId="2173"/>
    <cellStyle name="Обычный 7 3 2 3 3" xfId="1579"/>
    <cellStyle name="Обычный 7 3 2 4" xfId="544"/>
    <cellStyle name="Обычный 7 3 2 4 2" xfId="1138"/>
    <cellStyle name="Обычный 7 3 2 4 2 2" xfId="2326"/>
    <cellStyle name="Обычный 7 3 2 4 3" xfId="1732"/>
    <cellStyle name="Обычный 7 3 2 5" xfId="691"/>
    <cellStyle name="Обычный 7 3 2 5 2" xfId="1879"/>
    <cellStyle name="Обычный 7 3 2 6" xfId="1285"/>
    <cellStyle name="Обычный 7 3 3" xfId="123"/>
    <cellStyle name="Обычный 7 3 3 2" xfId="275"/>
    <cellStyle name="Обычный 7 3 3 2 2" xfId="869"/>
    <cellStyle name="Обычный 7 3 3 2 2 2" xfId="2057"/>
    <cellStyle name="Обычный 7 3 3 2 3" xfId="1463"/>
    <cellStyle name="Обычный 7 3 3 3" xfId="422"/>
    <cellStyle name="Обычный 7 3 3 3 2" xfId="1016"/>
    <cellStyle name="Обычный 7 3 3 3 2 2" xfId="2204"/>
    <cellStyle name="Обычный 7 3 3 3 3" xfId="1610"/>
    <cellStyle name="Обычный 7 3 3 4" xfId="575"/>
    <cellStyle name="Обычный 7 3 3 4 2" xfId="1169"/>
    <cellStyle name="Обычный 7 3 3 4 2 2" xfId="2357"/>
    <cellStyle name="Обычный 7 3 3 4 3" xfId="1763"/>
    <cellStyle name="Обычный 7 3 3 5" xfId="722"/>
    <cellStyle name="Обычный 7 3 3 5 2" xfId="1910"/>
    <cellStyle name="Обычный 7 3 3 6" xfId="1316"/>
    <cellStyle name="Обычный 7 3 4" xfId="154"/>
    <cellStyle name="Обычный 7 3 4 2" xfId="301"/>
    <cellStyle name="Обычный 7 3 4 2 2" xfId="895"/>
    <cellStyle name="Обычный 7 3 4 2 2 2" xfId="2083"/>
    <cellStyle name="Обычный 7 3 4 2 3" xfId="1489"/>
    <cellStyle name="Обычный 7 3 4 3" xfId="449"/>
    <cellStyle name="Обычный 7 3 4 3 2" xfId="1043"/>
    <cellStyle name="Обычный 7 3 4 3 2 2" xfId="2231"/>
    <cellStyle name="Обычный 7 3 4 3 3" xfId="1637"/>
    <cellStyle name="Обычный 7 3 4 4" xfId="601"/>
    <cellStyle name="Обычный 7 3 4 4 2" xfId="1195"/>
    <cellStyle name="Обычный 7 3 4 4 2 2" xfId="2383"/>
    <cellStyle name="Обычный 7 3 4 4 3" xfId="1789"/>
    <cellStyle name="Обычный 7 3 4 5" xfId="748"/>
    <cellStyle name="Обычный 7 3 4 5 2" xfId="1936"/>
    <cellStyle name="Обычный 7 3 4 6" xfId="1342"/>
    <cellStyle name="Обычный 7 3 5" xfId="184"/>
    <cellStyle name="Обычный 7 3 5 2" xfId="331"/>
    <cellStyle name="Обычный 7 3 5 2 2" xfId="925"/>
    <cellStyle name="Обычный 7 3 5 2 2 2" xfId="2113"/>
    <cellStyle name="Обычный 7 3 5 2 3" xfId="1519"/>
    <cellStyle name="Обычный 7 3 5 3" xfId="479"/>
    <cellStyle name="Обычный 7 3 5 3 2" xfId="1073"/>
    <cellStyle name="Обычный 7 3 5 3 2 2" xfId="2261"/>
    <cellStyle name="Обычный 7 3 5 3 3" xfId="1667"/>
    <cellStyle name="Обычный 7 3 5 4" xfId="631"/>
    <cellStyle name="Обычный 7 3 5 4 2" xfId="1225"/>
    <cellStyle name="Обычный 7 3 5 4 2 2" xfId="2413"/>
    <cellStyle name="Обычный 7 3 5 4 3" xfId="1819"/>
    <cellStyle name="Обычный 7 3 5 5" xfId="778"/>
    <cellStyle name="Обычный 7 3 5 5 2" xfId="1966"/>
    <cellStyle name="Обычный 7 3 5 6" xfId="1372"/>
    <cellStyle name="Обычный 7 3 6" xfId="214"/>
    <cellStyle name="Обычный 7 3 6 2" xfId="808"/>
    <cellStyle name="Обычный 7 3 6 2 2" xfId="1996"/>
    <cellStyle name="Обычный 7 3 6 3" xfId="1402"/>
    <cellStyle name="Обычный 7 3 7" xfId="361"/>
    <cellStyle name="Обычный 7 3 7 2" xfId="955"/>
    <cellStyle name="Обычный 7 3 7 2 2" xfId="2143"/>
    <cellStyle name="Обычный 7 3 7 3" xfId="1549"/>
    <cellStyle name="Обычный 7 3 8" xfId="514"/>
    <cellStyle name="Обычный 7 3 8 2" xfId="1108"/>
    <cellStyle name="Обычный 7 3 8 2 2" xfId="2296"/>
    <cellStyle name="Обычный 7 3 8 3" xfId="1702"/>
    <cellStyle name="Обычный 7 3 9" xfId="661"/>
    <cellStyle name="Обычный 7 3 9 2" xfId="1849"/>
    <cellStyle name="Обычный 7 4" xfId="37"/>
    <cellStyle name="Обычный 7 4 2" xfId="84"/>
    <cellStyle name="Обычный 7 4 3" xfId="124"/>
    <cellStyle name="Обычный 7 5" xfId="38"/>
    <cellStyle name="Обычный 7 5 10" xfId="1256"/>
    <cellStyle name="Обычный 7 5 11" xfId="2449"/>
    <cellStyle name="Обычный 7 5 12" xfId="2496"/>
    <cellStyle name="Обычный 7 5 2" xfId="85"/>
    <cellStyle name="Обычный 7 5 2 2" xfId="245"/>
    <cellStyle name="Обычный 7 5 2 2 2" xfId="839"/>
    <cellStyle name="Обычный 7 5 2 2 2 2" xfId="2027"/>
    <cellStyle name="Обычный 7 5 2 2 3" xfId="1433"/>
    <cellStyle name="Обычный 7 5 2 3" xfId="392"/>
    <cellStyle name="Обычный 7 5 2 3 2" xfId="986"/>
    <cellStyle name="Обычный 7 5 2 3 2 2" xfId="2174"/>
    <cellStyle name="Обычный 7 5 2 3 3" xfId="1580"/>
    <cellStyle name="Обычный 7 5 2 4" xfId="545"/>
    <cellStyle name="Обычный 7 5 2 4 2" xfId="1139"/>
    <cellStyle name="Обычный 7 5 2 4 2 2" xfId="2327"/>
    <cellStyle name="Обычный 7 5 2 4 3" xfId="1733"/>
    <cellStyle name="Обычный 7 5 2 5" xfId="692"/>
    <cellStyle name="Обычный 7 5 2 5 2" xfId="1880"/>
    <cellStyle name="Обычный 7 5 2 6" xfId="1286"/>
    <cellStyle name="Обычный 7 5 3" xfId="125"/>
    <cellStyle name="Обычный 7 5 3 2" xfId="276"/>
    <cellStyle name="Обычный 7 5 3 2 2" xfId="870"/>
    <cellStyle name="Обычный 7 5 3 2 2 2" xfId="2058"/>
    <cellStyle name="Обычный 7 5 3 2 3" xfId="1464"/>
    <cellStyle name="Обычный 7 5 3 3" xfId="423"/>
    <cellStyle name="Обычный 7 5 3 3 2" xfId="1017"/>
    <cellStyle name="Обычный 7 5 3 3 2 2" xfId="2205"/>
    <cellStyle name="Обычный 7 5 3 3 3" xfId="1611"/>
    <cellStyle name="Обычный 7 5 3 4" xfId="576"/>
    <cellStyle name="Обычный 7 5 3 4 2" xfId="1170"/>
    <cellStyle name="Обычный 7 5 3 4 2 2" xfId="2358"/>
    <cellStyle name="Обычный 7 5 3 4 3" xfId="1764"/>
    <cellStyle name="Обычный 7 5 3 5" xfId="723"/>
    <cellStyle name="Обычный 7 5 3 5 2" xfId="1911"/>
    <cellStyle name="Обычный 7 5 3 6" xfId="1317"/>
    <cellStyle name="Обычный 7 5 4" xfId="155"/>
    <cellStyle name="Обычный 7 5 4 2" xfId="302"/>
    <cellStyle name="Обычный 7 5 4 2 2" xfId="896"/>
    <cellStyle name="Обычный 7 5 4 2 2 2" xfId="2084"/>
    <cellStyle name="Обычный 7 5 4 2 3" xfId="1490"/>
    <cellStyle name="Обычный 7 5 4 3" xfId="450"/>
    <cellStyle name="Обычный 7 5 4 3 2" xfId="1044"/>
    <cellStyle name="Обычный 7 5 4 3 2 2" xfId="2232"/>
    <cellStyle name="Обычный 7 5 4 3 3" xfId="1638"/>
    <cellStyle name="Обычный 7 5 4 4" xfId="602"/>
    <cellStyle name="Обычный 7 5 4 4 2" xfId="1196"/>
    <cellStyle name="Обычный 7 5 4 4 2 2" xfId="2384"/>
    <cellStyle name="Обычный 7 5 4 4 3" xfId="1790"/>
    <cellStyle name="Обычный 7 5 4 5" xfId="749"/>
    <cellStyle name="Обычный 7 5 4 5 2" xfId="1937"/>
    <cellStyle name="Обычный 7 5 4 6" xfId="1343"/>
    <cellStyle name="Обычный 7 5 5" xfId="185"/>
    <cellStyle name="Обычный 7 5 5 2" xfId="332"/>
    <cellStyle name="Обычный 7 5 5 2 2" xfId="926"/>
    <cellStyle name="Обычный 7 5 5 2 2 2" xfId="2114"/>
    <cellStyle name="Обычный 7 5 5 2 3" xfId="1520"/>
    <cellStyle name="Обычный 7 5 5 3" xfId="480"/>
    <cellStyle name="Обычный 7 5 5 3 2" xfId="1074"/>
    <cellStyle name="Обычный 7 5 5 3 2 2" xfId="2262"/>
    <cellStyle name="Обычный 7 5 5 3 3" xfId="1668"/>
    <cellStyle name="Обычный 7 5 5 4" xfId="632"/>
    <cellStyle name="Обычный 7 5 5 4 2" xfId="1226"/>
    <cellStyle name="Обычный 7 5 5 4 2 2" xfId="2414"/>
    <cellStyle name="Обычный 7 5 5 4 3" xfId="1820"/>
    <cellStyle name="Обычный 7 5 5 5" xfId="779"/>
    <cellStyle name="Обычный 7 5 5 5 2" xfId="1967"/>
    <cellStyle name="Обычный 7 5 5 6" xfId="1373"/>
    <cellStyle name="Обычный 7 5 6" xfId="215"/>
    <cellStyle name="Обычный 7 5 6 2" xfId="809"/>
    <cellStyle name="Обычный 7 5 6 2 2" xfId="1997"/>
    <cellStyle name="Обычный 7 5 6 3" xfId="1403"/>
    <cellStyle name="Обычный 7 5 7" xfId="362"/>
    <cellStyle name="Обычный 7 5 7 2" xfId="956"/>
    <cellStyle name="Обычный 7 5 7 2 2" xfId="2144"/>
    <cellStyle name="Обычный 7 5 7 3" xfId="1550"/>
    <cellStyle name="Обычный 7 5 8" xfId="515"/>
    <cellStyle name="Обычный 7 5 8 2" xfId="1109"/>
    <cellStyle name="Обычный 7 5 8 2 2" xfId="2297"/>
    <cellStyle name="Обычный 7 5 8 3" xfId="1703"/>
    <cellStyle name="Обычный 7 5 9" xfId="662"/>
    <cellStyle name="Обычный 7 5 9 2" xfId="1850"/>
    <cellStyle name="Обычный 7 6" xfId="81"/>
    <cellStyle name="Обычный 7 6 2" xfId="242"/>
    <cellStyle name="Обычный 7 6 2 2" xfId="836"/>
    <cellStyle name="Обычный 7 6 2 2 2" xfId="2024"/>
    <cellStyle name="Обычный 7 6 2 3" xfId="1430"/>
    <cellStyle name="Обычный 7 6 3" xfId="389"/>
    <cellStyle name="Обычный 7 6 3 2" xfId="983"/>
    <cellStyle name="Обычный 7 6 3 2 2" xfId="2171"/>
    <cellStyle name="Обычный 7 6 3 3" xfId="1577"/>
    <cellStyle name="Обычный 7 6 4" xfId="542"/>
    <cellStyle name="Обычный 7 6 4 2" xfId="1136"/>
    <cellStyle name="Обычный 7 6 4 2 2" xfId="2324"/>
    <cellStyle name="Обычный 7 6 4 3" xfId="1730"/>
    <cellStyle name="Обычный 7 6 5" xfId="689"/>
    <cellStyle name="Обычный 7 6 5 2" xfId="1877"/>
    <cellStyle name="Обычный 7 6 6" xfId="1283"/>
    <cellStyle name="Обычный 7 6 7" xfId="2456"/>
    <cellStyle name="Обычный 7 6 8" xfId="2503"/>
    <cellStyle name="Обычный 7 7" xfId="121"/>
    <cellStyle name="Обычный 7 7 2" xfId="273"/>
    <cellStyle name="Обычный 7 7 2 2" xfId="867"/>
    <cellStyle name="Обычный 7 7 2 2 2" xfId="2055"/>
    <cellStyle name="Обычный 7 7 2 3" xfId="1461"/>
    <cellStyle name="Обычный 7 7 3" xfId="420"/>
    <cellStyle name="Обычный 7 7 3 2" xfId="1014"/>
    <cellStyle name="Обычный 7 7 3 2 2" xfId="2202"/>
    <cellStyle name="Обычный 7 7 3 3" xfId="1608"/>
    <cellStyle name="Обычный 7 7 4" xfId="573"/>
    <cellStyle name="Обычный 7 7 4 2" xfId="1167"/>
    <cellStyle name="Обычный 7 7 4 2 2" xfId="2355"/>
    <cellStyle name="Обычный 7 7 4 3" xfId="1761"/>
    <cellStyle name="Обычный 7 7 5" xfId="720"/>
    <cellStyle name="Обычный 7 7 5 2" xfId="1908"/>
    <cellStyle name="Обычный 7 7 6" xfId="1314"/>
    <cellStyle name="Обычный 7 7 7" xfId="2461"/>
    <cellStyle name="Обычный 7 7 8" xfId="2508"/>
    <cellStyle name="Обычный 7 8" xfId="152"/>
    <cellStyle name="Обычный 7 8 2" xfId="299"/>
    <cellStyle name="Обычный 7 8 2 2" xfId="893"/>
    <cellStyle name="Обычный 7 8 2 2 2" xfId="2081"/>
    <cellStyle name="Обычный 7 8 2 3" xfId="1487"/>
    <cellStyle name="Обычный 7 8 3" xfId="447"/>
    <cellStyle name="Обычный 7 8 3 2" xfId="1041"/>
    <cellStyle name="Обычный 7 8 3 2 2" xfId="2229"/>
    <cellStyle name="Обычный 7 8 3 3" xfId="1635"/>
    <cellStyle name="Обычный 7 8 4" xfId="599"/>
    <cellStyle name="Обычный 7 8 4 2" xfId="1193"/>
    <cellStyle name="Обычный 7 8 4 2 2" xfId="2381"/>
    <cellStyle name="Обычный 7 8 4 3" xfId="1787"/>
    <cellStyle name="Обычный 7 8 5" xfId="746"/>
    <cellStyle name="Обычный 7 8 5 2" xfId="1934"/>
    <cellStyle name="Обычный 7 8 6" xfId="1340"/>
    <cellStyle name="Обычный 7 9" xfId="182"/>
    <cellStyle name="Обычный 7 9 2" xfId="329"/>
    <cellStyle name="Обычный 7 9 2 2" xfId="923"/>
    <cellStyle name="Обычный 7 9 2 2 2" xfId="2111"/>
    <cellStyle name="Обычный 7 9 2 3" xfId="1517"/>
    <cellStyle name="Обычный 7 9 3" xfId="477"/>
    <cellStyle name="Обычный 7 9 3 2" xfId="1071"/>
    <cellStyle name="Обычный 7 9 3 2 2" xfId="2259"/>
    <cellStyle name="Обычный 7 9 3 3" xfId="1665"/>
    <cellStyle name="Обычный 7 9 4" xfId="629"/>
    <cellStyle name="Обычный 7 9 4 2" xfId="1223"/>
    <cellStyle name="Обычный 7 9 4 2 2" xfId="2411"/>
    <cellStyle name="Обычный 7 9 4 3" xfId="1817"/>
    <cellStyle name="Обычный 7 9 5" xfId="776"/>
    <cellStyle name="Обычный 7 9 5 2" xfId="1964"/>
    <cellStyle name="Обычный 7 9 6" xfId="1370"/>
    <cellStyle name="Обычный 8" xfId="39"/>
    <cellStyle name="Обычный 8 10" xfId="663"/>
    <cellStyle name="Обычный 8 10 2" xfId="1851"/>
    <cellStyle name="Обычный 8 11" xfId="1257"/>
    <cellStyle name="Обычный 8 12" xfId="2435"/>
    <cellStyle name="Обычный 8 13" xfId="2477"/>
    <cellStyle name="Обычный 8 2" xfId="40"/>
    <cellStyle name="Обычный 8 2 10" xfId="1258"/>
    <cellStyle name="Обычный 8 2 11" xfId="2442"/>
    <cellStyle name="Обычный 8 2 12" xfId="2484"/>
    <cellStyle name="Обычный 8 2 2" xfId="87"/>
    <cellStyle name="Обычный 8 2 2 2" xfId="247"/>
    <cellStyle name="Обычный 8 2 2 2 2" xfId="841"/>
    <cellStyle name="Обычный 8 2 2 2 2 2" xfId="2029"/>
    <cellStyle name="Обычный 8 2 2 2 3" xfId="1435"/>
    <cellStyle name="Обычный 8 2 2 3" xfId="394"/>
    <cellStyle name="Обычный 8 2 2 3 2" xfId="988"/>
    <cellStyle name="Обычный 8 2 2 3 2 2" xfId="2176"/>
    <cellStyle name="Обычный 8 2 2 3 3" xfId="1582"/>
    <cellStyle name="Обычный 8 2 2 4" xfId="547"/>
    <cellStyle name="Обычный 8 2 2 4 2" xfId="1141"/>
    <cellStyle name="Обычный 8 2 2 4 2 2" xfId="2329"/>
    <cellStyle name="Обычный 8 2 2 4 3" xfId="1735"/>
    <cellStyle name="Обычный 8 2 2 5" xfId="694"/>
    <cellStyle name="Обычный 8 2 2 5 2" xfId="1882"/>
    <cellStyle name="Обычный 8 2 2 6" xfId="1288"/>
    <cellStyle name="Обычный 8 2 3" xfId="127"/>
    <cellStyle name="Обычный 8 2 3 2" xfId="278"/>
    <cellStyle name="Обычный 8 2 3 2 2" xfId="872"/>
    <cellStyle name="Обычный 8 2 3 2 2 2" xfId="2060"/>
    <cellStyle name="Обычный 8 2 3 2 3" xfId="1466"/>
    <cellStyle name="Обычный 8 2 3 3" xfId="425"/>
    <cellStyle name="Обычный 8 2 3 3 2" xfId="1019"/>
    <cellStyle name="Обычный 8 2 3 3 2 2" xfId="2207"/>
    <cellStyle name="Обычный 8 2 3 3 3" xfId="1613"/>
    <cellStyle name="Обычный 8 2 3 4" xfId="578"/>
    <cellStyle name="Обычный 8 2 3 4 2" xfId="1172"/>
    <cellStyle name="Обычный 8 2 3 4 2 2" xfId="2360"/>
    <cellStyle name="Обычный 8 2 3 4 3" xfId="1766"/>
    <cellStyle name="Обычный 8 2 3 5" xfId="725"/>
    <cellStyle name="Обычный 8 2 3 5 2" xfId="1913"/>
    <cellStyle name="Обычный 8 2 3 6" xfId="1319"/>
    <cellStyle name="Обычный 8 2 4" xfId="157"/>
    <cellStyle name="Обычный 8 2 4 2" xfId="304"/>
    <cellStyle name="Обычный 8 2 4 2 2" xfId="898"/>
    <cellStyle name="Обычный 8 2 4 2 2 2" xfId="2086"/>
    <cellStyle name="Обычный 8 2 4 2 3" xfId="1492"/>
    <cellStyle name="Обычный 8 2 4 3" xfId="452"/>
    <cellStyle name="Обычный 8 2 4 3 2" xfId="1046"/>
    <cellStyle name="Обычный 8 2 4 3 2 2" xfId="2234"/>
    <cellStyle name="Обычный 8 2 4 3 3" xfId="1640"/>
    <cellStyle name="Обычный 8 2 4 4" xfId="604"/>
    <cellStyle name="Обычный 8 2 4 4 2" xfId="1198"/>
    <cellStyle name="Обычный 8 2 4 4 2 2" xfId="2386"/>
    <cellStyle name="Обычный 8 2 4 4 3" xfId="1792"/>
    <cellStyle name="Обычный 8 2 4 5" xfId="751"/>
    <cellStyle name="Обычный 8 2 4 5 2" xfId="1939"/>
    <cellStyle name="Обычный 8 2 4 6" xfId="1345"/>
    <cellStyle name="Обычный 8 2 5" xfId="187"/>
    <cellStyle name="Обычный 8 2 5 2" xfId="334"/>
    <cellStyle name="Обычный 8 2 5 2 2" xfId="928"/>
    <cellStyle name="Обычный 8 2 5 2 2 2" xfId="2116"/>
    <cellStyle name="Обычный 8 2 5 2 3" xfId="1522"/>
    <cellStyle name="Обычный 8 2 5 3" xfId="482"/>
    <cellStyle name="Обычный 8 2 5 3 2" xfId="1076"/>
    <cellStyle name="Обычный 8 2 5 3 2 2" xfId="2264"/>
    <cellStyle name="Обычный 8 2 5 3 3" xfId="1670"/>
    <cellStyle name="Обычный 8 2 5 4" xfId="634"/>
    <cellStyle name="Обычный 8 2 5 4 2" xfId="1228"/>
    <cellStyle name="Обычный 8 2 5 4 2 2" xfId="2416"/>
    <cellStyle name="Обычный 8 2 5 4 3" xfId="1822"/>
    <cellStyle name="Обычный 8 2 5 5" xfId="781"/>
    <cellStyle name="Обычный 8 2 5 5 2" xfId="1969"/>
    <cellStyle name="Обычный 8 2 5 6" xfId="1375"/>
    <cellStyle name="Обычный 8 2 6" xfId="217"/>
    <cellStyle name="Обычный 8 2 6 2" xfId="811"/>
    <cellStyle name="Обычный 8 2 6 2 2" xfId="1999"/>
    <cellStyle name="Обычный 8 2 6 3" xfId="1405"/>
    <cellStyle name="Обычный 8 2 7" xfId="364"/>
    <cellStyle name="Обычный 8 2 7 2" xfId="958"/>
    <cellStyle name="Обычный 8 2 7 2 2" xfId="2146"/>
    <cellStyle name="Обычный 8 2 7 3" xfId="1552"/>
    <cellStyle name="Обычный 8 2 8" xfId="517"/>
    <cellStyle name="Обычный 8 2 8 2" xfId="1111"/>
    <cellStyle name="Обычный 8 2 8 2 2" xfId="2299"/>
    <cellStyle name="Обычный 8 2 8 3" xfId="1705"/>
    <cellStyle name="Обычный 8 2 9" xfId="664"/>
    <cellStyle name="Обычный 8 2 9 2" xfId="1852"/>
    <cellStyle name="Обычный 8 3" xfId="86"/>
    <cellStyle name="Обычный 8 3 2" xfId="246"/>
    <cellStyle name="Обычный 8 3 2 2" xfId="840"/>
    <cellStyle name="Обычный 8 3 2 2 2" xfId="2028"/>
    <cellStyle name="Обычный 8 3 2 3" xfId="1434"/>
    <cellStyle name="Обычный 8 3 3" xfId="393"/>
    <cellStyle name="Обычный 8 3 3 2" xfId="987"/>
    <cellStyle name="Обычный 8 3 3 2 2" xfId="2175"/>
    <cellStyle name="Обычный 8 3 3 3" xfId="1581"/>
    <cellStyle name="Обычный 8 3 4" xfId="546"/>
    <cellStyle name="Обычный 8 3 4 2" xfId="1140"/>
    <cellStyle name="Обычный 8 3 4 2 2" xfId="2328"/>
    <cellStyle name="Обычный 8 3 4 3" xfId="1734"/>
    <cellStyle name="Обычный 8 3 5" xfId="693"/>
    <cellStyle name="Обычный 8 3 5 2" xfId="1881"/>
    <cellStyle name="Обычный 8 3 6" xfId="1287"/>
    <cellStyle name="Обычный 8 4" xfId="126"/>
    <cellStyle name="Обычный 8 4 2" xfId="277"/>
    <cellStyle name="Обычный 8 4 2 2" xfId="871"/>
    <cellStyle name="Обычный 8 4 2 2 2" xfId="2059"/>
    <cellStyle name="Обычный 8 4 2 3" xfId="1465"/>
    <cellStyle name="Обычный 8 4 3" xfId="424"/>
    <cellStyle name="Обычный 8 4 3 2" xfId="1018"/>
    <cellStyle name="Обычный 8 4 3 2 2" xfId="2206"/>
    <cellStyle name="Обычный 8 4 3 3" xfId="1612"/>
    <cellStyle name="Обычный 8 4 4" xfId="577"/>
    <cellStyle name="Обычный 8 4 4 2" xfId="1171"/>
    <cellStyle name="Обычный 8 4 4 2 2" xfId="2359"/>
    <cellStyle name="Обычный 8 4 4 3" xfId="1765"/>
    <cellStyle name="Обычный 8 4 5" xfId="724"/>
    <cellStyle name="Обычный 8 4 5 2" xfId="1912"/>
    <cellStyle name="Обычный 8 4 6" xfId="1318"/>
    <cellStyle name="Обычный 8 5" xfId="156"/>
    <cellStyle name="Обычный 8 5 2" xfId="303"/>
    <cellStyle name="Обычный 8 5 2 2" xfId="897"/>
    <cellStyle name="Обычный 8 5 2 2 2" xfId="2085"/>
    <cellStyle name="Обычный 8 5 2 3" xfId="1491"/>
    <cellStyle name="Обычный 8 5 3" xfId="451"/>
    <cellStyle name="Обычный 8 5 3 2" xfId="1045"/>
    <cellStyle name="Обычный 8 5 3 2 2" xfId="2233"/>
    <cellStyle name="Обычный 8 5 3 3" xfId="1639"/>
    <cellStyle name="Обычный 8 5 4" xfId="603"/>
    <cellStyle name="Обычный 8 5 4 2" xfId="1197"/>
    <cellStyle name="Обычный 8 5 4 2 2" xfId="2385"/>
    <cellStyle name="Обычный 8 5 4 3" xfId="1791"/>
    <cellStyle name="Обычный 8 5 5" xfId="750"/>
    <cellStyle name="Обычный 8 5 5 2" xfId="1938"/>
    <cellStyle name="Обычный 8 5 6" xfId="1344"/>
    <cellStyle name="Обычный 8 6" xfId="186"/>
    <cellStyle name="Обычный 8 6 2" xfId="333"/>
    <cellStyle name="Обычный 8 6 2 2" xfId="927"/>
    <cellStyle name="Обычный 8 6 2 2 2" xfId="2115"/>
    <cellStyle name="Обычный 8 6 2 3" xfId="1521"/>
    <cellStyle name="Обычный 8 6 3" xfId="481"/>
    <cellStyle name="Обычный 8 6 3 2" xfId="1075"/>
    <cellStyle name="Обычный 8 6 3 2 2" xfId="2263"/>
    <cellStyle name="Обычный 8 6 3 3" xfId="1669"/>
    <cellStyle name="Обычный 8 6 4" xfId="633"/>
    <cellStyle name="Обычный 8 6 4 2" xfId="1227"/>
    <cellStyle name="Обычный 8 6 4 2 2" xfId="2415"/>
    <cellStyle name="Обычный 8 6 4 3" xfId="1821"/>
    <cellStyle name="Обычный 8 6 5" xfId="780"/>
    <cellStyle name="Обычный 8 6 5 2" xfId="1968"/>
    <cellStyle name="Обычный 8 6 6" xfId="1374"/>
    <cellStyle name="Обычный 8 7" xfId="216"/>
    <cellStyle name="Обычный 8 7 2" xfId="810"/>
    <cellStyle name="Обычный 8 7 2 2" xfId="1998"/>
    <cellStyle name="Обычный 8 7 3" xfId="1404"/>
    <cellStyle name="Обычный 8 8" xfId="363"/>
    <cellStyle name="Обычный 8 8 2" xfId="957"/>
    <cellStyle name="Обычный 8 8 2 2" xfId="2145"/>
    <cellStyle name="Обычный 8 8 3" xfId="1551"/>
    <cellStyle name="Обычный 8 9" xfId="516"/>
    <cellStyle name="Обычный 8 9 2" xfId="1110"/>
    <cellStyle name="Обычный 8 9 2 2" xfId="2298"/>
    <cellStyle name="Обычный 8 9 3" xfId="1704"/>
    <cellStyle name="Обычный 9" xfId="41"/>
    <cellStyle name="Обычный 9 10" xfId="518"/>
    <cellStyle name="Обычный 9 10 2" xfId="1112"/>
    <cellStyle name="Обычный 9 10 2 2" xfId="2300"/>
    <cellStyle name="Обычный 9 10 3" xfId="1706"/>
    <cellStyle name="Обычный 9 11" xfId="665"/>
    <cellStyle name="Обычный 9 11 2" xfId="1853"/>
    <cellStyle name="Обычный 9 12" xfId="1259"/>
    <cellStyle name="Обычный 9 13" xfId="2436"/>
    <cellStyle name="Обычный 9 14" xfId="2478"/>
    <cellStyle name="Обычный 9 2" xfId="42"/>
    <cellStyle name="Обычный 9 2 10" xfId="1260"/>
    <cellStyle name="Обычный 9 2 11" xfId="2443"/>
    <cellStyle name="Обычный 9 2 12" xfId="2485"/>
    <cellStyle name="Обычный 9 2 2" xfId="89"/>
    <cellStyle name="Обычный 9 2 2 2" xfId="249"/>
    <cellStyle name="Обычный 9 2 2 2 2" xfId="843"/>
    <cellStyle name="Обычный 9 2 2 2 2 2" xfId="2031"/>
    <cellStyle name="Обычный 9 2 2 2 3" xfId="1437"/>
    <cellStyle name="Обычный 9 2 2 3" xfId="396"/>
    <cellStyle name="Обычный 9 2 2 3 2" xfId="990"/>
    <cellStyle name="Обычный 9 2 2 3 2 2" xfId="2178"/>
    <cellStyle name="Обычный 9 2 2 3 3" xfId="1584"/>
    <cellStyle name="Обычный 9 2 2 4" xfId="549"/>
    <cellStyle name="Обычный 9 2 2 4 2" xfId="1143"/>
    <cellStyle name="Обычный 9 2 2 4 2 2" xfId="2331"/>
    <cellStyle name="Обычный 9 2 2 4 3" xfId="1737"/>
    <cellStyle name="Обычный 9 2 2 5" xfId="696"/>
    <cellStyle name="Обычный 9 2 2 5 2" xfId="1884"/>
    <cellStyle name="Обычный 9 2 2 6" xfId="1290"/>
    <cellStyle name="Обычный 9 2 3" xfId="129"/>
    <cellStyle name="Обычный 9 2 3 2" xfId="280"/>
    <cellStyle name="Обычный 9 2 3 2 2" xfId="874"/>
    <cellStyle name="Обычный 9 2 3 2 2 2" xfId="2062"/>
    <cellStyle name="Обычный 9 2 3 2 3" xfId="1468"/>
    <cellStyle name="Обычный 9 2 3 3" xfId="427"/>
    <cellStyle name="Обычный 9 2 3 3 2" xfId="1021"/>
    <cellStyle name="Обычный 9 2 3 3 2 2" xfId="2209"/>
    <cellStyle name="Обычный 9 2 3 3 3" xfId="1615"/>
    <cellStyle name="Обычный 9 2 3 4" xfId="580"/>
    <cellStyle name="Обычный 9 2 3 4 2" xfId="1174"/>
    <cellStyle name="Обычный 9 2 3 4 2 2" xfId="2362"/>
    <cellStyle name="Обычный 9 2 3 4 3" xfId="1768"/>
    <cellStyle name="Обычный 9 2 3 5" xfId="727"/>
    <cellStyle name="Обычный 9 2 3 5 2" xfId="1915"/>
    <cellStyle name="Обычный 9 2 3 6" xfId="1321"/>
    <cellStyle name="Обычный 9 2 4" xfId="159"/>
    <cellStyle name="Обычный 9 2 4 2" xfId="306"/>
    <cellStyle name="Обычный 9 2 4 2 2" xfId="900"/>
    <cellStyle name="Обычный 9 2 4 2 2 2" xfId="2088"/>
    <cellStyle name="Обычный 9 2 4 2 3" xfId="1494"/>
    <cellStyle name="Обычный 9 2 4 3" xfId="454"/>
    <cellStyle name="Обычный 9 2 4 3 2" xfId="1048"/>
    <cellStyle name="Обычный 9 2 4 3 2 2" xfId="2236"/>
    <cellStyle name="Обычный 9 2 4 3 3" xfId="1642"/>
    <cellStyle name="Обычный 9 2 4 4" xfId="606"/>
    <cellStyle name="Обычный 9 2 4 4 2" xfId="1200"/>
    <cellStyle name="Обычный 9 2 4 4 2 2" xfId="2388"/>
    <cellStyle name="Обычный 9 2 4 4 3" xfId="1794"/>
    <cellStyle name="Обычный 9 2 4 5" xfId="753"/>
    <cellStyle name="Обычный 9 2 4 5 2" xfId="1941"/>
    <cellStyle name="Обычный 9 2 4 6" xfId="1347"/>
    <cellStyle name="Обычный 9 2 5" xfId="189"/>
    <cellStyle name="Обычный 9 2 5 2" xfId="336"/>
    <cellStyle name="Обычный 9 2 5 2 2" xfId="930"/>
    <cellStyle name="Обычный 9 2 5 2 2 2" xfId="2118"/>
    <cellStyle name="Обычный 9 2 5 2 3" xfId="1524"/>
    <cellStyle name="Обычный 9 2 5 3" xfId="484"/>
    <cellStyle name="Обычный 9 2 5 3 2" xfId="1078"/>
    <cellStyle name="Обычный 9 2 5 3 2 2" xfId="2266"/>
    <cellStyle name="Обычный 9 2 5 3 3" xfId="1672"/>
    <cellStyle name="Обычный 9 2 5 4" xfId="636"/>
    <cellStyle name="Обычный 9 2 5 4 2" xfId="1230"/>
    <cellStyle name="Обычный 9 2 5 4 2 2" xfId="2418"/>
    <cellStyle name="Обычный 9 2 5 4 3" xfId="1824"/>
    <cellStyle name="Обычный 9 2 5 5" xfId="783"/>
    <cellStyle name="Обычный 9 2 5 5 2" xfId="1971"/>
    <cellStyle name="Обычный 9 2 5 6" xfId="1377"/>
    <cellStyle name="Обычный 9 2 6" xfId="219"/>
    <cellStyle name="Обычный 9 2 6 2" xfId="813"/>
    <cellStyle name="Обычный 9 2 6 2 2" xfId="2001"/>
    <cellStyle name="Обычный 9 2 6 3" xfId="1407"/>
    <cellStyle name="Обычный 9 2 7" xfId="366"/>
    <cellStyle name="Обычный 9 2 7 2" xfId="960"/>
    <cellStyle name="Обычный 9 2 7 2 2" xfId="2148"/>
    <cellStyle name="Обычный 9 2 7 3" xfId="1554"/>
    <cellStyle name="Обычный 9 2 8" xfId="519"/>
    <cellStyle name="Обычный 9 2 8 2" xfId="1113"/>
    <cellStyle name="Обычный 9 2 8 2 2" xfId="2301"/>
    <cellStyle name="Обычный 9 2 8 3" xfId="1707"/>
    <cellStyle name="Обычный 9 2 9" xfId="666"/>
    <cellStyle name="Обычный 9 2 9 2" xfId="1854"/>
    <cellStyle name="Обычный 9 3" xfId="43"/>
    <cellStyle name="Обычный 9 3 10" xfId="1261"/>
    <cellStyle name="Обычный 9 3 11" xfId="2444"/>
    <cellStyle name="Обычный 9 3 12" xfId="2486"/>
    <cellStyle name="Обычный 9 3 2" xfId="90"/>
    <cellStyle name="Обычный 9 3 2 2" xfId="250"/>
    <cellStyle name="Обычный 9 3 2 2 2" xfId="844"/>
    <cellStyle name="Обычный 9 3 2 2 2 2" xfId="2032"/>
    <cellStyle name="Обычный 9 3 2 2 3" xfId="1438"/>
    <cellStyle name="Обычный 9 3 2 3" xfId="397"/>
    <cellStyle name="Обычный 9 3 2 3 2" xfId="991"/>
    <cellStyle name="Обычный 9 3 2 3 2 2" xfId="2179"/>
    <cellStyle name="Обычный 9 3 2 3 3" xfId="1585"/>
    <cellStyle name="Обычный 9 3 2 4" xfId="550"/>
    <cellStyle name="Обычный 9 3 2 4 2" xfId="1144"/>
    <cellStyle name="Обычный 9 3 2 4 2 2" xfId="2332"/>
    <cellStyle name="Обычный 9 3 2 4 3" xfId="1738"/>
    <cellStyle name="Обычный 9 3 2 5" xfId="697"/>
    <cellStyle name="Обычный 9 3 2 5 2" xfId="1885"/>
    <cellStyle name="Обычный 9 3 2 6" xfId="1291"/>
    <cellStyle name="Обычный 9 3 3" xfId="130"/>
    <cellStyle name="Обычный 9 3 3 2" xfId="281"/>
    <cellStyle name="Обычный 9 3 3 2 2" xfId="875"/>
    <cellStyle name="Обычный 9 3 3 2 2 2" xfId="2063"/>
    <cellStyle name="Обычный 9 3 3 2 3" xfId="1469"/>
    <cellStyle name="Обычный 9 3 3 3" xfId="428"/>
    <cellStyle name="Обычный 9 3 3 3 2" xfId="1022"/>
    <cellStyle name="Обычный 9 3 3 3 2 2" xfId="2210"/>
    <cellStyle name="Обычный 9 3 3 3 3" xfId="1616"/>
    <cellStyle name="Обычный 9 3 3 4" xfId="581"/>
    <cellStyle name="Обычный 9 3 3 4 2" xfId="1175"/>
    <cellStyle name="Обычный 9 3 3 4 2 2" xfId="2363"/>
    <cellStyle name="Обычный 9 3 3 4 3" xfId="1769"/>
    <cellStyle name="Обычный 9 3 3 5" xfId="728"/>
    <cellStyle name="Обычный 9 3 3 5 2" xfId="1916"/>
    <cellStyle name="Обычный 9 3 3 6" xfId="1322"/>
    <cellStyle name="Обычный 9 3 4" xfId="160"/>
    <cellStyle name="Обычный 9 3 4 2" xfId="307"/>
    <cellStyle name="Обычный 9 3 4 2 2" xfId="901"/>
    <cellStyle name="Обычный 9 3 4 2 2 2" xfId="2089"/>
    <cellStyle name="Обычный 9 3 4 2 3" xfId="1495"/>
    <cellStyle name="Обычный 9 3 4 3" xfId="455"/>
    <cellStyle name="Обычный 9 3 4 3 2" xfId="1049"/>
    <cellStyle name="Обычный 9 3 4 3 2 2" xfId="2237"/>
    <cellStyle name="Обычный 9 3 4 3 3" xfId="1643"/>
    <cellStyle name="Обычный 9 3 4 4" xfId="607"/>
    <cellStyle name="Обычный 9 3 4 4 2" xfId="1201"/>
    <cellStyle name="Обычный 9 3 4 4 2 2" xfId="2389"/>
    <cellStyle name="Обычный 9 3 4 4 3" xfId="1795"/>
    <cellStyle name="Обычный 9 3 4 5" xfId="754"/>
    <cellStyle name="Обычный 9 3 4 5 2" xfId="1942"/>
    <cellStyle name="Обычный 9 3 4 6" xfId="1348"/>
    <cellStyle name="Обычный 9 3 5" xfId="190"/>
    <cellStyle name="Обычный 9 3 5 2" xfId="337"/>
    <cellStyle name="Обычный 9 3 5 2 2" xfId="931"/>
    <cellStyle name="Обычный 9 3 5 2 2 2" xfId="2119"/>
    <cellStyle name="Обычный 9 3 5 2 3" xfId="1525"/>
    <cellStyle name="Обычный 9 3 5 3" xfId="485"/>
    <cellStyle name="Обычный 9 3 5 3 2" xfId="1079"/>
    <cellStyle name="Обычный 9 3 5 3 2 2" xfId="2267"/>
    <cellStyle name="Обычный 9 3 5 3 3" xfId="1673"/>
    <cellStyle name="Обычный 9 3 5 4" xfId="637"/>
    <cellStyle name="Обычный 9 3 5 4 2" xfId="1231"/>
    <cellStyle name="Обычный 9 3 5 4 2 2" xfId="2419"/>
    <cellStyle name="Обычный 9 3 5 4 3" xfId="1825"/>
    <cellStyle name="Обычный 9 3 5 5" xfId="784"/>
    <cellStyle name="Обычный 9 3 5 5 2" xfId="1972"/>
    <cellStyle name="Обычный 9 3 5 6" xfId="1378"/>
    <cellStyle name="Обычный 9 3 6" xfId="220"/>
    <cellStyle name="Обычный 9 3 6 2" xfId="814"/>
    <cellStyle name="Обычный 9 3 6 2 2" xfId="2002"/>
    <cellStyle name="Обычный 9 3 6 3" xfId="1408"/>
    <cellStyle name="Обычный 9 3 7" xfId="367"/>
    <cellStyle name="Обычный 9 3 7 2" xfId="961"/>
    <cellStyle name="Обычный 9 3 7 2 2" xfId="2149"/>
    <cellStyle name="Обычный 9 3 7 3" xfId="1555"/>
    <cellStyle name="Обычный 9 3 8" xfId="520"/>
    <cellStyle name="Обычный 9 3 8 2" xfId="1114"/>
    <cellStyle name="Обычный 9 3 8 2 2" xfId="2302"/>
    <cellStyle name="Обычный 9 3 8 3" xfId="1708"/>
    <cellStyle name="Обычный 9 3 9" xfId="667"/>
    <cellStyle name="Обычный 9 3 9 2" xfId="1855"/>
    <cellStyle name="Обычный 9 4" xfId="88"/>
    <cellStyle name="Обычный 9 4 2" xfId="248"/>
    <cellStyle name="Обычный 9 4 2 2" xfId="842"/>
    <cellStyle name="Обычный 9 4 2 2 2" xfId="2030"/>
    <cellStyle name="Обычный 9 4 2 3" xfId="1436"/>
    <cellStyle name="Обычный 9 4 3" xfId="395"/>
    <cellStyle name="Обычный 9 4 3 2" xfId="989"/>
    <cellStyle name="Обычный 9 4 3 2 2" xfId="2177"/>
    <cellStyle name="Обычный 9 4 3 3" xfId="1583"/>
    <cellStyle name="Обычный 9 4 4" xfId="548"/>
    <cellStyle name="Обычный 9 4 4 2" xfId="1142"/>
    <cellStyle name="Обычный 9 4 4 2 2" xfId="2330"/>
    <cellStyle name="Обычный 9 4 4 3" xfId="1736"/>
    <cellStyle name="Обычный 9 4 5" xfId="695"/>
    <cellStyle name="Обычный 9 4 5 2" xfId="1883"/>
    <cellStyle name="Обычный 9 4 6" xfId="1289"/>
    <cellStyle name="Обычный 9 5" xfId="128"/>
    <cellStyle name="Обычный 9 5 2" xfId="279"/>
    <cellStyle name="Обычный 9 5 2 2" xfId="873"/>
    <cellStyle name="Обычный 9 5 2 2 2" xfId="2061"/>
    <cellStyle name="Обычный 9 5 2 3" xfId="1467"/>
    <cellStyle name="Обычный 9 5 3" xfId="426"/>
    <cellStyle name="Обычный 9 5 3 2" xfId="1020"/>
    <cellStyle name="Обычный 9 5 3 2 2" xfId="2208"/>
    <cellStyle name="Обычный 9 5 3 3" xfId="1614"/>
    <cellStyle name="Обычный 9 5 4" xfId="579"/>
    <cellStyle name="Обычный 9 5 4 2" xfId="1173"/>
    <cellStyle name="Обычный 9 5 4 2 2" xfId="2361"/>
    <cellStyle name="Обычный 9 5 4 3" xfId="1767"/>
    <cellStyle name="Обычный 9 5 5" xfId="726"/>
    <cellStyle name="Обычный 9 5 5 2" xfId="1914"/>
    <cellStyle name="Обычный 9 5 6" xfId="1320"/>
    <cellStyle name="Обычный 9 6" xfId="158"/>
    <cellStyle name="Обычный 9 6 2" xfId="305"/>
    <cellStyle name="Обычный 9 6 2 2" xfId="899"/>
    <cellStyle name="Обычный 9 6 2 2 2" xfId="2087"/>
    <cellStyle name="Обычный 9 6 2 3" xfId="1493"/>
    <cellStyle name="Обычный 9 6 3" xfId="453"/>
    <cellStyle name="Обычный 9 6 3 2" xfId="1047"/>
    <cellStyle name="Обычный 9 6 3 2 2" xfId="2235"/>
    <cellStyle name="Обычный 9 6 3 3" xfId="1641"/>
    <cellStyle name="Обычный 9 6 4" xfId="605"/>
    <cellStyle name="Обычный 9 6 4 2" xfId="1199"/>
    <cellStyle name="Обычный 9 6 4 2 2" xfId="2387"/>
    <cellStyle name="Обычный 9 6 4 3" xfId="1793"/>
    <cellStyle name="Обычный 9 6 5" xfId="752"/>
    <cellStyle name="Обычный 9 6 5 2" xfId="1940"/>
    <cellStyle name="Обычный 9 6 6" xfId="1346"/>
    <cellStyle name="Обычный 9 7" xfId="188"/>
    <cellStyle name="Обычный 9 7 2" xfId="335"/>
    <cellStyle name="Обычный 9 7 2 2" xfId="929"/>
    <cellStyle name="Обычный 9 7 2 2 2" xfId="2117"/>
    <cellStyle name="Обычный 9 7 2 3" xfId="1523"/>
    <cellStyle name="Обычный 9 7 3" xfId="483"/>
    <cellStyle name="Обычный 9 7 3 2" xfId="1077"/>
    <cellStyle name="Обычный 9 7 3 2 2" xfId="2265"/>
    <cellStyle name="Обычный 9 7 3 3" xfId="1671"/>
    <cellStyle name="Обычный 9 7 4" xfId="635"/>
    <cellStyle name="Обычный 9 7 4 2" xfId="1229"/>
    <cellStyle name="Обычный 9 7 4 2 2" xfId="2417"/>
    <cellStyle name="Обычный 9 7 4 3" xfId="1823"/>
    <cellStyle name="Обычный 9 7 5" xfId="782"/>
    <cellStyle name="Обычный 9 7 5 2" xfId="1970"/>
    <cellStyle name="Обычный 9 7 6" xfId="1376"/>
    <cellStyle name="Обычный 9 8" xfId="218"/>
    <cellStyle name="Обычный 9 8 2" xfId="812"/>
    <cellStyle name="Обычный 9 8 2 2" xfId="2000"/>
    <cellStyle name="Обычный 9 8 3" xfId="1406"/>
    <cellStyle name="Обычный 9 9" xfId="365"/>
    <cellStyle name="Обычный 9 9 2" xfId="959"/>
    <cellStyle name="Обычный 9 9 2 2" xfId="2147"/>
    <cellStyle name="Обычный 9 9 3" xfId="1553"/>
    <cellStyle name="Обычный_Лист1" xfId="46"/>
    <cellStyle name="Плохой 2" xfId="2521"/>
    <cellStyle name="Пояснение" xfId="49" builtinId="53"/>
    <cellStyle name="Пояснение 2" xfId="2522"/>
    <cellStyle name="Примечание 2" xfId="2523"/>
    <cellStyle name="Связанная ячейка 2" xfId="2524"/>
    <cellStyle name="Текст предупреждения 2" xfId="2525"/>
    <cellStyle name="Титул" xfId="2526"/>
    <cellStyle name="Финансовый 2" xfId="44"/>
    <cellStyle name="Финансовый 2 2" xfId="132"/>
    <cellStyle name="Финансовый 2 3" xfId="131"/>
    <cellStyle name="Финансовый 3" xfId="45"/>
    <cellStyle name="Финансовый 3 2" xfId="55"/>
    <cellStyle name="Финансовый 3 2 2" xfId="134"/>
    <cellStyle name="Финансовый 3 3" xfId="133"/>
    <cellStyle name="Финансовый 3 3 2" xfId="282"/>
    <cellStyle name="Финансовый 3 3 2 2" xfId="876"/>
    <cellStyle name="Финансовый 3 3 2 2 2" xfId="2064"/>
    <cellStyle name="Финансовый 3 3 2 3" xfId="1470"/>
    <cellStyle name="Финансовый 3 3 3" xfId="430"/>
    <cellStyle name="Финансовый 3 3 3 2" xfId="1024"/>
    <cellStyle name="Финансовый 3 3 3 2 2" xfId="2212"/>
    <cellStyle name="Финансовый 3 3 3 3" xfId="1618"/>
    <cellStyle name="Финансовый 3 3 4" xfId="582"/>
    <cellStyle name="Финансовый 3 3 4 2" xfId="1176"/>
    <cellStyle name="Финансовый 3 3 4 2 2" xfId="2364"/>
    <cellStyle name="Финансовый 3 3 4 3" xfId="1770"/>
    <cellStyle name="Финансовый 3 3 5" xfId="729"/>
    <cellStyle name="Финансовый 3 3 5 2" xfId="1917"/>
    <cellStyle name="Финансовый 3 3 6" xfId="1323"/>
    <cellStyle name="Финансовый 3 4" xfId="2450"/>
    <cellStyle name="Финансовый 3 5" xfId="2497"/>
    <cellStyle name="Финансовый 4" xfId="135"/>
    <cellStyle name="Хороший 2" xfId="2527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2"/>
  <sheetViews>
    <sheetView tabSelected="1" view="pageBreakPreview" zoomScale="70" zoomScaleNormal="100" zoomScaleSheetLayoutView="70" workbookViewId="0">
      <pane xSplit="12" ySplit="11" topLeftCell="M604" activePane="bottomRight" state="frozen"/>
      <selection pane="topRight" activeCell="M1" sqref="M1"/>
      <selection pane="bottomLeft" activeCell="A8" sqref="A8"/>
      <selection pane="bottomRight" activeCell="A445" sqref="A445:A452"/>
    </sheetView>
  </sheetViews>
  <sheetFormatPr defaultColWidth="8.85546875" defaultRowHeight="15.6" customHeight="1" x14ac:dyDescent="0.2"/>
  <cols>
    <col min="1" max="1" width="8.7109375" style="72" customWidth="1"/>
    <col min="2" max="2" width="50.42578125" style="73" customWidth="1"/>
    <col min="3" max="3" width="10.5703125" style="76" customWidth="1"/>
    <col min="4" max="4" width="9.42578125" style="270" customWidth="1"/>
    <col min="5" max="5" width="9.28515625" style="270" customWidth="1"/>
    <col min="6" max="7" width="9.42578125" style="72" customWidth="1"/>
    <col min="8" max="8" width="13.140625" style="270" customWidth="1"/>
    <col min="9" max="9" width="14.42578125" style="270" customWidth="1"/>
    <col min="10" max="10" width="14.140625" style="270" customWidth="1"/>
    <col min="11" max="11" width="11.42578125" style="76" customWidth="1"/>
    <col min="12" max="12" width="17.5703125" style="60" customWidth="1"/>
    <col min="13" max="13" width="12.85546875" style="270" customWidth="1"/>
    <col min="14" max="14" width="12" style="270" customWidth="1"/>
    <col min="15" max="15" width="11.85546875" style="270" customWidth="1"/>
    <col min="16" max="16" width="16.7109375" style="270" customWidth="1"/>
    <col min="17" max="17" width="12.7109375" style="94" hidden="1" customWidth="1"/>
    <col min="18" max="18" width="12.42578125" style="270" hidden="1" customWidth="1"/>
    <col min="19" max="19" width="11.42578125" style="270" customWidth="1"/>
    <col min="20" max="20" width="10.5703125" style="270" customWidth="1"/>
    <col min="21" max="21" width="18" style="58" customWidth="1"/>
    <col min="22" max="22" width="15.42578125" style="58" customWidth="1"/>
    <col min="23" max="23" width="15" style="58" customWidth="1"/>
    <col min="24" max="30" width="8.85546875" style="58" customWidth="1"/>
    <col min="31" max="16384" width="8.85546875" style="58"/>
  </cols>
  <sheetData>
    <row r="1" spans="1:23" ht="15.6" customHeight="1" x14ac:dyDescent="0.2">
      <c r="O1" s="428" t="s">
        <v>866</v>
      </c>
      <c r="P1" s="428"/>
      <c r="Q1" s="428"/>
      <c r="R1" s="428"/>
      <c r="S1" s="428"/>
    </row>
    <row r="2" spans="1:23" ht="15.6" customHeight="1" x14ac:dyDescent="0.2">
      <c r="P2" s="384" t="s">
        <v>863</v>
      </c>
      <c r="Q2" s="384"/>
      <c r="R2" s="384"/>
    </row>
    <row r="3" spans="1:23" ht="15.6" customHeight="1" x14ac:dyDescent="0.2">
      <c r="O3" s="428" t="s">
        <v>864</v>
      </c>
      <c r="P3" s="428"/>
      <c r="Q3" s="428"/>
      <c r="R3" s="428"/>
      <c r="S3" s="428"/>
    </row>
    <row r="4" spans="1:23" ht="15.6" customHeight="1" x14ac:dyDescent="0.2">
      <c r="P4" s="384" t="s">
        <v>865</v>
      </c>
      <c r="Q4" s="335"/>
      <c r="R4" s="335"/>
    </row>
    <row r="6" spans="1:23" s="66" customFormat="1" ht="14.25" x14ac:dyDescent="0.2">
      <c r="A6" s="152"/>
      <c r="B6" s="492" t="s">
        <v>835</v>
      </c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</row>
    <row r="7" spans="1:23" s="66" customFormat="1" ht="12.75" x14ac:dyDescent="0.2">
      <c r="A7" s="270"/>
      <c r="B7" s="73"/>
      <c r="C7" s="76"/>
      <c r="D7" s="429" t="s">
        <v>836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270"/>
      <c r="S7" s="270"/>
      <c r="T7" s="270"/>
    </row>
    <row r="8" spans="1:23" ht="15.6" customHeight="1" x14ac:dyDescent="0.2">
      <c r="A8" s="430" t="s">
        <v>0</v>
      </c>
      <c r="B8" s="430" t="s">
        <v>1</v>
      </c>
      <c r="C8" s="463" t="s">
        <v>99</v>
      </c>
      <c r="D8" s="463"/>
      <c r="E8" s="473" t="s">
        <v>100</v>
      </c>
      <c r="F8" s="474" t="s">
        <v>101</v>
      </c>
      <c r="G8" s="474" t="s">
        <v>102</v>
      </c>
      <c r="H8" s="475" t="s">
        <v>103</v>
      </c>
      <c r="I8" s="476" t="s">
        <v>104</v>
      </c>
      <c r="J8" s="476"/>
      <c r="K8" s="477" t="s">
        <v>105</v>
      </c>
      <c r="L8" s="476" t="s">
        <v>106</v>
      </c>
      <c r="M8" s="476"/>
      <c r="N8" s="476"/>
      <c r="O8" s="476"/>
      <c r="P8" s="476"/>
      <c r="Q8" s="497" t="s">
        <v>107</v>
      </c>
      <c r="R8" s="468" t="s">
        <v>108</v>
      </c>
      <c r="S8" s="475" t="s">
        <v>109</v>
      </c>
      <c r="T8" s="475" t="s">
        <v>110</v>
      </c>
    </row>
    <row r="9" spans="1:23" ht="15.6" customHeight="1" x14ac:dyDescent="0.2">
      <c r="A9" s="430"/>
      <c r="B9" s="430"/>
      <c r="C9" s="477" t="s">
        <v>111</v>
      </c>
      <c r="D9" s="475" t="s">
        <v>112</v>
      </c>
      <c r="E9" s="473"/>
      <c r="F9" s="474"/>
      <c r="G9" s="474"/>
      <c r="H9" s="475"/>
      <c r="I9" s="475" t="s">
        <v>113</v>
      </c>
      <c r="J9" s="475" t="s">
        <v>114</v>
      </c>
      <c r="K9" s="477"/>
      <c r="L9" s="496" t="s">
        <v>113</v>
      </c>
      <c r="M9" s="393"/>
      <c r="N9" s="393"/>
      <c r="O9" s="394"/>
      <c r="P9" s="394"/>
      <c r="Q9" s="497"/>
      <c r="R9" s="468"/>
      <c r="S9" s="475"/>
      <c r="T9" s="475"/>
    </row>
    <row r="10" spans="1:23" ht="58.5" customHeight="1" x14ac:dyDescent="0.2">
      <c r="A10" s="430"/>
      <c r="B10" s="430"/>
      <c r="C10" s="477"/>
      <c r="D10" s="475"/>
      <c r="E10" s="473"/>
      <c r="F10" s="474"/>
      <c r="G10" s="474"/>
      <c r="H10" s="475"/>
      <c r="I10" s="475"/>
      <c r="J10" s="475"/>
      <c r="K10" s="477"/>
      <c r="L10" s="496"/>
      <c r="M10" s="393" t="s">
        <v>115</v>
      </c>
      <c r="N10" s="393" t="s">
        <v>116</v>
      </c>
      <c r="O10" s="393" t="s">
        <v>117</v>
      </c>
      <c r="P10" s="393" t="s">
        <v>118</v>
      </c>
      <c r="Q10" s="497"/>
      <c r="R10" s="468"/>
      <c r="S10" s="475"/>
      <c r="T10" s="475"/>
    </row>
    <row r="11" spans="1:23" ht="13.5" customHeight="1" x14ac:dyDescent="0.2">
      <c r="A11" s="385"/>
      <c r="B11" s="74"/>
      <c r="C11" s="477"/>
      <c r="D11" s="475"/>
      <c r="E11" s="473"/>
      <c r="F11" s="474"/>
      <c r="G11" s="474"/>
      <c r="H11" s="394" t="s">
        <v>119</v>
      </c>
      <c r="I11" s="394" t="s">
        <v>119</v>
      </c>
      <c r="J11" s="394" t="s">
        <v>119</v>
      </c>
      <c r="K11" s="298" t="s">
        <v>120</v>
      </c>
      <c r="L11" s="390" t="s">
        <v>10</v>
      </c>
      <c r="M11" s="394"/>
      <c r="N11" s="394"/>
      <c r="O11" s="394" t="s">
        <v>10</v>
      </c>
      <c r="P11" s="394" t="s">
        <v>10</v>
      </c>
      <c r="Q11" s="93" t="s">
        <v>121</v>
      </c>
      <c r="R11" s="61" t="s">
        <v>121</v>
      </c>
      <c r="S11" s="475"/>
      <c r="T11" s="475"/>
    </row>
    <row r="12" spans="1:23" ht="15.6" customHeight="1" x14ac:dyDescent="0.2">
      <c r="A12" s="259">
        <v>1</v>
      </c>
      <c r="B12" s="115">
        <v>2</v>
      </c>
      <c r="C12" s="282">
        <v>3</v>
      </c>
      <c r="D12" s="388">
        <v>4</v>
      </c>
      <c r="E12" s="388">
        <v>5</v>
      </c>
      <c r="F12" s="259">
        <v>6</v>
      </c>
      <c r="G12" s="259">
        <v>7</v>
      </c>
      <c r="H12" s="388">
        <v>8</v>
      </c>
      <c r="I12" s="388">
        <v>9</v>
      </c>
      <c r="J12" s="388">
        <v>10</v>
      </c>
      <c r="K12" s="282">
        <v>11</v>
      </c>
      <c r="L12" s="259">
        <v>12</v>
      </c>
      <c r="M12" s="388">
        <v>13</v>
      </c>
      <c r="N12" s="388">
        <v>14</v>
      </c>
      <c r="O12" s="388">
        <v>15</v>
      </c>
      <c r="P12" s="388">
        <v>16</v>
      </c>
      <c r="Q12" s="259">
        <v>17</v>
      </c>
      <c r="R12" s="388">
        <v>18</v>
      </c>
      <c r="S12" s="388">
        <v>17</v>
      </c>
      <c r="T12" s="394">
        <v>18</v>
      </c>
    </row>
    <row r="13" spans="1:23" ht="15.6" customHeight="1" x14ac:dyDescent="0.2">
      <c r="A13" s="478" t="s">
        <v>59</v>
      </c>
      <c r="B13" s="479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80"/>
    </row>
    <row r="14" spans="1:23" ht="15.6" customHeight="1" x14ac:dyDescent="0.2">
      <c r="A14" s="435" t="s">
        <v>60</v>
      </c>
      <c r="B14" s="436"/>
      <c r="C14" s="77"/>
      <c r="D14" s="57"/>
      <c r="E14" s="57"/>
      <c r="F14" s="15"/>
      <c r="G14" s="15"/>
      <c r="H14" s="57"/>
      <c r="I14" s="57"/>
      <c r="J14" s="57"/>
      <c r="K14" s="77"/>
      <c r="L14" s="201"/>
      <c r="M14" s="57"/>
      <c r="N14" s="57"/>
      <c r="O14" s="57"/>
      <c r="P14" s="57"/>
      <c r="Q14" s="192"/>
      <c r="R14" s="57"/>
      <c r="S14" s="57"/>
      <c r="T14" s="57"/>
    </row>
    <row r="15" spans="1:23" ht="15.6" customHeight="1" x14ac:dyDescent="0.2">
      <c r="A15" s="385">
        <v>1</v>
      </c>
      <c r="B15" s="310" t="s">
        <v>522</v>
      </c>
      <c r="C15" s="78">
        <v>1940</v>
      </c>
      <c r="D15" s="388">
        <v>1971</v>
      </c>
      <c r="E15" s="394" t="s">
        <v>181</v>
      </c>
      <c r="F15" s="98">
        <v>4</v>
      </c>
      <c r="G15" s="98">
        <v>4</v>
      </c>
      <c r="H15" s="398">
        <v>3804.92</v>
      </c>
      <c r="I15" s="172">
        <v>2543.52</v>
      </c>
      <c r="J15" s="117">
        <v>1862.37</v>
      </c>
      <c r="K15" s="78">
        <v>93</v>
      </c>
      <c r="L15" s="302">
        <f>'раздел 2'!C12</f>
        <v>8683635.4500000011</v>
      </c>
      <c r="M15" s="302">
        <v>0</v>
      </c>
      <c r="N15" s="302">
        <v>0</v>
      </c>
      <c r="O15" s="302">
        <v>0</v>
      </c>
      <c r="P15" s="302">
        <f t="shared" ref="P15:P38" si="0">L15</f>
        <v>8683635.4500000011</v>
      </c>
      <c r="Q15" s="273">
        <f t="shared" ref="Q15:Q38" si="1">L15/H15</f>
        <v>2282.2123592611674</v>
      </c>
      <c r="R15" s="388">
        <v>24445</v>
      </c>
      <c r="S15" s="255" t="s">
        <v>149</v>
      </c>
      <c r="T15" s="394" t="s">
        <v>130</v>
      </c>
      <c r="U15" s="29">
        <f>L15-'раздел 2'!C12</f>
        <v>0</v>
      </c>
      <c r="V15" s="116">
        <f t="shared" ref="V15:V38" si="2">L15-P15</f>
        <v>0</v>
      </c>
      <c r="W15" s="116">
        <f t="shared" ref="W15:W76" si="3">R15-Q15</f>
        <v>22162.787640738832</v>
      </c>
    </row>
    <row r="16" spans="1:23" ht="15.6" customHeight="1" x14ac:dyDescent="0.2">
      <c r="A16" s="385">
        <f t="shared" ref="A16:A39" si="4">A15+1</f>
        <v>2</v>
      </c>
      <c r="B16" s="310" t="s">
        <v>523</v>
      </c>
      <c r="C16" s="298">
        <v>1954</v>
      </c>
      <c r="D16" s="394"/>
      <c r="E16" s="394" t="s">
        <v>421</v>
      </c>
      <c r="F16" s="385">
        <v>3</v>
      </c>
      <c r="G16" s="385">
        <v>7</v>
      </c>
      <c r="H16" s="390">
        <v>8066.74</v>
      </c>
      <c r="I16" s="390">
        <v>5274.6</v>
      </c>
      <c r="J16" s="394">
        <v>3996.78</v>
      </c>
      <c r="K16" s="298">
        <v>185</v>
      </c>
      <c r="L16" s="302">
        <f>'раздел 2'!C13</f>
        <v>15636000</v>
      </c>
      <c r="M16" s="390">
        <v>0</v>
      </c>
      <c r="N16" s="390">
        <v>0</v>
      </c>
      <c r="O16" s="390">
        <v>0</v>
      </c>
      <c r="P16" s="302">
        <f t="shared" si="0"/>
        <v>15636000</v>
      </c>
      <c r="Q16" s="403">
        <f t="shared" si="1"/>
        <v>1938.3294862608689</v>
      </c>
      <c r="R16" s="388">
        <v>24445</v>
      </c>
      <c r="S16" s="255" t="s">
        <v>149</v>
      </c>
      <c r="T16" s="394" t="s">
        <v>130</v>
      </c>
      <c r="U16" s="29">
        <f>L16-'раздел 2'!C13</f>
        <v>0</v>
      </c>
      <c r="V16" s="116">
        <f t="shared" si="2"/>
        <v>0</v>
      </c>
      <c r="W16" s="116">
        <f t="shared" si="3"/>
        <v>22506.670513739133</v>
      </c>
    </row>
    <row r="17" spans="1:23" ht="15.6" customHeight="1" x14ac:dyDescent="0.2">
      <c r="A17" s="385">
        <f t="shared" si="4"/>
        <v>3</v>
      </c>
      <c r="B17" s="310" t="s">
        <v>524</v>
      </c>
      <c r="C17" s="298">
        <v>1959</v>
      </c>
      <c r="D17" s="394"/>
      <c r="E17" s="394" t="s">
        <v>123</v>
      </c>
      <c r="F17" s="385">
        <v>4</v>
      </c>
      <c r="G17" s="385">
        <v>6</v>
      </c>
      <c r="H17" s="390">
        <v>4251.54</v>
      </c>
      <c r="I17" s="390">
        <v>2752.08</v>
      </c>
      <c r="J17" s="394">
        <v>2609.96</v>
      </c>
      <c r="K17" s="298">
        <v>100</v>
      </c>
      <c r="L17" s="302">
        <f>'раздел 2'!C14</f>
        <v>14984168.26</v>
      </c>
      <c r="M17" s="390">
        <v>0</v>
      </c>
      <c r="N17" s="390">
        <v>0</v>
      </c>
      <c r="O17" s="390">
        <v>0</v>
      </c>
      <c r="P17" s="302">
        <f t="shared" si="0"/>
        <v>14984168.26</v>
      </c>
      <c r="Q17" s="403">
        <f t="shared" si="1"/>
        <v>3524.4095692384408</v>
      </c>
      <c r="R17" s="388">
        <v>24445</v>
      </c>
      <c r="S17" s="255" t="s">
        <v>149</v>
      </c>
      <c r="T17" s="394" t="s">
        <v>130</v>
      </c>
      <c r="U17" s="29">
        <f>L17-'раздел 2'!C14</f>
        <v>0</v>
      </c>
      <c r="V17" s="116">
        <f t="shared" si="2"/>
        <v>0</v>
      </c>
      <c r="W17" s="116">
        <f t="shared" si="3"/>
        <v>20920.59043076156</v>
      </c>
    </row>
    <row r="18" spans="1:23" ht="15.6" customHeight="1" x14ac:dyDescent="0.2">
      <c r="A18" s="385">
        <f t="shared" si="4"/>
        <v>4</v>
      </c>
      <c r="B18" s="310" t="s">
        <v>525</v>
      </c>
      <c r="C18" s="298">
        <v>1958</v>
      </c>
      <c r="D18" s="394"/>
      <c r="E18" s="394" t="s">
        <v>421</v>
      </c>
      <c r="F18" s="385">
        <v>3</v>
      </c>
      <c r="G18" s="385">
        <v>4</v>
      </c>
      <c r="H18" s="390">
        <v>5842</v>
      </c>
      <c r="I18" s="390">
        <v>3765.18</v>
      </c>
      <c r="J18" s="394">
        <v>2080.67</v>
      </c>
      <c r="K18" s="298">
        <v>63</v>
      </c>
      <c r="L18" s="302">
        <f>'раздел 2'!C15</f>
        <v>5639246.4399999995</v>
      </c>
      <c r="M18" s="390">
        <v>0</v>
      </c>
      <c r="N18" s="390">
        <v>0</v>
      </c>
      <c r="O18" s="390">
        <v>0</v>
      </c>
      <c r="P18" s="302">
        <f t="shared" si="0"/>
        <v>5639246.4399999995</v>
      </c>
      <c r="Q18" s="403">
        <f t="shared" si="1"/>
        <v>965.29381033892491</v>
      </c>
      <c r="R18" s="388">
        <v>24445</v>
      </c>
      <c r="S18" s="255" t="s">
        <v>149</v>
      </c>
      <c r="T18" s="394" t="s">
        <v>130</v>
      </c>
      <c r="U18" s="29">
        <f>L18-'раздел 2'!C15</f>
        <v>0</v>
      </c>
      <c r="V18" s="116">
        <f t="shared" si="2"/>
        <v>0</v>
      </c>
      <c r="W18" s="116">
        <f t="shared" si="3"/>
        <v>23479.706189661076</v>
      </c>
    </row>
    <row r="19" spans="1:23" ht="15.6" customHeight="1" x14ac:dyDescent="0.2">
      <c r="A19" s="385">
        <f t="shared" si="4"/>
        <v>5</v>
      </c>
      <c r="B19" s="275" t="s">
        <v>527</v>
      </c>
      <c r="C19" s="78">
        <v>1955</v>
      </c>
      <c r="D19" s="388"/>
      <c r="E19" s="394" t="s">
        <v>123</v>
      </c>
      <c r="F19" s="98">
        <v>4</v>
      </c>
      <c r="G19" s="98">
        <v>4</v>
      </c>
      <c r="H19" s="398">
        <v>3593.8</v>
      </c>
      <c r="I19" s="172">
        <v>3232.18</v>
      </c>
      <c r="J19" s="117">
        <v>2894.56</v>
      </c>
      <c r="K19" s="78">
        <v>105</v>
      </c>
      <c r="L19" s="302">
        <f>'раздел 2'!C16</f>
        <v>22457584.02</v>
      </c>
      <c r="M19" s="390">
        <v>0</v>
      </c>
      <c r="N19" s="390">
        <v>0</v>
      </c>
      <c r="O19" s="390">
        <v>0</v>
      </c>
      <c r="P19" s="302">
        <f t="shared" si="0"/>
        <v>22457584.02</v>
      </c>
      <c r="Q19" s="403">
        <f t="shared" si="1"/>
        <v>6248.9799154098719</v>
      </c>
      <c r="R19" s="388">
        <v>24445</v>
      </c>
      <c r="S19" s="255" t="s">
        <v>149</v>
      </c>
      <c r="T19" s="394" t="s">
        <v>130</v>
      </c>
      <c r="U19" s="29">
        <f>L19-'раздел 2'!C16</f>
        <v>0</v>
      </c>
      <c r="V19" s="116">
        <f t="shared" si="2"/>
        <v>0</v>
      </c>
      <c r="W19" s="116">
        <f t="shared" si="3"/>
        <v>18196.020084590127</v>
      </c>
    </row>
    <row r="20" spans="1:23" ht="12.75" x14ac:dyDescent="0.2">
      <c r="A20" s="385">
        <f t="shared" si="4"/>
        <v>6</v>
      </c>
      <c r="B20" s="275" t="s">
        <v>528</v>
      </c>
      <c r="C20" s="282">
        <v>1958</v>
      </c>
      <c r="D20" s="388"/>
      <c r="E20" s="394" t="s">
        <v>421</v>
      </c>
      <c r="F20" s="259">
        <v>3</v>
      </c>
      <c r="G20" s="259">
        <v>3</v>
      </c>
      <c r="H20" s="302">
        <v>2633.23</v>
      </c>
      <c r="I20" s="302">
        <v>1634.1</v>
      </c>
      <c r="J20" s="302">
        <v>1634.1</v>
      </c>
      <c r="K20" s="282">
        <v>44</v>
      </c>
      <c r="L20" s="302">
        <f>'раздел 2'!C17</f>
        <v>5927016.9199999999</v>
      </c>
      <c r="M20" s="390">
        <v>0</v>
      </c>
      <c r="N20" s="390">
        <v>0</v>
      </c>
      <c r="O20" s="390">
        <v>0</v>
      </c>
      <c r="P20" s="302">
        <f t="shared" si="0"/>
        <v>5927016.9199999999</v>
      </c>
      <c r="Q20" s="403">
        <f t="shared" si="1"/>
        <v>2250.8542436475354</v>
      </c>
      <c r="R20" s="388">
        <v>24445</v>
      </c>
      <c r="S20" s="255" t="s">
        <v>149</v>
      </c>
      <c r="T20" s="394" t="s">
        <v>130</v>
      </c>
      <c r="U20" s="29">
        <f>L20-'раздел 2'!C17</f>
        <v>0</v>
      </c>
      <c r="V20" s="116">
        <f t="shared" si="2"/>
        <v>0</v>
      </c>
      <c r="W20" s="116">
        <f t="shared" si="3"/>
        <v>22194.145756352464</v>
      </c>
    </row>
    <row r="21" spans="1:23" ht="15.6" customHeight="1" x14ac:dyDescent="0.2">
      <c r="A21" s="385">
        <f t="shared" si="4"/>
        <v>7</v>
      </c>
      <c r="B21" s="275" t="s">
        <v>532</v>
      </c>
      <c r="C21" s="282">
        <v>1956</v>
      </c>
      <c r="D21" s="388"/>
      <c r="E21" s="394" t="s">
        <v>421</v>
      </c>
      <c r="F21" s="259">
        <v>3</v>
      </c>
      <c r="G21" s="259">
        <v>3</v>
      </c>
      <c r="H21" s="67">
        <v>1746.65</v>
      </c>
      <c r="I21" s="302">
        <v>1234.75</v>
      </c>
      <c r="J21" s="302">
        <v>1144.24</v>
      </c>
      <c r="K21" s="282">
        <v>64</v>
      </c>
      <c r="L21" s="302">
        <f>'раздел 2'!C18</f>
        <v>6623241.5899999999</v>
      </c>
      <c r="M21" s="390">
        <v>0</v>
      </c>
      <c r="N21" s="390">
        <v>0</v>
      </c>
      <c r="O21" s="390">
        <v>0</v>
      </c>
      <c r="P21" s="302">
        <f t="shared" si="0"/>
        <v>6623241.5899999999</v>
      </c>
      <c r="Q21" s="403">
        <f t="shared" si="1"/>
        <v>3791.9683909197606</v>
      </c>
      <c r="R21" s="388">
        <v>24445</v>
      </c>
      <c r="S21" s="255" t="s">
        <v>149</v>
      </c>
      <c r="T21" s="394" t="s">
        <v>130</v>
      </c>
      <c r="U21" s="29">
        <f>L21-'раздел 2'!C18</f>
        <v>0</v>
      </c>
      <c r="V21" s="116">
        <f t="shared" si="2"/>
        <v>0</v>
      </c>
      <c r="W21" s="116">
        <f t="shared" si="3"/>
        <v>20653.031609080241</v>
      </c>
    </row>
    <row r="22" spans="1:23" ht="15.6" customHeight="1" x14ac:dyDescent="0.2">
      <c r="A22" s="385">
        <f t="shared" si="4"/>
        <v>8</v>
      </c>
      <c r="B22" s="275" t="s">
        <v>533</v>
      </c>
      <c r="C22" s="282">
        <v>1957</v>
      </c>
      <c r="D22" s="388"/>
      <c r="E22" s="394" t="s">
        <v>421</v>
      </c>
      <c r="F22" s="259" t="s">
        <v>824</v>
      </c>
      <c r="G22" s="259">
        <v>10</v>
      </c>
      <c r="H22" s="398">
        <v>10126.51</v>
      </c>
      <c r="I22" s="302">
        <v>7288.27</v>
      </c>
      <c r="J22" s="302">
        <v>7037.27</v>
      </c>
      <c r="K22" s="282">
        <v>184</v>
      </c>
      <c r="L22" s="302">
        <f>'раздел 2'!C19</f>
        <v>28242969.010000002</v>
      </c>
      <c r="M22" s="390">
        <v>0</v>
      </c>
      <c r="N22" s="390">
        <v>0</v>
      </c>
      <c r="O22" s="390">
        <v>0</v>
      </c>
      <c r="P22" s="302">
        <f t="shared" si="0"/>
        <v>28242969.010000002</v>
      </c>
      <c r="Q22" s="403">
        <f t="shared" si="1"/>
        <v>2789.0130963184752</v>
      </c>
      <c r="R22" s="388">
        <v>24445</v>
      </c>
      <c r="S22" s="255" t="s">
        <v>149</v>
      </c>
      <c r="T22" s="394" t="s">
        <v>130</v>
      </c>
      <c r="U22" s="29">
        <f>L22-'раздел 2'!C19</f>
        <v>0</v>
      </c>
      <c r="V22" s="116">
        <f t="shared" si="2"/>
        <v>0</v>
      </c>
      <c r="W22" s="116">
        <f t="shared" si="3"/>
        <v>21655.986903681525</v>
      </c>
    </row>
    <row r="23" spans="1:23" ht="15.6" customHeight="1" x14ac:dyDescent="0.2">
      <c r="A23" s="385">
        <f t="shared" si="4"/>
        <v>9</v>
      </c>
      <c r="B23" s="275" t="s">
        <v>534</v>
      </c>
      <c r="C23" s="282">
        <v>1956</v>
      </c>
      <c r="D23" s="388"/>
      <c r="E23" s="394" t="s">
        <v>421</v>
      </c>
      <c r="F23" s="259">
        <v>2</v>
      </c>
      <c r="G23" s="259">
        <v>2</v>
      </c>
      <c r="H23" s="398">
        <v>705.07</v>
      </c>
      <c r="I23" s="302">
        <v>637.07000000000005</v>
      </c>
      <c r="J23" s="302">
        <v>590.21</v>
      </c>
      <c r="K23" s="282">
        <v>24</v>
      </c>
      <c r="L23" s="302">
        <f>'раздел 2'!C20</f>
        <v>3663697.94</v>
      </c>
      <c r="M23" s="390">
        <v>0</v>
      </c>
      <c r="N23" s="390">
        <v>0</v>
      </c>
      <c r="O23" s="390">
        <v>0</v>
      </c>
      <c r="P23" s="302">
        <f t="shared" si="0"/>
        <v>3663697.94</v>
      </c>
      <c r="Q23" s="403">
        <f t="shared" si="1"/>
        <v>5196.2187300551714</v>
      </c>
      <c r="R23" s="388">
        <v>24445</v>
      </c>
      <c r="S23" s="255" t="s">
        <v>149</v>
      </c>
      <c r="T23" s="394" t="s">
        <v>130</v>
      </c>
      <c r="U23" s="29">
        <f>L23-'раздел 2'!C20</f>
        <v>0</v>
      </c>
      <c r="V23" s="116">
        <f t="shared" si="2"/>
        <v>0</v>
      </c>
      <c r="W23" s="116">
        <f t="shared" si="3"/>
        <v>19248.78126994483</v>
      </c>
    </row>
    <row r="24" spans="1:23" ht="15.6" customHeight="1" x14ac:dyDescent="0.2">
      <c r="A24" s="385">
        <f t="shared" si="4"/>
        <v>10</v>
      </c>
      <c r="B24" s="310" t="s">
        <v>535</v>
      </c>
      <c r="C24" s="282">
        <v>1956</v>
      </c>
      <c r="D24" s="388"/>
      <c r="E24" s="394" t="s">
        <v>421</v>
      </c>
      <c r="F24" s="259" t="s">
        <v>824</v>
      </c>
      <c r="G24" s="259">
        <v>4</v>
      </c>
      <c r="H24" s="302">
        <v>4443.6400000000003</v>
      </c>
      <c r="I24" s="302">
        <v>3764.36</v>
      </c>
      <c r="J24" s="302">
        <v>3680.36</v>
      </c>
      <c r="K24" s="282">
        <v>67</v>
      </c>
      <c r="L24" s="302">
        <f>'раздел 2'!C21</f>
        <v>17390948.84</v>
      </c>
      <c r="M24" s="390">
        <v>0</v>
      </c>
      <c r="N24" s="390">
        <v>0</v>
      </c>
      <c r="O24" s="390">
        <v>0</v>
      </c>
      <c r="P24" s="302">
        <f t="shared" si="0"/>
        <v>17390948.84</v>
      </c>
      <c r="Q24" s="403">
        <f t="shared" si="1"/>
        <v>3913.6718636073124</v>
      </c>
      <c r="R24" s="388">
        <v>24445</v>
      </c>
      <c r="S24" s="255" t="s">
        <v>149</v>
      </c>
      <c r="T24" s="394" t="s">
        <v>130</v>
      </c>
      <c r="U24" s="29">
        <f>L24-'раздел 2'!C21</f>
        <v>0</v>
      </c>
      <c r="V24" s="116">
        <f t="shared" si="2"/>
        <v>0</v>
      </c>
      <c r="W24" s="116">
        <f t="shared" si="3"/>
        <v>20531.328136392687</v>
      </c>
    </row>
    <row r="25" spans="1:23" ht="15.6" customHeight="1" x14ac:dyDescent="0.2">
      <c r="A25" s="385">
        <f t="shared" si="4"/>
        <v>11</v>
      </c>
      <c r="B25" s="310" t="s">
        <v>536</v>
      </c>
      <c r="C25" s="282">
        <v>1956</v>
      </c>
      <c r="D25" s="388"/>
      <c r="E25" s="394" t="s">
        <v>421</v>
      </c>
      <c r="F25" s="259">
        <v>2</v>
      </c>
      <c r="G25" s="259">
        <v>2</v>
      </c>
      <c r="H25" s="398">
        <v>1122.92</v>
      </c>
      <c r="I25" s="302">
        <v>618.91999999999996</v>
      </c>
      <c r="J25" s="302">
        <v>618.91999999999996</v>
      </c>
      <c r="K25" s="282">
        <v>25</v>
      </c>
      <c r="L25" s="302">
        <f>'раздел 2'!C22</f>
        <v>3521944.42</v>
      </c>
      <c r="M25" s="390">
        <v>0</v>
      </c>
      <c r="N25" s="390">
        <v>0</v>
      </c>
      <c r="O25" s="390">
        <v>0</v>
      </c>
      <c r="P25" s="302">
        <f t="shared" si="0"/>
        <v>3521944.42</v>
      </c>
      <c r="Q25" s="403">
        <f t="shared" si="1"/>
        <v>3136.4161471876891</v>
      </c>
      <c r="R25" s="388">
        <v>24445</v>
      </c>
      <c r="S25" s="255" t="s">
        <v>149</v>
      </c>
      <c r="T25" s="394" t="s">
        <v>130</v>
      </c>
      <c r="U25" s="29">
        <f>L25-'раздел 2'!C22</f>
        <v>0</v>
      </c>
      <c r="V25" s="116">
        <f t="shared" si="2"/>
        <v>0</v>
      </c>
      <c r="W25" s="116">
        <f t="shared" si="3"/>
        <v>21308.583852812309</v>
      </c>
    </row>
    <row r="26" spans="1:23" ht="15.6" customHeight="1" x14ac:dyDescent="0.2">
      <c r="A26" s="385">
        <f t="shared" si="4"/>
        <v>12</v>
      </c>
      <c r="B26" s="310" t="s">
        <v>544</v>
      </c>
      <c r="C26" s="282">
        <v>1964</v>
      </c>
      <c r="D26" s="388"/>
      <c r="E26" s="394" t="s">
        <v>181</v>
      </c>
      <c r="F26" s="259">
        <v>5</v>
      </c>
      <c r="G26" s="259">
        <v>3</v>
      </c>
      <c r="H26" s="398">
        <v>3431.73</v>
      </c>
      <c r="I26" s="302">
        <v>2523.83</v>
      </c>
      <c r="J26" s="302">
        <v>2295.8200000000002</v>
      </c>
      <c r="K26" s="282">
        <v>99</v>
      </c>
      <c r="L26" s="302">
        <f>'раздел 2'!C23</f>
        <v>16776290.620000001</v>
      </c>
      <c r="M26" s="390">
        <v>0</v>
      </c>
      <c r="N26" s="390">
        <v>0</v>
      </c>
      <c r="O26" s="390">
        <v>0</v>
      </c>
      <c r="P26" s="302">
        <f t="shared" si="0"/>
        <v>16776290.620000001</v>
      </c>
      <c r="Q26" s="403">
        <f t="shared" si="1"/>
        <v>4888.5811587741464</v>
      </c>
      <c r="R26" s="388">
        <v>24445</v>
      </c>
      <c r="S26" s="255" t="s">
        <v>149</v>
      </c>
      <c r="T26" s="394" t="s">
        <v>130</v>
      </c>
      <c r="U26" s="29">
        <f>L26-'раздел 2'!C23</f>
        <v>0</v>
      </c>
      <c r="V26" s="116">
        <f t="shared" si="2"/>
        <v>0</v>
      </c>
      <c r="W26" s="116">
        <f t="shared" si="3"/>
        <v>19556.418841225852</v>
      </c>
    </row>
    <row r="27" spans="1:23" ht="15.6" customHeight="1" x14ac:dyDescent="0.2">
      <c r="A27" s="385">
        <f t="shared" si="4"/>
        <v>13</v>
      </c>
      <c r="B27" s="70" t="s">
        <v>98</v>
      </c>
      <c r="C27" s="282">
        <v>1957</v>
      </c>
      <c r="D27" s="388"/>
      <c r="E27" s="394" t="s">
        <v>123</v>
      </c>
      <c r="F27" s="259">
        <v>3</v>
      </c>
      <c r="G27" s="259">
        <v>5</v>
      </c>
      <c r="H27" s="302">
        <v>4667.03</v>
      </c>
      <c r="I27" s="302">
        <v>3425.11</v>
      </c>
      <c r="J27" s="302">
        <v>3201.3</v>
      </c>
      <c r="K27" s="282">
        <v>103</v>
      </c>
      <c r="L27" s="302">
        <f>'раздел 2'!C24</f>
        <v>16006750.25</v>
      </c>
      <c r="M27" s="390">
        <v>0</v>
      </c>
      <c r="N27" s="390">
        <v>0</v>
      </c>
      <c r="O27" s="390">
        <v>0</v>
      </c>
      <c r="P27" s="302">
        <f t="shared" si="0"/>
        <v>16006750.25</v>
      </c>
      <c r="Q27" s="403">
        <f t="shared" si="1"/>
        <v>3429.7508801100489</v>
      </c>
      <c r="R27" s="388">
        <v>24445</v>
      </c>
      <c r="S27" s="255" t="s">
        <v>149</v>
      </c>
      <c r="T27" s="394" t="s">
        <v>130</v>
      </c>
      <c r="U27" s="29">
        <f>L27-'раздел 2'!C24</f>
        <v>0</v>
      </c>
      <c r="V27" s="116">
        <f t="shared" si="2"/>
        <v>0</v>
      </c>
      <c r="W27" s="116">
        <f t="shared" si="3"/>
        <v>21015.249119889952</v>
      </c>
    </row>
    <row r="28" spans="1:23" ht="15.6" customHeight="1" x14ac:dyDescent="0.2">
      <c r="A28" s="385">
        <f t="shared" si="4"/>
        <v>14</v>
      </c>
      <c r="B28" s="310" t="s">
        <v>545</v>
      </c>
      <c r="C28" s="282">
        <v>1966</v>
      </c>
      <c r="D28" s="388"/>
      <c r="E28" s="394" t="s">
        <v>181</v>
      </c>
      <c r="F28" s="259">
        <v>5</v>
      </c>
      <c r="G28" s="259">
        <v>3</v>
      </c>
      <c r="H28" s="302">
        <v>3573.42</v>
      </c>
      <c r="I28" s="302">
        <v>2492.52</v>
      </c>
      <c r="J28" s="302">
        <v>2080.66</v>
      </c>
      <c r="K28" s="282">
        <v>100</v>
      </c>
      <c r="L28" s="302">
        <f>'раздел 2'!C25</f>
        <v>945845.46</v>
      </c>
      <c r="M28" s="390">
        <v>0</v>
      </c>
      <c r="N28" s="390">
        <v>0</v>
      </c>
      <c r="O28" s="390">
        <v>0</v>
      </c>
      <c r="P28" s="302">
        <f t="shared" si="0"/>
        <v>945845.46</v>
      </c>
      <c r="Q28" s="403">
        <f t="shared" si="1"/>
        <v>264.68913813657502</v>
      </c>
      <c r="R28" s="388">
        <v>24445</v>
      </c>
      <c r="S28" s="255" t="s">
        <v>149</v>
      </c>
      <c r="T28" s="394" t="s">
        <v>130</v>
      </c>
      <c r="U28" s="29">
        <f>L28-'раздел 2'!C25</f>
        <v>0</v>
      </c>
      <c r="V28" s="116">
        <f t="shared" si="2"/>
        <v>0</v>
      </c>
      <c r="W28" s="116">
        <f t="shared" si="3"/>
        <v>24180.310861863425</v>
      </c>
    </row>
    <row r="29" spans="1:23" ht="15.6" customHeight="1" x14ac:dyDescent="0.2">
      <c r="A29" s="385">
        <f t="shared" si="4"/>
        <v>15</v>
      </c>
      <c r="B29" s="310" t="s">
        <v>546</v>
      </c>
      <c r="C29" s="282">
        <v>1956</v>
      </c>
      <c r="D29" s="388"/>
      <c r="E29" s="394" t="s">
        <v>421</v>
      </c>
      <c r="F29" s="259">
        <v>3</v>
      </c>
      <c r="G29" s="259">
        <v>3</v>
      </c>
      <c r="H29" s="302">
        <v>1632.24</v>
      </c>
      <c r="I29" s="302">
        <v>1317.1</v>
      </c>
      <c r="J29" s="302">
        <v>1115.4100000000001</v>
      </c>
      <c r="K29" s="282">
        <v>44</v>
      </c>
      <c r="L29" s="302">
        <f>'раздел 2'!C26</f>
        <v>6159421.0999999996</v>
      </c>
      <c r="M29" s="390">
        <v>0</v>
      </c>
      <c r="N29" s="390">
        <v>0</v>
      </c>
      <c r="O29" s="390">
        <v>0</v>
      </c>
      <c r="P29" s="302">
        <f t="shared" si="0"/>
        <v>6159421.0999999996</v>
      </c>
      <c r="Q29" s="403">
        <f t="shared" si="1"/>
        <v>3773.60014458658</v>
      </c>
      <c r="R29" s="388">
        <v>24445</v>
      </c>
      <c r="S29" s="255" t="s">
        <v>149</v>
      </c>
      <c r="T29" s="394" t="s">
        <v>130</v>
      </c>
      <c r="U29" s="29">
        <f>L29-'раздел 2'!C26</f>
        <v>0</v>
      </c>
      <c r="V29" s="116">
        <f t="shared" si="2"/>
        <v>0</v>
      </c>
      <c r="W29" s="116">
        <f t="shared" si="3"/>
        <v>20671.39985541342</v>
      </c>
    </row>
    <row r="30" spans="1:23" ht="15.6" customHeight="1" x14ac:dyDescent="0.2">
      <c r="A30" s="385">
        <f t="shared" si="4"/>
        <v>16</v>
      </c>
      <c r="B30" s="310" t="s">
        <v>550</v>
      </c>
      <c r="C30" s="282">
        <v>1961</v>
      </c>
      <c r="D30" s="388"/>
      <c r="E30" s="394" t="s">
        <v>124</v>
      </c>
      <c r="F30" s="259">
        <v>5</v>
      </c>
      <c r="G30" s="259">
        <v>3</v>
      </c>
      <c r="H30" s="302">
        <v>3441.91</v>
      </c>
      <c r="I30" s="302">
        <v>2478.13</v>
      </c>
      <c r="J30" s="302">
        <v>2119.9699999999998</v>
      </c>
      <c r="K30" s="282">
        <v>86</v>
      </c>
      <c r="L30" s="302">
        <f>'раздел 2'!C27</f>
        <v>644894.43999999994</v>
      </c>
      <c r="M30" s="390">
        <v>0</v>
      </c>
      <c r="N30" s="390">
        <v>0</v>
      </c>
      <c r="O30" s="390">
        <v>0</v>
      </c>
      <c r="P30" s="302">
        <f t="shared" si="0"/>
        <v>644894.43999999994</v>
      </c>
      <c r="Q30" s="403">
        <f t="shared" si="1"/>
        <v>187.36528264829701</v>
      </c>
      <c r="R30" s="388">
        <v>24445</v>
      </c>
      <c r="S30" s="255" t="s">
        <v>149</v>
      </c>
      <c r="T30" s="394" t="s">
        <v>130</v>
      </c>
      <c r="U30" s="29">
        <f>L30-'раздел 2'!C27</f>
        <v>0</v>
      </c>
      <c r="V30" s="116">
        <f t="shared" si="2"/>
        <v>0</v>
      </c>
      <c r="W30" s="116">
        <f t="shared" si="3"/>
        <v>24257.634717351702</v>
      </c>
    </row>
    <row r="31" spans="1:23" ht="15.6" customHeight="1" x14ac:dyDescent="0.2">
      <c r="A31" s="385">
        <f t="shared" si="4"/>
        <v>17</v>
      </c>
      <c r="B31" s="275" t="s">
        <v>551</v>
      </c>
      <c r="C31" s="282">
        <v>1963</v>
      </c>
      <c r="D31" s="388"/>
      <c r="E31" s="394" t="s">
        <v>123</v>
      </c>
      <c r="F31" s="259">
        <v>3</v>
      </c>
      <c r="G31" s="259">
        <v>5</v>
      </c>
      <c r="H31" s="302">
        <v>4667.03</v>
      </c>
      <c r="I31" s="302">
        <v>3425.11</v>
      </c>
      <c r="J31" s="302">
        <v>3201.3</v>
      </c>
      <c r="K31" s="282">
        <v>103</v>
      </c>
      <c r="L31" s="302">
        <f>'раздел 2'!C28</f>
        <v>1088524.5799999998</v>
      </c>
      <c r="M31" s="390">
        <v>0</v>
      </c>
      <c r="N31" s="390">
        <v>0</v>
      </c>
      <c r="O31" s="390">
        <v>0</v>
      </c>
      <c r="P31" s="302">
        <f t="shared" si="0"/>
        <v>1088524.5799999998</v>
      </c>
      <c r="Q31" s="403">
        <f t="shared" si="1"/>
        <v>233.23710796802246</v>
      </c>
      <c r="R31" s="388">
        <v>24445</v>
      </c>
      <c r="S31" s="255" t="s">
        <v>149</v>
      </c>
      <c r="T31" s="394" t="s">
        <v>130</v>
      </c>
      <c r="U31" s="29">
        <f>L31-'раздел 2'!C28</f>
        <v>0</v>
      </c>
      <c r="V31" s="116">
        <f t="shared" si="2"/>
        <v>0</v>
      </c>
      <c r="W31" s="116">
        <f t="shared" si="3"/>
        <v>24211.762892031977</v>
      </c>
    </row>
    <row r="32" spans="1:23" ht="15.6" customHeight="1" x14ac:dyDescent="0.2">
      <c r="A32" s="385">
        <f t="shared" si="4"/>
        <v>18</v>
      </c>
      <c r="B32" s="275" t="s">
        <v>552</v>
      </c>
      <c r="C32" s="282">
        <v>1968</v>
      </c>
      <c r="D32" s="388"/>
      <c r="E32" s="394" t="s">
        <v>123</v>
      </c>
      <c r="F32" s="259">
        <v>3</v>
      </c>
      <c r="G32" s="259">
        <v>4</v>
      </c>
      <c r="H32" s="302">
        <v>2697.82</v>
      </c>
      <c r="I32" s="302">
        <v>1793</v>
      </c>
      <c r="J32" s="302">
        <v>1609.11</v>
      </c>
      <c r="K32" s="282">
        <v>57</v>
      </c>
      <c r="L32" s="302">
        <f>'раздел 2'!C29</f>
        <v>1600369.23</v>
      </c>
      <c r="M32" s="390">
        <v>0</v>
      </c>
      <c r="N32" s="390">
        <v>0</v>
      </c>
      <c r="O32" s="390">
        <v>0</v>
      </c>
      <c r="P32" s="302">
        <f t="shared" si="0"/>
        <v>1600369.23</v>
      </c>
      <c r="Q32" s="403">
        <f t="shared" si="1"/>
        <v>593.20830522421807</v>
      </c>
      <c r="R32" s="388">
        <v>24445</v>
      </c>
      <c r="S32" s="255" t="s">
        <v>149</v>
      </c>
      <c r="T32" s="394" t="s">
        <v>130</v>
      </c>
      <c r="U32" s="29">
        <f>L32-'раздел 2'!C29</f>
        <v>0</v>
      </c>
      <c r="V32" s="116">
        <f t="shared" si="2"/>
        <v>0</v>
      </c>
      <c r="W32" s="116">
        <f t="shared" si="3"/>
        <v>23851.79169477578</v>
      </c>
    </row>
    <row r="33" spans="1:27" ht="15.6" customHeight="1" x14ac:dyDescent="0.2">
      <c r="A33" s="385">
        <f t="shared" si="4"/>
        <v>19</v>
      </c>
      <c r="B33" s="275" t="s">
        <v>555</v>
      </c>
      <c r="C33" s="282">
        <v>1953</v>
      </c>
      <c r="D33" s="388"/>
      <c r="E33" s="394" t="s">
        <v>421</v>
      </c>
      <c r="F33" s="259">
        <v>2</v>
      </c>
      <c r="G33" s="259">
        <v>2</v>
      </c>
      <c r="H33" s="302">
        <v>906.09</v>
      </c>
      <c r="I33" s="302">
        <v>696.09</v>
      </c>
      <c r="J33" s="302">
        <v>696.09</v>
      </c>
      <c r="K33" s="282">
        <v>31</v>
      </c>
      <c r="L33" s="302">
        <f>'раздел 2'!C30</f>
        <v>3181700.61</v>
      </c>
      <c r="M33" s="390">
        <v>0</v>
      </c>
      <c r="N33" s="390">
        <v>0</v>
      </c>
      <c r="O33" s="390">
        <v>0</v>
      </c>
      <c r="P33" s="302">
        <f t="shared" si="0"/>
        <v>3181700.61</v>
      </c>
      <c r="Q33" s="403">
        <f t="shared" si="1"/>
        <v>3511.4620070853884</v>
      </c>
      <c r="R33" s="388">
        <v>24445</v>
      </c>
      <c r="S33" s="255" t="s">
        <v>149</v>
      </c>
      <c r="T33" s="394" t="s">
        <v>130</v>
      </c>
      <c r="U33" s="29">
        <f>L33-'раздел 2'!C30</f>
        <v>0</v>
      </c>
      <c r="V33" s="116">
        <f t="shared" si="2"/>
        <v>0</v>
      </c>
      <c r="W33" s="116">
        <f t="shared" si="3"/>
        <v>20933.537992914611</v>
      </c>
    </row>
    <row r="34" spans="1:27" ht="15.6" customHeight="1" x14ac:dyDescent="0.2">
      <c r="A34" s="385">
        <f t="shared" si="4"/>
        <v>20</v>
      </c>
      <c r="B34" s="275" t="s">
        <v>558</v>
      </c>
      <c r="C34" s="282">
        <v>1953</v>
      </c>
      <c r="D34" s="388"/>
      <c r="E34" s="394" t="s">
        <v>123</v>
      </c>
      <c r="F34" s="259">
        <v>3</v>
      </c>
      <c r="G34" s="259">
        <v>3</v>
      </c>
      <c r="H34" s="302">
        <v>1960.05</v>
      </c>
      <c r="I34" s="302">
        <v>1494.65</v>
      </c>
      <c r="J34" s="302">
        <v>1286.44</v>
      </c>
      <c r="K34" s="282">
        <v>47</v>
      </c>
      <c r="L34" s="302">
        <f>'раздел 2'!C31</f>
        <v>4203009.1500000004</v>
      </c>
      <c r="M34" s="390">
        <v>0</v>
      </c>
      <c r="N34" s="390">
        <v>0</v>
      </c>
      <c r="O34" s="390">
        <v>0</v>
      </c>
      <c r="P34" s="302">
        <f t="shared" si="0"/>
        <v>4203009.1500000004</v>
      </c>
      <c r="Q34" s="403">
        <f t="shared" si="1"/>
        <v>2144.3377209765058</v>
      </c>
      <c r="R34" s="388">
        <v>24445</v>
      </c>
      <c r="S34" s="255" t="s">
        <v>149</v>
      </c>
      <c r="T34" s="394" t="s">
        <v>130</v>
      </c>
      <c r="U34" s="29">
        <f>L34-'раздел 2'!C31</f>
        <v>0</v>
      </c>
      <c r="V34" s="116">
        <f t="shared" si="2"/>
        <v>0</v>
      </c>
      <c r="W34" s="116">
        <f t="shared" si="3"/>
        <v>22300.662279023494</v>
      </c>
    </row>
    <row r="35" spans="1:27" ht="15.6" customHeight="1" x14ac:dyDescent="0.2">
      <c r="A35" s="385">
        <f t="shared" si="4"/>
        <v>21</v>
      </c>
      <c r="B35" s="310" t="s">
        <v>559</v>
      </c>
      <c r="C35" s="282">
        <v>1955</v>
      </c>
      <c r="D35" s="388"/>
      <c r="E35" s="394" t="s">
        <v>421</v>
      </c>
      <c r="F35" s="259">
        <v>2</v>
      </c>
      <c r="G35" s="259">
        <v>2</v>
      </c>
      <c r="H35" s="302">
        <v>906.09</v>
      </c>
      <c r="I35" s="302">
        <v>696.09</v>
      </c>
      <c r="J35" s="302">
        <v>696.09</v>
      </c>
      <c r="K35" s="282">
        <v>31</v>
      </c>
      <c r="L35" s="302">
        <f>'раздел 2'!C32</f>
        <v>332702.55</v>
      </c>
      <c r="M35" s="390">
        <v>0</v>
      </c>
      <c r="N35" s="390">
        <v>0</v>
      </c>
      <c r="O35" s="390">
        <v>0</v>
      </c>
      <c r="P35" s="302">
        <f t="shared" si="0"/>
        <v>332702.55</v>
      </c>
      <c r="Q35" s="403">
        <f t="shared" si="1"/>
        <v>367.18488229646061</v>
      </c>
      <c r="R35" s="388">
        <v>24445</v>
      </c>
      <c r="S35" s="255" t="s">
        <v>149</v>
      </c>
      <c r="T35" s="394" t="s">
        <v>130</v>
      </c>
      <c r="U35" s="29">
        <f>L35-'раздел 2'!C32</f>
        <v>0</v>
      </c>
      <c r="V35" s="116">
        <f t="shared" si="2"/>
        <v>0</v>
      </c>
      <c r="W35" s="116">
        <f t="shared" si="3"/>
        <v>24077.81511770354</v>
      </c>
    </row>
    <row r="36" spans="1:27" ht="15.6" customHeight="1" x14ac:dyDescent="0.2">
      <c r="A36" s="385">
        <f t="shared" si="4"/>
        <v>22</v>
      </c>
      <c r="B36" s="275" t="s">
        <v>561</v>
      </c>
      <c r="C36" s="282">
        <v>1951</v>
      </c>
      <c r="D36" s="388"/>
      <c r="E36" s="394" t="s">
        <v>421</v>
      </c>
      <c r="F36" s="259">
        <v>2</v>
      </c>
      <c r="G36" s="259">
        <v>3</v>
      </c>
      <c r="H36" s="302">
        <v>2142.88</v>
      </c>
      <c r="I36" s="302">
        <v>1358.08</v>
      </c>
      <c r="J36" s="302">
        <v>1333.4</v>
      </c>
      <c r="K36" s="282">
        <v>46</v>
      </c>
      <c r="L36" s="302">
        <f>'раздел 2'!C33</f>
        <v>6246911.29</v>
      </c>
      <c r="M36" s="390">
        <v>0</v>
      </c>
      <c r="N36" s="390">
        <v>0</v>
      </c>
      <c r="O36" s="390">
        <v>0</v>
      </c>
      <c r="P36" s="302">
        <f t="shared" si="0"/>
        <v>6246911.29</v>
      </c>
      <c r="Q36" s="403">
        <f t="shared" si="1"/>
        <v>2915.1941732621517</v>
      </c>
      <c r="R36" s="388">
        <v>24445</v>
      </c>
      <c r="S36" s="255" t="s">
        <v>149</v>
      </c>
      <c r="T36" s="394" t="s">
        <v>130</v>
      </c>
      <c r="U36" s="29">
        <f>L36-'раздел 2'!C33</f>
        <v>0</v>
      </c>
      <c r="V36" s="116">
        <f t="shared" si="2"/>
        <v>0</v>
      </c>
      <c r="W36" s="116">
        <f t="shared" si="3"/>
        <v>21529.805826737847</v>
      </c>
    </row>
    <row r="37" spans="1:27" ht="15.6" customHeight="1" x14ac:dyDescent="0.2">
      <c r="A37" s="385">
        <f t="shared" si="4"/>
        <v>23</v>
      </c>
      <c r="B37" s="310" t="s">
        <v>562</v>
      </c>
      <c r="C37" s="282" t="s">
        <v>422</v>
      </c>
      <c r="D37" s="388"/>
      <c r="E37" s="394" t="s">
        <v>421</v>
      </c>
      <c r="F37" s="259">
        <v>2</v>
      </c>
      <c r="G37" s="259">
        <v>2</v>
      </c>
      <c r="H37" s="302">
        <v>941.03</v>
      </c>
      <c r="I37" s="302">
        <v>851.34</v>
      </c>
      <c r="J37" s="302">
        <v>851.34</v>
      </c>
      <c r="K37" s="282">
        <v>27</v>
      </c>
      <c r="L37" s="302">
        <f>'раздел 2'!C34</f>
        <v>3661702.1</v>
      </c>
      <c r="M37" s="390">
        <v>0</v>
      </c>
      <c r="N37" s="390">
        <v>0</v>
      </c>
      <c r="O37" s="390">
        <v>0</v>
      </c>
      <c r="P37" s="302">
        <f t="shared" si="0"/>
        <v>3661702.1</v>
      </c>
      <c r="Q37" s="403">
        <f t="shared" si="1"/>
        <v>3891.1640436542939</v>
      </c>
      <c r="R37" s="388">
        <v>24445</v>
      </c>
      <c r="S37" s="255" t="s">
        <v>149</v>
      </c>
      <c r="T37" s="394" t="s">
        <v>130</v>
      </c>
      <c r="U37" s="29">
        <f>L37-'раздел 2'!C34</f>
        <v>0</v>
      </c>
      <c r="V37" s="116">
        <f t="shared" si="2"/>
        <v>0</v>
      </c>
      <c r="W37" s="116">
        <f t="shared" si="3"/>
        <v>20553.835956345705</v>
      </c>
    </row>
    <row r="38" spans="1:27" ht="15.6" customHeight="1" x14ac:dyDescent="0.2">
      <c r="A38" s="385">
        <f t="shared" si="4"/>
        <v>24</v>
      </c>
      <c r="B38" s="310" t="s">
        <v>564</v>
      </c>
      <c r="C38" s="282">
        <v>1952</v>
      </c>
      <c r="D38" s="388"/>
      <c r="E38" s="394" t="s">
        <v>421</v>
      </c>
      <c r="F38" s="259">
        <v>2</v>
      </c>
      <c r="G38" s="259">
        <v>3</v>
      </c>
      <c r="H38" s="302">
        <v>2260.35</v>
      </c>
      <c r="I38" s="302">
        <v>1333</v>
      </c>
      <c r="J38" s="302">
        <v>1198.95</v>
      </c>
      <c r="K38" s="282">
        <v>42</v>
      </c>
      <c r="L38" s="302">
        <f>'раздел 2'!C35</f>
        <v>18748585.75</v>
      </c>
      <c r="M38" s="390">
        <v>0</v>
      </c>
      <c r="N38" s="390">
        <v>0</v>
      </c>
      <c r="O38" s="390">
        <v>0</v>
      </c>
      <c r="P38" s="302">
        <f t="shared" si="0"/>
        <v>18748585.75</v>
      </c>
      <c r="Q38" s="403">
        <f t="shared" si="1"/>
        <v>8294.5498484747932</v>
      </c>
      <c r="R38" s="388">
        <v>24445</v>
      </c>
      <c r="S38" s="255" t="s">
        <v>149</v>
      </c>
      <c r="T38" s="394" t="s">
        <v>130</v>
      </c>
      <c r="U38" s="29">
        <f>L38-'раздел 2'!C35</f>
        <v>0</v>
      </c>
      <c r="V38" s="116">
        <f t="shared" si="2"/>
        <v>0</v>
      </c>
      <c r="W38" s="116">
        <f t="shared" si="3"/>
        <v>16150.450151525207</v>
      </c>
    </row>
    <row r="39" spans="1:27" ht="15.6" customHeight="1" x14ac:dyDescent="0.2">
      <c r="A39" s="385">
        <f t="shared" si="4"/>
        <v>25</v>
      </c>
      <c r="B39" s="310" t="s">
        <v>63</v>
      </c>
      <c r="C39" s="282">
        <v>1956</v>
      </c>
      <c r="D39" s="388"/>
      <c r="E39" s="394" t="s">
        <v>123</v>
      </c>
      <c r="F39" s="259">
        <v>3</v>
      </c>
      <c r="G39" s="259">
        <v>3</v>
      </c>
      <c r="H39" s="302">
        <v>1853.61</v>
      </c>
      <c r="I39" s="302">
        <v>1326.61</v>
      </c>
      <c r="J39" s="302">
        <v>1308.3499999999999</v>
      </c>
      <c r="K39" s="282">
        <v>33</v>
      </c>
      <c r="L39" s="302">
        <f>'раздел 2'!C36</f>
        <v>5905197.3100000005</v>
      </c>
      <c r="M39" s="390">
        <v>0</v>
      </c>
      <c r="N39" s="390">
        <v>0</v>
      </c>
      <c r="O39" s="390">
        <v>0</v>
      </c>
      <c r="P39" s="302">
        <f t="shared" ref="P39:P56" si="5">L39</f>
        <v>5905197.3100000005</v>
      </c>
      <c r="Q39" s="403">
        <f t="shared" ref="Q39:Q64" si="6">L39/H39</f>
        <v>3185.7819660014788</v>
      </c>
      <c r="R39" s="388">
        <v>24445</v>
      </c>
      <c r="S39" s="255" t="s">
        <v>149</v>
      </c>
      <c r="T39" s="394" t="s">
        <v>130</v>
      </c>
      <c r="U39" s="29">
        <f>L39-'раздел 2'!C36</f>
        <v>0</v>
      </c>
      <c r="V39" s="116">
        <f t="shared" ref="V39:V76" si="7">L39-P39</f>
        <v>0</v>
      </c>
      <c r="W39" s="116">
        <f t="shared" si="3"/>
        <v>21259.218033998521</v>
      </c>
    </row>
    <row r="40" spans="1:27" ht="15.6" customHeight="1" x14ac:dyDescent="0.2">
      <c r="A40" s="385">
        <f t="shared" ref="A40:A63" si="8">A39+1</f>
        <v>26</v>
      </c>
      <c r="B40" s="310" t="s">
        <v>565</v>
      </c>
      <c r="C40" s="282">
        <v>1952</v>
      </c>
      <c r="D40" s="388"/>
      <c r="E40" s="394" t="s">
        <v>421</v>
      </c>
      <c r="F40" s="259">
        <v>2</v>
      </c>
      <c r="G40" s="259">
        <v>3</v>
      </c>
      <c r="H40" s="302">
        <v>2005</v>
      </c>
      <c r="I40" s="302">
        <v>1352.6</v>
      </c>
      <c r="J40" s="302">
        <v>1352.6</v>
      </c>
      <c r="K40" s="282">
        <v>44</v>
      </c>
      <c r="L40" s="302">
        <f>'раздел 2'!C37</f>
        <v>14114017.17</v>
      </c>
      <c r="M40" s="390">
        <v>0</v>
      </c>
      <c r="N40" s="390">
        <v>0</v>
      </c>
      <c r="O40" s="390">
        <v>0</v>
      </c>
      <c r="P40" s="302">
        <f t="shared" si="5"/>
        <v>14114017.17</v>
      </c>
      <c r="Q40" s="403">
        <f t="shared" si="6"/>
        <v>7039.4100598503737</v>
      </c>
      <c r="R40" s="388">
        <v>24445</v>
      </c>
      <c r="S40" s="255" t="s">
        <v>149</v>
      </c>
      <c r="T40" s="394" t="s">
        <v>130</v>
      </c>
      <c r="U40" s="29">
        <f>L40-'раздел 2'!C37</f>
        <v>0</v>
      </c>
      <c r="V40" s="116">
        <f t="shared" si="7"/>
        <v>0</v>
      </c>
      <c r="W40" s="116">
        <f t="shared" si="3"/>
        <v>17405.589940149628</v>
      </c>
    </row>
    <row r="41" spans="1:27" ht="15.6" customHeight="1" x14ac:dyDescent="0.2">
      <c r="A41" s="385">
        <f t="shared" si="8"/>
        <v>27</v>
      </c>
      <c r="B41" s="310" t="s">
        <v>566</v>
      </c>
      <c r="C41" s="282">
        <v>1956</v>
      </c>
      <c r="D41" s="388"/>
      <c r="E41" s="394" t="s">
        <v>421</v>
      </c>
      <c r="F41" s="259">
        <v>3</v>
      </c>
      <c r="G41" s="259">
        <v>3</v>
      </c>
      <c r="H41" s="302">
        <v>2131.9499999999998</v>
      </c>
      <c r="I41" s="302">
        <v>1322.57</v>
      </c>
      <c r="J41" s="302">
        <v>1139.57</v>
      </c>
      <c r="K41" s="282">
        <v>54</v>
      </c>
      <c r="L41" s="302">
        <f>'раздел 2'!C38</f>
        <v>13024493.85</v>
      </c>
      <c r="M41" s="390">
        <v>0</v>
      </c>
      <c r="N41" s="390">
        <v>0</v>
      </c>
      <c r="O41" s="390">
        <v>0</v>
      </c>
      <c r="P41" s="302">
        <f t="shared" si="5"/>
        <v>13024493.85</v>
      </c>
      <c r="Q41" s="403">
        <f t="shared" si="6"/>
        <v>6109.1929219728418</v>
      </c>
      <c r="R41" s="388">
        <v>24445</v>
      </c>
      <c r="S41" s="255" t="s">
        <v>149</v>
      </c>
      <c r="T41" s="394" t="s">
        <v>130</v>
      </c>
      <c r="U41" s="29">
        <f>L41-'раздел 2'!C38</f>
        <v>0</v>
      </c>
      <c r="V41" s="116">
        <f t="shared" si="7"/>
        <v>0</v>
      </c>
      <c r="W41" s="116">
        <f t="shared" si="3"/>
        <v>18335.807078027159</v>
      </c>
    </row>
    <row r="42" spans="1:27" ht="15.6" customHeight="1" x14ac:dyDescent="0.2">
      <c r="A42" s="385">
        <f t="shared" si="8"/>
        <v>28</v>
      </c>
      <c r="B42" s="70" t="s">
        <v>568</v>
      </c>
      <c r="C42" s="282">
        <v>1956</v>
      </c>
      <c r="D42" s="388"/>
      <c r="E42" s="394" t="s">
        <v>123</v>
      </c>
      <c r="F42" s="259">
        <v>3</v>
      </c>
      <c r="G42" s="259">
        <v>3</v>
      </c>
      <c r="H42" s="302">
        <v>2101.9499999999998</v>
      </c>
      <c r="I42" s="302">
        <v>1322.95</v>
      </c>
      <c r="J42" s="302">
        <v>1011.4</v>
      </c>
      <c r="K42" s="282">
        <v>66</v>
      </c>
      <c r="L42" s="302">
        <f>'раздел 2'!C39</f>
        <v>6709764.1900000004</v>
      </c>
      <c r="M42" s="390">
        <v>0</v>
      </c>
      <c r="N42" s="390">
        <v>0</v>
      </c>
      <c r="O42" s="390">
        <v>0</v>
      </c>
      <c r="P42" s="302">
        <f t="shared" si="5"/>
        <v>6709764.1900000004</v>
      </c>
      <c r="Q42" s="403">
        <f t="shared" si="6"/>
        <v>3192.1616546540122</v>
      </c>
      <c r="R42" s="388">
        <v>24445</v>
      </c>
      <c r="S42" s="255" t="s">
        <v>149</v>
      </c>
      <c r="T42" s="394" t="s">
        <v>130</v>
      </c>
      <c r="U42" s="29">
        <f>L42-'раздел 2'!C39</f>
        <v>0</v>
      </c>
      <c r="V42" s="116">
        <f t="shared" si="7"/>
        <v>0</v>
      </c>
      <c r="W42" s="116">
        <f t="shared" si="3"/>
        <v>21252.838345345986</v>
      </c>
      <c r="AA42" s="273"/>
    </row>
    <row r="43" spans="1:27" ht="15.6" customHeight="1" x14ac:dyDescent="0.2">
      <c r="A43" s="385">
        <f t="shared" si="8"/>
        <v>29</v>
      </c>
      <c r="B43" s="310" t="s">
        <v>569</v>
      </c>
      <c r="C43" s="282">
        <v>1963</v>
      </c>
      <c r="D43" s="388"/>
      <c r="E43" s="394" t="s">
        <v>181</v>
      </c>
      <c r="F43" s="259">
        <v>5</v>
      </c>
      <c r="G43" s="259">
        <v>3</v>
      </c>
      <c r="H43" s="302">
        <v>33285.699999999997</v>
      </c>
      <c r="I43" s="302">
        <v>2494.08</v>
      </c>
      <c r="J43" s="302">
        <v>2285.52</v>
      </c>
      <c r="K43" s="282">
        <v>102</v>
      </c>
      <c r="L43" s="302">
        <f>'раздел 2'!C40</f>
        <v>5871423.3600000003</v>
      </c>
      <c r="M43" s="390">
        <v>0</v>
      </c>
      <c r="N43" s="390">
        <v>0</v>
      </c>
      <c r="O43" s="390">
        <v>0</v>
      </c>
      <c r="P43" s="302">
        <f t="shared" si="5"/>
        <v>5871423.3600000003</v>
      </c>
      <c r="Q43" s="403">
        <f t="shared" si="6"/>
        <v>176.39476892479357</v>
      </c>
      <c r="R43" s="388">
        <v>24445</v>
      </c>
      <c r="S43" s="255" t="s">
        <v>149</v>
      </c>
      <c r="T43" s="394" t="s">
        <v>130</v>
      </c>
      <c r="U43" s="29">
        <f>L43-'раздел 2'!C40</f>
        <v>0</v>
      </c>
      <c r="V43" s="116">
        <f t="shared" si="7"/>
        <v>0</v>
      </c>
      <c r="W43" s="116">
        <f t="shared" si="3"/>
        <v>24268.605231075206</v>
      </c>
    </row>
    <row r="44" spans="1:27" ht="15.6" customHeight="1" x14ac:dyDescent="0.2">
      <c r="A44" s="385">
        <f t="shared" si="8"/>
        <v>30</v>
      </c>
      <c r="B44" s="70" t="s">
        <v>570</v>
      </c>
      <c r="C44" s="282">
        <v>1954</v>
      </c>
      <c r="D44" s="388"/>
      <c r="E44" s="394" t="s">
        <v>123</v>
      </c>
      <c r="F44" s="259">
        <v>3</v>
      </c>
      <c r="G44" s="259">
        <v>5</v>
      </c>
      <c r="H44" s="302">
        <v>2695.02</v>
      </c>
      <c r="I44" s="302">
        <v>1910.42</v>
      </c>
      <c r="J44" s="302">
        <v>1910.42</v>
      </c>
      <c r="K44" s="282">
        <v>53</v>
      </c>
      <c r="L44" s="302">
        <f>'раздел 2'!C41</f>
        <v>15294813.51</v>
      </c>
      <c r="M44" s="390">
        <v>0</v>
      </c>
      <c r="N44" s="390">
        <v>0</v>
      </c>
      <c r="O44" s="390">
        <v>0</v>
      </c>
      <c r="P44" s="302">
        <f t="shared" si="5"/>
        <v>15294813.51</v>
      </c>
      <c r="Q44" s="403">
        <f t="shared" si="6"/>
        <v>5675.2133601976975</v>
      </c>
      <c r="R44" s="388">
        <v>24445</v>
      </c>
      <c r="S44" s="255" t="s">
        <v>149</v>
      </c>
      <c r="T44" s="394" t="s">
        <v>130</v>
      </c>
      <c r="U44" s="29">
        <f>L44-'раздел 2'!C41</f>
        <v>0</v>
      </c>
      <c r="V44" s="116">
        <f t="shared" si="7"/>
        <v>0</v>
      </c>
      <c r="W44" s="116">
        <f t="shared" si="3"/>
        <v>18769.786639802303</v>
      </c>
    </row>
    <row r="45" spans="1:27" ht="15.6" customHeight="1" x14ac:dyDescent="0.2">
      <c r="A45" s="385">
        <f t="shared" si="8"/>
        <v>31</v>
      </c>
      <c r="B45" s="275" t="s">
        <v>571</v>
      </c>
      <c r="C45" s="282">
        <v>1952</v>
      </c>
      <c r="D45" s="388"/>
      <c r="E45" s="394" t="s">
        <v>421</v>
      </c>
      <c r="F45" s="259">
        <v>2</v>
      </c>
      <c r="G45" s="259">
        <v>1</v>
      </c>
      <c r="H45" s="302">
        <v>932.07</v>
      </c>
      <c r="I45" s="302">
        <v>515.51</v>
      </c>
      <c r="J45" s="302">
        <v>515.51</v>
      </c>
      <c r="K45" s="282">
        <v>18</v>
      </c>
      <c r="L45" s="302">
        <f>'раздел 2'!C42</f>
        <v>268041.01</v>
      </c>
      <c r="M45" s="390">
        <v>0</v>
      </c>
      <c r="N45" s="390">
        <v>0</v>
      </c>
      <c r="O45" s="390">
        <v>0</v>
      </c>
      <c r="P45" s="302">
        <f t="shared" si="5"/>
        <v>268041.01</v>
      </c>
      <c r="Q45" s="403">
        <f t="shared" si="6"/>
        <v>287.57605115495619</v>
      </c>
      <c r="R45" s="388">
        <v>24445</v>
      </c>
      <c r="S45" s="255" t="s">
        <v>149</v>
      </c>
      <c r="T45" s="394" t="s">
        <v>130</v>
      </c>
      <c r="U45" s="29">
        <f>L45-'раздел 2'!C42</f>
        <v>0</v>
      </c>
      <c r="V45" s="116">
        <f t="shared" si="7"/>
        <v>0</v>
      </c>
      <c r="W45" s="116">
        <f t="shared" si="3"/>
        <v>24157.423948845044</v>
      </c>
    </row>
    <row r="46" spans="1:27" ht="14.25" customHeight="1" x14ac:dyDescent="0.2">
      <c r="A46" s="385">
        <f t="shared" si="8"/>
        <v>32</v>
      </c>
      <c r="B46" s="310" t="s">
        <v>576</v>
      </c>
      <c r="C46" s="282">
        <v>1951</v>
      </c>
      <c r="D46" s="388"/>
      <c r="E46" s="394" t="s">
        <v>181</v>
      </c>
      <c r="F46" s="259">
        <v>3</v>
      </c>
      <c r="G46" s="259">
        <v>3</v>
      </c>
      <c r="H46" s="302">
        <v>2285.8200000000002</v>
      </c>
      <c r="I46" s="302">
        <v>1459.82</v>
      </c>
      <c r="J46" s="302">
        <v>1275.04</v>
      </c>
      <c r="K46" s="282">
        <v>59</v>
      </c>
      <c r="L46" s="302">
        <f>'раздел 2'!C43</f>
        <v>3755082.52</v>
      </c>
      <c r="M46" s="390">
        <v>0</v>
      </c>
      <c r="N46" s="390">
        <v>0</v>
      </c>
      <c r="O46" s="390">
        <v>0</v>
      </c>
      <c r="P46" s="302">
        <f t="shared" si="5"/>
        <v>3755082.52</v>
      </c>
      <c r="Q46" s="403">
        <f t="shared" si="6"/>
        <v>1642.7726242661277</v>
      </c>
      <c r="R46" s="388">
        <v>24445</v>
      </c>
      <c r="S46" s="255" t="s">
        <v>149</v>
      </c>
      <c r="T46" s="394" t="s">
        <v>130</v>
      </c>
      <c r="U46" s="29">
        <f>L46-'раздел 2'!C43</f>
        <v>0</v>
      </c>
      <c r="V46" s="116">
        <f t="shared" si="7"/>
        <v>0</v>
      </c>
      <c r="W46" s="116">
        <f t="shared" si="3"/>
        <v>22802.227375733873</v>
      </c>
    </row>
    <row r="47" spans="1:27" ht="15.6" customHeight="1" x14ac:dyDescent="0.2">
      <c r="A47" s="385">
        <f t="shared" si="8"/>
        <v>33</v>
      </c>
      <c r="B47" s="310" t="s">
        <v>577</v>
      </c>
      <c r="C47" s="282">
        <v>1953</v>
      </c>
      <c r="D47" s="388"/>
      <c r="E47" s="394" t="s">
        <v>181</v>
      </c>
      <c r="F47" s="259">
        <v>5</v>
      </c>
      <c r="G47" s="259">
        <v>4</v>
      </c>
      <c r="H47" s="302">
        <v>3999.95</v>
      </c>
      <c r="I47" s="302">
        <v>3020.95</v>
      </c>
      <c r="J47" s="302">
        <v>2701.64</v>
      </c>
      <c r="K47" s="282">
        <v>115</v>
      </c>
      <c r="L47" s="302">
        <f>'раздел 2'!C44</f>
        <v>3205811.86</v>
      </c>
      <c r="M47" s="390">
        <v>0</v>
      </c>
      <c r="N47" s="390">
        <v>0</v>
      </c>
      <c r="O47" s="390">
        <v>0</v>
      </c>
      <c r="P47" s="302">
        <f t="shared" si="5"/>
        <v>3205811.86</v>
      </c>
      <c r="Q47" s="403">
        <f t="shared" si="6"/>
        <v>801.46298328729108</v>
      </c>
      <c r="R47" s="388">
        <v>24445</v>
      </c>
      <c r="S47" s="255" t="s">
        <v>149</v>
      </c>
      <c r="T47" s="394" t="s">
        <v>130</v>
      </c>
      <c r="U47" s="29">
        <f>L47-'раздел 2'!C44</f>
        <v>0</v>
      </c>
      <c r="V47" s="116">
        <f t="shared" si="7"/>
        <v>0</v>
      </c>
      <c r="W47" s="116">
        <f t="shared" si="3"/>
        <v>23643.537016712708</v>
      </c>
    </row>
    <row r="48" spans="1:27" ht="15.6" customHeight="1" x14ac:dyDescent="0.2">
      <c r="A48" s="385">
        <f t="shared" si="8"/>
        <v>34</v>
      </c>
      <c r="B48" s="310" t="s">
        <v>578</v>
      </c>
      <c r="C48" s="282">
        <v>1969</v>
      </c>
      <c r="D48" s="388"/>
      <c r="E48" s="394" t="s">
        <v>421</v>
      </c>
      <c r="F48" s="259">
        <v>5</v>
      </c>
      <c r="G48" s="259">
        <v>1</v>
      </c>
      <c r="H48" s="302">
        <v>458.41</v>
      </c>
      <c r="I48" s="302">
        <v>408.41</v>
      </c>
      <c r="J48" s="302">
        <v>349.57</v>
      </c>
      <c r="K48" s="282">
        <v>16</v>
      </c>
      <c r="L48" s="302">
        <f>'раздел 2'!C45</f>
        <v>19412795.68</v>
      </c>
      <c r="M48" s="390">
        <v>0</v>
      </c>
      <c r="N48" s="390">
        <v>0</v>
      </c>
      <c r="O48" s="390">
        <v>0</v>
      </c>
      <c r="P48" s="302">
        <f t="shared" si="5"/>
        <v>19412795.68</v>
      </c>
      <c r="Q48" s="403">
        <f t="shared" si="6"/>
        <v>42348.106891210919</v>
      </c>
      <c r="R48" s="388">
        <v>24445</v>
      </c>
      <c r="S48" s="255" t="s">
        <v>149</v>
      </c>
      <c r="T48" s="394" t="s">
        <v>130</v>
      </c>
      <c r="U48" s="29">
        <f>L48-'раздел 2'!C45</f>
        <v>0</v>
      </c>
      <c r="V48" s="116">
        <f t="shared" si="7"/>
        <v>0</v>
      </c>
      <c r="W48" s="116">
        <f t="shared" si="3"/>
        <v>-17903.106891210919</v>
      </c>
    </row>
    <row r="49" spans="1:23" ht="15.6" customHeight="1" x14ac:dyDescent="0.2">
      <c r="A49" s="385">
        <f t="shared" si="8"/>
        <v>35</v>
      </c>
      <c r="B49" s="310" t="s">
        <v>579</v>
      </c>
      <c r="C49" s="282">
        <v>1970</v>
      </c>
      <c r="D49" s="388"/>
      <c r="E49" s="394" t="s">
        <v>181</v>
      </c>
      <c r="F49" s="259">
        <v>5</v>
      </c>
      <c r="G49" s="259">
        <v>4</v>
      </c>
      <c r="H49" s="302">
        <v>3999.95</v>
      </c>
      <c r="I49" s="302">
        <v>3020.95</v>
      </c>
      <c r="J49" s="302">
        <v>2701.64</v>
      </c>
      <c r="K49" s="282">
        <v>115</v>
      </c>
      <c r="L49" s="302">
        <f>'раздел 2'!C46</f>
        <v>27250144.240000002</v>
      </c>
      <c r="M49" s="390">
        <v>0</v>
      </c>
      <c r="N49" s="390">
        <v>0</v>
      </c>
      <c r="O49" s="390">
        <v>0</v>
      </c>
      <c r="P49" s="302">
        <f t="shared" si="5"/>
        <v>27250144.240000002</v>
      </c>
      <c r="Q49" s="403">
        <f t="shared" si="6"/>
        <v>6812.6212177652233</v>
      </c>
      <c r="R49" s="388">
        <v>24445</v>
      </c>
      <c r="S49" s="255" t="s">
        <v>149</v>
      </c>
      <c r="T49" s="394" t="s">
        <v>130</v>
      </c>
      <c r="U49" s="29">
        <f>L49-'раздел 2'!C46</f>
        <v>0</v>
      </c>
      <c r="V49" s="116">
        <f t="shared" si="7"/>
        <v>0</v>
      </c>
      <c r="W49" s="116">
        <f t="shared" si="3"/>
        <v>17632.378782234777</v>
      </c>
    </row>
    <row r="50" spans="1:23" ht="15.6" customHeight="1" x14ac:dyDescent="0.2">
      <c r="A50" s="385">
        <f t="shared" si="8"/>
        <v>36</v>
      </c>
      <c r="B50" s="310" t="s">
        <v>580</v>
      </c>
      <c r="C50" s="282">
        <v>1959</v>
      </c>
      <c r="D50" s="388"/>
      <c r="E50" s="394" t="s">
        <v>421</v>
      </c>
      <c r="F50" s="259">
        <v>3</v>
      </c>
      <c r="G50" s="259">
        <v>2</v>
      </c>
      <c r="H50" s="302">
        <v>1024.1400000000001</v>
      </c>
      <c r="I50" s="302">
        <v>733.14</v>
      </c>
      <c r="J50" s="302">
        <v>587.74</v>
      </c>
      <c r="K50" s="282">
        <v>23</v>
      </c>
      <c r="L50" s="302">
        <f>'раздел 2'!C47</f>
        <v>16197315.939999999</v>
      </c>
      <c r="M50" s="390">
        <v>0</v>
      </c>
      <c r="N50" s="390">
        <v>0</v>
      </c>
      <c r="O50" s="390">
        <v>0</v>
      </c>
      <c r="P50" s="302">
        <f t="shared" si="5"/>
        <v>16197315.939999999</v>
      </c>
      <c r="Q50" s="403">
        <f t="shared" si="6"/>
        <v>15815.529068291442</v>
      </c>
      <c r="R50" s="388">
        <v>24445</v>
      </c>
      <c r="S50" s="255" t="s">
        <v>149</v>
      </c>
      <c r="T50" s="394" t="s">
        <v>130</v>
      </c>
      <c r="U50" s="29">
        <f>L50-'раздел 2'!C47</f>
        <v>0</v>
      </c>
      <c r="V50" s="116">
        <f t="shared" si="7"/>
        <v>0</v>
      </c>
      <c r="W50" s="116">
        <f t="shared" si="3"/>
        <v>8629.4709317085581</v>
      </c>
    </row>
    <row r="51" spans="1:23" ht="12.75" customHeight="1" x14ac:dyDescent="0.2">
      <c r="A51" s="385">
        <f t="shared" si="8"/>
        <v>37</v>
      </c>
      <c r="B51" s="310" t="s">
        <v>581</v>
      </c>
      <c r="C51" s="282">
        <v>1958</v>
      </c>
      <c r="D51" s="388"/>
      <c r="E51" s="394" t="s">
        <v>181</v>
      </c>
      <c r="F51" s="259">
        <v>3</v>
      </c>
      <c r="G51" s="259">
        <v>3</v>
      </c>
      <c r="H51" s="302">
        <v>2285.8200000000002</v>
      </c>
      <c r="I51" s="302">
        <v>1459.82</v>
      </c>
      <c r="J51" s="302">
        <v>1275.04</v>
      </c>
      <c r="K51" s="282">
        <v>59</v>
      </c>
      <c r="L51" s="302">
        <f>'раздел 2'!C48</f>
        <v>15310876.699999999</v>
      </c>
      <c r="M51" s="390">
        <v>0</v>
      </c>
      <c r="N51" s="390">
        <v>0</v>
      </c>
      <c r="O51" s="390">
        <v>0</v>
      </c>
      <c r="P51" s="302">
        <f t="shared" si="5"/>
        <v>15310876.699999999</v>
      </c>
      <c r="Q51" s="403">
        <f t="shared" si="6"/>
        <v>6698.198764557138</v>
      </c>
      <c r="R51" s="388">
        <v>24445</v>
      </c>
      <c r="S51" s="255" t="s">
        <v>149</v>
      </c>
      <c r="T51" s="394" t="s">
        <v>130</v>
      </c>
      <c r="U51" s="29">
        <f>L51-'раздел 2'!C48</f>
        <v>0</v>
      </c>
      <c r="V51" s="116">
        <f t="shared" si="7"/>
        <v>0</v>
      </c>
      <c r="W51" s="116">
        <f t="shared" si="3"/>
        <v>17746.801235442861</v>
      </c>
    </row>
    <row r="52" spans="1:23" ht="12" customHeight="1" x14ac:dyDescent="0.2">
      <c r="A52" s="385">
        <f t="shared" si="8"/>
        <v>38</v>
      </c>
      <c r="B52" s="310" t="s">
        <v>582</v>
      </c>
      <c r="C52" s="282">
        <v>1959</v>
      </c>
      <c r="D52" s="388"/>
      <c r="E52" s="394" t="s">
        <v>421</v>
      </c>
      <c r="F52" s="259">
        <v>3</v>
      </c>
      <c r="G52" s="259">
        <v>1</v>
      </c>
      <c r="H52" s="302">
        <v>454.85</v>
      </c>
      <c r="I52" s="302">
        <v>414.85</v>
      </c>
      <c r="J52" s="302">
        <v>367.73</v>
      </c>
      <c r="K52" s="282">
        <v>21</v>
      </c>
      <c r="L52" s="302">
        <f>'раздел 2'!C49</f>
        <v>16188939.92</v>
      </c>
      <c r="M52" s="390">
        <v>0</v>
      </c>
      <c r="N52" s="390">
        <v>0</v>
      </c>
      <c r="O52" s="390">
        <v>0</v>
      </c>
      <c r="P52" s="302">
        <f t="shared" si="5"/>
        <v>16188939.92</v>
      </c>
      <c r="Q52" s="403">
        <f t="shared" si="6"/>
        <v>35591.821303726501</v>
      </c>
      <c r="R52" s="388">
        <v>24445</v>
      </c>
      <c r="S52" s="255" t="s">
        <v>149</v>
      </c>
      <c r="T52" s="394" t="s">
        <v>130</v>
      </c>
      <c r="U52" s="29">
        <f>L52-'раздел 2'!C49</f>
        <v>0</v>
      </c>
      <c r="V52" s="116">
        <f t="shared" si="7"/>
        <v>0</v>
      </c>
      <c r="W52" s="116">
        <f t="shared" si="3"/>
        <v>-11146.821303726501</v>
      </c>
    </row>
    <row r="53" spans="1:23" ht="15.6" customHeight="1" x14ac:dyDescent="0.2">
      <c r="A53" s="385">
        <f t="shared" si="8"/>
        <v>39</v>
      </c>
      <c r="B53" s="310" t="s">
        <v>583</v>
      </c>
      <c r="C53" s="282">
        <v>1959</v>
      </c>
      <c r="D53" s="388"/>
      <c r="E53" s="394" t="s">
        <v>181</v>
      </c>
      <c r="F53" s="259">
        <v>3</v>
      </c>
      <c r="G53" s="259">
        <v>2</v>
      </c>
      <c r="H53" s="302">
        <v>1299.3</v>
      </c>
      <c r="I53" s="302">
        <v>718.3</v>
      </c>
      <c r="J53" s="302">
        <v>537.5</v>
      </c>
      <c r="K53" s="282">
        <v>27</v>
      </c>
      <c r="L53" s="302">
        <f>'раздел 2'!C50</f>
        <v>16198786.530000001</v>
      </c>
      <c r="M53" s="390">
        <v>0</v>
      </c>
      <c r="N53" s="390">
        <v>0</v>
      </c>
      <c r="O53" s="390">
        <v>0</v>
      </c>
      <c r="P53" s="302">
        <f t="shared" si="5"/>
        <v>16198786.530000001</v>
      </c>
      <c r="Q53" s="403">
        <f t="shared" si="6"/>
        <v>12467.318194412377</v>
      </c>
      <c r="R53" s="388">
        <v>24445</v>
      </c>
      <c r="S53" s="255" t="s">
        <v>149</v>
      </c>
      <c r="T53" s="394" t="s">
        <v>130</v>
      </c>
      <c r="U53" s="29">
        <f>L53-'раздел 2'!C50</f>
        <v>0</v>
      </c>
      <c r="V53" s="116">
        <f t="shared" si="7"/>
        <v>0</v>
      </c>
      <c r="W53" s="116">
        <f t="shared" si="3"/>
        <v>11977.681805587623</v>
      </c>
    </row>
    <row r="54" spans="1:23" ht="15.6" customHeight="1" x14ac:dyDescent="0.2">
      <c r="A54" s="385">
        <f t="shared" si="8"/>
        <v>40</v>
      </c>
      <c r="B54" s="401" t="s">
        <v>584</v>
      </c>
      <c r="C54" s="282">
        <v>1972</v>
      </c>
      <c r="D54" s="388"/>
      <c r="E54" s="394" t="s">
        <v>423</v>
      </c>
      <c r="F54" s="259">
        <v>5</v>
      </c>
      <c r="G54" s="259">
        <v>2</v>
      </c>
      <c r="H54" s="302">
        <v>2062.6999999999998</v>
      </c>
      <c r="I54" s="302">
        <v>1349</v>
      </c>
      <c r="J54" s="302">
        <v>760.7</v>
      </c>
      <c r="K54" s="282">
        <v>80</v>
      </c>
      <c r="L54" s="302">
        <f>'раздел 2'!C51</f>
        <v>19758873.880000003</v>
      </c>
      <c r="M54" s="390">
        <v>0</v>
      </c>
      <c r="N54" s="390">
        <v>0</v>
      </c>
      <c r="O54" s="390">
        <v>0</v>
      </c>
      <c r="P54" s="302">
        <f t="shared" si="5"/>
        <v>19758873.880000003</v>
      </c>
      <c r="Q54" s="403">
        <f t="shared" si="6"/>
        <v>9579.1311775827817</v>
      </c>
      <c r="R54" s="388">
        <v>24445</v>
      </c>
      <c r="S54" s="255" t="s">
        <v>149</v>
      </c>
      <c r="T54" s="394" t="s">
        <v>130</v>
      </c>
      <c r="U54" s="29">
        <f>L54-'раздел 2'!C51</f>
        <v>0</v>
      </c>
      <c r="V54" s="116">
        <f t="shared" si="7"/>
        <v>0</v>
      </c>
      <c r="W54" s="116">
        <f t="shared" si="3"/>
        <v>14865.868822417218</v>
      </c>
    </row>
    <row r="55" spans="1:23" ht="15.6" customHeight="1" x14ac:dyDescent="0.2">
      <c r="A55" s="385">
        <f t="shared" si="8"/>
        <v>41</v>
      </c>
      <c r="B55" s="275" t="s">
        <v>588</v>
      </c>
      <c r="C55" s="282">
        <v>1956</v>
      </c>
      <c r="D55" s="388"/>
      <c r="E55" s="394" t="s">
        <v>421</v>
      </c>
      <c r="F55" s="259">
        <v>3</v>
      </c>
      <c r="G55" s="259">
        <v>3</v>
      </c>
      <c r="H55" s="302">
        <v>3017.79</v>
      </c>
      <c r="I55" s="302">
        <v>2018.19</v>
      </c>
      <c r="J55" s="302" t="s">
        <v>825</v>
      </c>
      <c r="K55" s="282">
        <v>73</v>
      </c>
      <c r="L55" s="302">
        <f>'раздел 2'!C52</f>
        <v>6960752</v>
      </c>
      <c r="M55" s="390">
        <v>0</v>
      </c>
      <c r="N55" s="390">
        <v>0</v>
      </c>
      <c r="O55" s="390">
        <v>0</v>
      </c>
      <c r="P55" s="302">
        <f t="shared" si="5"/>
        <v>6960752</v>
      </c>
      <c r="Q55" s="403">
        <f>L55/H55</f>
        <v>2306.5726906113414</v>
      </c>
      <c r="R55" s="388">
        <v>24445</v>
      </c>
      <c r="S55" s="255" t="s">
        <v>149</v>
      </c>
      <c r="T55" s="394" t="s">
        <v>130</v>
      </c>
      <c r="U55" s="29">
        <f>L55-'раздел 2'!C52</f>
        <v>0</v>
      </c>
      <c r="V55" s="116">
        <f t="shared" si="7"/>
        <v>0</v>
      </c>
      <c r="W55" s="116">
        <f t="shared" si="3"/>
        <v>22138.427309388659</v>
      </c>
    </row>
    <row r="56" spans="1:23" ht="15.6" customHeight="1" x14ac:dyDescent="0.2">
      <c r="A56" s="385">
        <f t="shared" si="8"/>
        <v>42</v>
      </c>
      <c r="B56" s="275" t="s">
        <v>589</v>
      </c>
      <c r="C56" s="79">
        <v>1953</v>
      </c>
      <c r="D56" s="49"/>
      <c r="E56" s="50" t="s">
        <v>421</v>
      </c>
      <c r="F56" s="13">
        <v>2</v>
      </c>
      <c r="G56" s="13">
        <v>2</v>
      </c>
      <c r="H56" s="65">
        <v>1105.32</v>
      </c>
      <c r="I56" s="65">
        <v>615.41999999999996</v>
      </c>
      <c r="J56" s="65">
        <v>399.54</v>
      </c>
      <c r="K56" s="79">
        <v>27</v>
      </c>
      <c r="L56" s="302">
        <f>'раздел 2'!C53</f>
        <v>367010.09</v>
      </c>
      <c r="M56" s="407">
        <v>0</v>
      </c>
      <c r="N56" s="407">
        <v>0</v>
      </c>
      <c r="O56" s="407">
        <v>0</v>
      </c>
      <c r="P56" s="302">
        <f t="shared" si="5"/>
        <v>367010.09</v>
      </c>
      <c r="Q56" s="404">
        <f t="shared" si="6"/>
        <v>332.03967176926142</v>
      </c>
      <c r="R56" s="388">
        <v>24445</v>
      </c>
      <c r="S56" s="255" t="s">
        <v>149</v>
      </c>
      <c r="T56" s="394" t="s">
        <v>130</v>
      </c>
      <c r="U56" s="29">
        <f>L56-'раздел 2'!C53</f>
        <v>0</v>
      </c>
      <c r="V56" s="116">
        <f t="shared" si="7"/>
        <v>0</v>
      </c>
      <c r="W56" s="116">
        <f t="shared" si="3"/>
        <v>24112.96032823074</v>
      </c>
    </row>
    <row r="57" spans="1:23" ht="15.6" customHeight="1" x14ac:dyDescent="0.2">
      <c r="A57" s="385">
        <f t="shared" si="8"/>
        <v>43</v>
      </c>
      <c r="B57" s="248" t="s">
        <v>590</v>
      </c>
      <c r="C57" s="79">
        <v>1953</v>
      </c>
      <c r="D57" s="388"/>
      <c r="E57" s="394" t="s">
        <v>421</v>
      </c>
      <c r="F57" s="259">
        <v>3</v>
      </c>
      <c r="G57" s="259">
        <v>3</v>
      </c>
      <c r="H57" s="302">
        <v>3017.79</v>
      </c>
      <c r="I57" s="302">
        <v>2018.19</v>
      </c>
      <c r="J57" s="302" t="s">
        <v>825</v>
      </c>
      <c r="K57" s="282">
        <v>73</v>
      </c>
      <c r="L57" s="302">
        <f>'раздел 2'!C54</f>
        <v>102261.42</v>
      </c>
      <c r="M57" s="407">
        <v>0</v>
      </c>
      <c r="N57" s="407">
        <v>0</v>
      </c>
      <c r="O57" s="407">
        <v>0</v>
      </c>
      <c r="P57" s="302">
        <f t="shared" ref="P57:P63" si="9">L57</f>
        <v>102261.42</v>
      </c>
      <c r="Q57" s="404">
        <f t="shared" ref="Q57:Q63" si="10">L57/H57</f>
        <v>33.886194864453792</v>
      </c>
      <c r="R57" s="388">
        <v>24446</v>
      </c>
      <c r="S57" s="255" t="s">
        <v>149</v>
      </c>
      <c r="T57" s="394" t="s">
        <v>130</v>
      </c>
      <c r="U57" s="29">
        <f>L57-'раздел 2'!C54</f>
        <v>0</v>
      </c>
      <c r="V57" s="116">
        <f t="shared" ref="V57:V63" si="11">L57-P57</f>
        <v>0</v>
      </c>
      <c r="W57" s="116">
        <f t="shared" ref="W57:W63" si="12">R57-Q57</f>
        <v>24412.113805135545</v>
      </c>
    </row>
    <row r="58" spans="1:23" ht="15.6" customHeight="1" x14ac:dyDescent="0.2">
      <c r="A58" s="385">
        <f t="shared" si="8"/>
        <v>44</v>
      </c>
      <c r="B58" s="248" t="s">
        <v>592</v>
      </c>
      <c r="C58" s="79">
        <v>1953</v>
      </c>
      <c r="D58" s="49"/>
      <c r="E58" s="50" t="s">
        <v>421</v>
      </c>
      <c r="F58" s="13">
        <v>2</v>
      </c>
      <c r="G58" s="13">
        <v>2</v>
      </c>
      <c r="H58" s="65">
        <v>1105.32</v>
      </c>
      <c r="I58" s="65">
        <v>615.41999999999996</v>
      </c>
      <c r="J58" s="65">
        <v>399.54</v>
      </c>
      <c r="K58" s="79">
        <v>27</v>
      </c>
      <c r="L58" s="302">
        <f>'раздел 2'!C55</f>
        <v>112307.98</v>
      </c>
      <c r="M58" s="407">
        <v>0</v>
      </c>
      <c r="N58" s="407">
        <v>0</v>
      </c>
      <c r="O58" s="407">
        <v>0</v>
      </c>
      <c r="P58" s="302">
        <f t="shared" si="9"/>
        <v>112307.98</v>
      </c>
      <c r="Q58" s="404">
        <f t="shared" si="10"/>
        <v>101.60675641443203</v>
      </c>
      <c r="R58" s="388">
        <v>24447</v>
      </c>
      <c r="S58" s="255" t="s">
        <v>149</v>
      </c>
      <c r="T58" s="394" t="s">
        <v>130</v>
      </c>
      <c r="U58" s="29">
        <f>L58-'раздел 2'!C55</f>
        <v>0</v>
      </c>
      <c r="V58" s="116">
        <f t="shared" si="11"/>
        <v>0</v>
      </c>
      <c r="W58" s="116">
        <f t="shared" si="12"/>
        <v>24345.393243585568</v>
      </c>
    </row>
    <row r="59" spans="1:23" ht="15.6" customHeight="1" x14ac:dyDescent="0.2">
      <c r="A59" s="385">
        <f t="shared" si="8"/>
        <v>45</v>
      </c>
      <c r="B59" s="248" t="s">
        <v>594</v>
      </c>
      <c r="C59" s="79">
        <v>1971</v>
      </c>
      <c r="D59" s="49"/>
      <c r="E59" s="394" t="s">
        <v>421</v>
      </c>
      <c r="F59" s="13">
        <v>3</v>
      </c>
      <c r="G59" s="13">
        <v>4</v>
      </c>
      <c r="H59" s="65">
        <v>3832.54</v>
      </c>
      <c r="I59" s="65">
        <v>2439.54</v>
      </c>
      <c r="J59" s="65">
        <v>2355.34</v>
      </c>
      <c r="K59" s="79">
        <v>75</v>
      </c>
      <c r="L59" s="302">
        <f>'раздел 2'!C56</f>
        <v>1216682.48</v>
      </c>
      <c r="M59" s="407">
        <v>0</v>
      </c>
      <c r="N59" s="407">
        <v>0</v>
      </c>
      <c r="O59" s="407">
        <v>0</v>
      </c>
      <c r="P59" s="302">
        <f t="shared" si="9"/>
        <v>1216682.48</v>
      </c>
      <c r="Q59" s="404">
        <f t="shared" si="10"/>
        <v>317.46113021651439</v>
      </c>
      <c r="R59" s="388">
        <v>24449</v>
      </c>
      <c r="S59" s="255" t="s">
        <v>149</v>
      </c>
      <c r="T59" s="394" t="s">
        <v>130</v>
      </c>
      <c r="U59" s="29">
        <f>L59-'раздел 2'!C56</f>
        <v>0</v>
      </c>
      <c r="V59" s="116">
        <f t="shared" si="11"/>
        <v>0</v>
      </c>
      <c r="W59" s="116">
        <f t="shared" si="12"/>
        <v>24131.538869783486</v>
      </c>
    </row>
    <row r="60" spans="1:23" ht="15.6" customHeight="1" x14ac:dyDescent="0.2">
      <c r="A60" s="385">
        <f t="shared" si="8"/>
        <v>46</v>
      </c>
      <c r="B60" s="248" t="s">
        <v>595</v>
      </c>
      <c r="C60" s="282">
        <v>1969</v>
      </c>
      <c r="D60" s="388"/>
      <c r="E60" s="394" t="s">
        <v>181</v>
      </c>
      <c r="F60" s="259">
        <v>2</v>
      </c>
      <c r="G60" s="259">
        <v>2</v>
      </c>
      <c r="H60" s="302">
        <v>1299.3</v>
      </c>
      <c r="I60" s="302">
        <v>718.3</v>
      </c>
      <c r="J60" s="302">
        <v>537.5</v>
      </c>
      <c r="K60" s="282">
        <v>27</v>
      </c>
      <c r="L60" s="302">
        <f>'раздел 2'!C57</f>
        <v>658998.41999999993</v>
      </c>
      <c r="M60" s="407">
        <v>0</v>
      </c>
      <c r="N60" s="407">
        <v>0</v>
      </c>
      <c r="O60" s="407">
        <v>0</v>
      </c>
      <c r="P60" s="302">
        <f t="shared" si="9"/>
        <v>658998.41999999993</v>
      </c>
      <c r="Q60" s="404">
        <f t="shared" si="10"/>
        <v>507.19496652043404</v>
      </c>
      <c r="R60" s="388">
        <v>24450</v>
      </c>
      <c r="S60" s="255" t="s">
        <v>149</v>
      </c>
      <c r="T60" s="394" t="s">
        <v>130</v>
      </c>
      <c r="U60" s="29">
        <f>L60-'раздел 2'!C57</f>
        <v>0</v>
      </c>
      <c r="V60" s="116">
        <f t="shared" si="11"/>
        <v>0</v>
      </c>
      <c r="W60" s="116">
        <f t="shared" si="12"/>
        <v>23942.805033479566</v>
      </c>
    </row>
    <row r="61" spans="1:23" ht="15.6" customHeight="1" x14ac:dyDescent="0.2">
      <c r="A61" s="385">
        <f t="shared" si="8"/>
        <v>47</v>
      </c>
      <c r="B61" s="248" t="s">
        <v>596</v>
      </c>
      <c r="C61" s="282">
        <v>1951</v>
      </c>
      <c r="D61" s="388"/>
      <c r="E61" s="394" t="s">
        <v>421</v>
      </c>
      <c r="F61" s="259">
        <v>2</v>
      </c>
      <c r="G61" s="259">
        <v>1</v>
      </c>
      <c r="H61" s="302">
        <v>454.85</v>
      </c>
      <c r="I61" s="302">
        <v>414.85</v>
      </c>
      <c r="J61" s="302">
        <v>367.73</v>
      </c>
      <c r="K61" s="282">
        <v>21</v>
      </c>
      <c r="L61" s="302">
        <f>'раздел 2'!C58</f>
        <v>109613.14</v>
      </c>
      <c r="M61" s="407">
        <v>0</v>
      </c>
      <c r="N61" s="407">
        <v>0</v>
      </c>
      <c r="O61" s="407">
        <v>0</v>
      </c>
      <c r="P61" s="302">
        <f t="shared" si="9"/>
        <v>109613.14</v>
      </c>
      <c r="Q61" s="404">
        <f t="shared" si="10"/>
        <v>240.98744641090468</v>
      </c>
      <c r="R61" s="388">
        <v>24451</v>
      </c>
      <c r="S61" s="255" t="s">
        <v>149</v>
      </c>
      <c r="T61" s="394" t="s">
        <v>130</v>
      </c>
      <c r="U61" s="29">
        <f>L61-'раздел 2'!C58</f>
        <v>0</v>
      </c>
      <c r="V61" s="116">
        <f t="shared" si="11"/>
        <v>0</v>
      </c>
      <c r="W61" s="116">
        <f t="shared" si="12"/>
        <v>24210.012553589095</v>
      </c>
    </row>
    <row r="62" spans="1:23" ht="15.6" customHeight="1" x14ac:dyDescent="0.2">
      <c r="A62" s="385">
        <f t="shared" si="8"/>
        <v>48</v>
      </c>
      <c r="B62" s="248" t="s">
        <v>597</v>
      </c>
      <c r="C62" s="79">
        <v>1955</v>
      </c>
      <c r="D62" s="49"/>
      <c r="E62" s="394" t="s">
        <v>421</v>
      </c>
      <c r="F62" s="13">
        <v>3</v>
      </c>
      <c r="G62" s="13">
        <v>4</v>
      </c>
      <c r="H62" s="65">
        <v>3832.54</v>
      </c>
      <c r="I62" s="65">
        <v>2439.54</v>
      </c>
      <c r="J62" s="65">
        <v>2355.34</v>
      </c>
      <c r="K62" s="79">
        <v>75</v>
      </c>
      <c r="L62" s="302">
        <f>'раздел 2'!C59</f>
        <v>9000187.5</v>
      </c>
      <c r="M62" s="407">
        <v>0</v>
      </c>
      <c r="N62" s="407">
        <v>0</v>
      </c>
      <c r="O62" s="407">
        <v>0</v>
      </c>
      <c r="P62" s="302">
        <f t="shared" si="9"/>
        <v>9000187.5</v>
      </c>
      <c r="Q62" s="404">
        <f t="shared" si="10"/>
        <v>2348.3610086261333</v>
      </c>
      <c r="R62" s="388">
        <v>24452</v>
      </c>
      <c r="S62" s="255" t="s">
        <v>149</v>
      </c>
      <c r="T62" s="394" t="s">
        <v>130</v>
      </c>
      <c r="U62" s="29">
        <f>L62-'раздел 2'!C59</f>
        <v>0</v>
      </c>
      <c r="V62" s="116">
        <f t="shared" si="11"/>
        <v>0</v>
      </c>
      <c r="W62" s="116">
        <f t="shared" si="12"/>
        <v>22103.638991373868</v>
      </c>
    </row>
    <row r="63" spans="1:23" ht="15.6" customHeight="1" x14ac:dyDescent="0.2">
      <c r="A63" s="385">
        <f t="shared" si="8"/>
        <v>49</v>
      </c>
      <c r="B63" s="248" t="s">
        <v>598</v>
      </c>
      <c r="C63" s="78">
        <v>1939</v>
      </c>
      <c r="D63" s="388"/>
      <c r="E63" s="394" t="s">
        <v>421</v>
      </c>
      <c r="F63" s="98">
        <v>3</v>
      </c>
      <c r="G63" s="98">
        <v>4</v>
      </c>
      <c r="H63" s="398">
        <v>2213.71</v>
      </c>
      <c r="I63" s="172">
        <v>1936.24</v>
      </c>
      <c r="J63" s="117">
        <v>1325.11</v>
      </c>
      <c r="K63" s="78">
        <v>49</v>
      </c>
      <c r="L63" s="302">
        <f>'раздел 2'!C60</f>
        <v>19069882.449999999</v>
      </c>
      <c r="M63" s="407">
        <v>0</v>
      </c>
      <c r="N63" s="407">
        <v>0</v>
      </c>
      <c r="O63" s="407">
        <v>0</v>
      </c>
      <c r="P63" s="302">
        <f t="shared" si="9"/>
        <v>19069882.449999999</v>
      </c>
      <c r="Q63" s="404">
        <f t="shared" si="10"/>
        <v>8614.4447330499479</v>
      </c>
      <c r="R63" s="388">
        <v>24453</v>
      </c>
      <c r="S63" s="255" t="s">
        <v>149</v>
      </c>
      <c r="T63" s="394" t="s">
        <v>130</v>
      </c>
      <c r="U63" s="29">
        <f>L63-'раздел 2'!C60</f>
        <v>0</v>
      </c>
      <c r="V63" s="116">
        <f t="shared" si="11"/>
        <v>0</v>
      </c>
      <c r="W63" s="116">
        <f t="shared" si="12"/>
        <v>15838.555266950052</v>
      </c>
    </row>
    <row r="64" spans="1:23" s="119" customFormat="1" ht="15.6" customHeight="1" x14ac:dyDescent="0.2">
      <c r="A64" s="498" t="s">
        <v>15</v>
      </c>
      <c r="B64" s="433"/>
      <c r="C64" s="298" t="s">
        <v>127</v>
      </c>
      <c r="D64" s="390" t="s">
        <v>127</v>
      </c>
      <c r="E64" s="390" t="s">
        <v>127</v>
      </c>
      <c r="F64" s="385" t="s">
        <v>127</v>
      </c>
      <c r="G64" s="385" t="s">
        <v>127</v>
      </c>
      <c r="H64" s="302">
        <f>SUM(H15:H56)</f>
        <v>146564.04000000007</v>
      </c>
      <c r="I64" s="302">
        <f>SUM(I15:I56)</f>
        <v>82092.67</v>
      </c>
      <c r="J64" s="302">
        <f>SUM(J15:J56)</f>
        <v>70314.829999999987</v>
      </c>
      <c r="K64" s="282">
        <f>SUM(K15:K56)</f>
        <v>2755</v>
      </c>
      <c r="L64" s="302">
        <f>SUM(L15:L63)</f>
        <v>448431233.17000008</v>
      </c>
      <c r="M64" s="302">
        <f>SUM(M15:M56)</f>
        <v>0</v>
      </c>
      <c r="N64" s="302">
        <f>SUM(N15:N56)</f>
        <v>0</v>
      </c>
      <c r="O64" s="302">
        <f>SUM(O15:O56)</f>
        <v>0</v>
      </c>
      <c r="P64" s="302">
        <f>SUM(P15:P63)</f>
        <v>448431233.17000008</v>
      </c>
      <c r="Q64" s="404">
        <f t="shared" si="6"/>
        <v>3059.6265848703397</v>
      </c>
      <c r="R64" s="256" t="s">
        <v>127</v>
      </c>
      <c r="S64" s="255" t="s">
        <v>127</v>
      </c>
      <c r="T64" s="394" t="s">
        <v>127</v>
      </c>
      <c r="U64" s="29">
        <f>L64-'раздел 2'!C61</f>
        <v>0</v>
      </c>
      <c r="V64" s="116">
        <f t="shared" si="7"/>
        <v>0</v>
      </c>
      <c r="W64" s="116" t="e">
        <f t="shared" si="3"/>
        <v>#VALUE!</v>
      </c>
    </row>
    <row r="65" spans="1:30" s="73" customFormat="1" ht="15.6" customHeight="1" x14ac:dyDescent="0.2">
      <c r="A65" s="499" t="s">
        <v>152</v>
      </c>
      <c r="B65" s="500"/>
      <c r="C65" s="80"/>
      <c r="D65" s="201"/>
      <c r="E65" s="201"/>
      <c r="F65" s="15"/>
      <c r="G65" s="15"/>
      <c r="H65" s="201"/>
      <c r="I65" s="201"/>
      <c r="J65" s="201"/>
      <c r="K65" s="77"/>
      <c r="L65" s="201"/>
      <c r="M65" s="201"/>
      <c r="N65" s="201"/>
      <c r="O65" s="201"/>
      <c r="P65" s="201"/>
      <c r="Q65" s="192"/>
      <c r="R65" s="201"/>
      <c r="S65" s="201"/>
      <c r="T65" s="201"/>
      <c r="U65" s="29">
        <f>L65-'раздел 2'!C62</f>
        <v>0</v>
      </c>
      <c r="V65" s="116">
        <f t="shared" si="7"/>
        <v>0</v>
      </c>
      <c r="W65" s="116">
        <f t="shared" si="3"/>
        <v>0</v>
      </c>
      <c r="X65" s="58"/>
      <c r="Y65" s="58"/>
      <c r="Z65" s="58"/>
      <c r="AA65" s="58"/>
      <c r="AB65" s="58"/>
      <c r="AC65" s="58"/>
      <c r="AD65" s="58"/>
    </row>
    <row r="66" spans="1:30" s="73" customFormat="1" ht="15.6" customHeight="1" x14ac:dyDescent="0.2">
      <c r="A66" s="259">
        <f>A63+1</f>
        <v>50</v>
      </c>
      <c r="B66" s="247" t="s">
        <v>611</v>
      </c>
      <c r="C66" s="305">
        <v>1971</v>
      </c>
      <c r="D66" s="305"/>
      <c r="E66" s="305" t="s">
        <v>124</v>
      </c>
      <c r="F66" s="305">
        <v>2</v>
      </c>
      <c r="G66" s="305">
        <v>3</v>
      </c>
      <c r="H66" s="276">
        <v>845.5</v>
      </c>
      <c r="I66" s="276">
        <v>489.8</v>
      </c>
      <c r="J66" s="276">
        <v>339.1</v>
      </c>
      <c r="K66" s="281">
        <v>32</v>
      </c>
      <c r="L66" s="302">
        <f>'раздел 2'!C63</f>
        <v>3690508.5</v>
      </c>
      <c r="M66" s="407">
        <v>0</v>
      </c>
      <c r="N66" s="407">
        <v>0</v>
      </c>
      <c r="O66" s="407">
        <v>0</v>
      </c>
      <c r="P66" s="65">
        <f>L66</f>
        <v>3690508.5</v>
      </c>
      <c r="Q66" s="404">
        <f>L66/H66</f>
        <v>4364.8829095209931</v>
      </c>
      <c r="R66" s="388">
        <v>24445</v>
      </c>
      <c r="S66" s="118" t="s">
        <v>149</v>
      </c>
      <c r="T66" s="394" t="s">
        <v>130</v>
      </c>
      <c r="U66" s="29">
        <f>L66-'раздел 2'!C63</f>
        <v>0</v>
      </c>
      <c r="V66" s="116">
        <f t="shared" si="7"/>
        <v>0</v>
      </c>
      <c r="W66" s="116">
        <f t="shared" si="3"/>
        <v>20080.117090479005</v>
      </c>
      <c r="X66" s="58"/>
      <c r="Y66" s="58"/>
      <c r="Z66" s="58"/>
      <c r="AA66" s="58"/>
      <c r="AB66" s="58"/>
      <c r="AC66" s="58"/>
      <c r="AD66" s="58"/>
    </row>
    <row r="67" spans="1:30" s="73" customFormat="1" ht="15.6" customHeight="1" x14ac:dyDescent="0.2">
      <c r="A67" s="385">
        <f>A66+1</f>
        <v>51</v>
      </c>
      <c r="B67" s="247" t="s">
        <v>612</v>
      </c>
      <c r="C67" s="282">
        <v>1970</v>
      </c>
      <c r="D67" s="388"/>
      <c r="E67" s="388" t="s">
        <v>124</v>
      </c>
      <c r="F67" s="259">
        <v>2</v>
      </c>
      <c r="G67" s="259">
        <v>2</v>
      </c>
      <c r="H67" s="302">
        <v>725.8</v>
      </c>
      <c r="I67" s="302">
        <v>470.7</v>
      </c>
      <c r="J67" s="388">
        <v>301.10000000000002</v>
      </c>
      <c r="K67" s="282">
        <v>50</v>
      </c>
      <c r="L67" s="302">
        <f>'раздел 2'!C64</f>
        <v>5526803.0999999996</v>
      </c>
      <c r="M67" s="407">
        <v>0</v>
      </c>
      <c r="N67" s="407">
        <v>0</v>
      </c>
      <c r="O67" s="407">
        <v>0</v>
      </c>
      <c r="P67" s="65">
        <f>L67</f>
        <v>5526803.0999999996</v>
      </c>
      <c r="Q67" s="404">
        <f>L67/H67</f>
        <v>7614.7741802149349</v>
      </c>
      <c r="R67" s="388">
        <v>24445</v>
      </c>
      <c r="S67" s="118" t="s">
        <v>149</v>
      </c>
      <c r="T67" s="394" t="s">
        <v>130</v>
      </c>
      <c r="U67" s="29">
        <f>L67-'раздел 2'!C64</f>
        <v>0</v>
      </c>
      <c r="V67" s="116">
        <f t="shared" si="7"/>
        <v>0</v>
      </c>
      <c r="W67" s="116">
        <f t="shared" si="3"/>
        <v>16830.225819785064</v>
      </c>
      <c r="X67" s="58"/>
      <c r="Y67" s="58"/>
      <c r="Z67" s="58"/>
      <c r="AA67" s="58"/>
      <c r="AB67" s="58"/>
      <c r="AC67" s="58"/>
      <c r="AD67" s="58"/>
    </row>
    <row r="68" spans="1:30" ht="15.6" customHeight="1" x14ac:dyDescent="0.2">
      <c r="A68" s="434" t="s">
        <v>15</v>
      </c>
      <c r="B68" s="433"/>
      <c r="C68" s="282" t="s">
        <v>127</v>
      </c>
      <c r="D68" s="388" t="s">
        <v>127</v>
      </c>
      <c r="E68" s="388" t="s">
        <v>127</v>
      </c>
      <c r="F68" s="259" t="s">
        <v>127</v>
      </c>
      <c r="G68" s="259" t="s">
        <v>127</v>
      </c>
      <c r="H68" s="390">
        <f>H66+H67</f>
        <v>1571.3</v>
      </c>
      <c r="I68" s="390">
        <f>I66+I67</f>
        <v>960.5</v>
      </c>
      <c r="J68" s="390">
        <f>J66+J67</f>
        <v>640.20000000000005</v>
      </c>
      <c r="K68" s="390">
        <f>K66+K67</f>
        <v>82</v>
      </c>
      <c r="L68" s="390">
        <f t="shared" ref="L68:Q68" si="13">L66+L67</f>
        <v>9217311.5999999996</v>
      </c>
      <c r="M68" s="390">
        <f t="shared" si="13"/>
        <v>0</v>
      </c>
      <c r="N68" s="390">
        <f t="shared" si="13"/>
        <v>0</v>
      </c>
      <c r="O68" s="390">
        <f t="shared" si="13"/>
        <v>0</v>
      </c>
      <c r="P68" s="390">
        <f t="shared" si="13"/>
        <v>9217311.5999999996</v>
      </c>
      <c r="Q68" s="390">
        <f t="shared" si="13"/>
        <v>11979.657089735927</v>
      </c>
      <c r="R68" s="256" t="s">
        <v>127</v>
      </c>
      <c r="S68" s="255" t="s">
        <v>127</v>
      </c>
      <c r="T68" s="394" t="s">
        <v>127</v>
      </c>
      <c r="U68" s="29">
        <f>L68-'раздел 2'!C65</f>
        <v>0</v>
      </c>
      <c r="V68" s="116">
        <f t="shared" si="7"/>
        <v>0</v>
      </c>
      <c r="W68" s="116" t="e">
        <f t="shared" si="3"/>
        <v>#VALUE!</v>
      </c>
    </row>
    <row r="69" spans="1:30" ht="15.6" customHeight="1" x14ac:dyDescent="0.2">
      <c r="A69" s="470" t="s">
        <v>65</v>
      </c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  <c r="P69" s="471"/>
      <c r="Q69" s="471"/>
      <c r="R69" s="471"/>
      <c r="S69" s="471"/>
      <c r="T69" s="472"/>
      <c r="U69" s="29">
        <f>L69-'раздел 2'!C66</f>
        <v>0</v>
      </c>
      <c r="V69" s="116">
        <f t="shared" si="7"/>
        <v>0</v>
      </c>
      <c r="W69" s="116">
        <f t="shared" si="3"/>
        <v>0</v>
      </c>
    </row>
    <row r="70" spans="1:30" ht="15.6" customHeight="1" x14ac:dyDescent="0.2">
      <c r="A70" s="385">
        <f>A67+1</f>
        <v>52</v>
      </c>
      <c r="B70" s="70" t="s">
        <v>333</v>
      </c>
      <c r="C70" s="282">
        <v>1970</v>
      </c>
      <c r="D70" s="397"/>
      <c r="E70" s="394" t="s">
        <v>124</v>
      </c>
      <c r="F70" s="259">
        <v>2</v>
      </c>
      <c r="G70" s="259">
        <v>2</v>
      </c>
      <c r="H70" s="273">
        <v>585</v>
      </c>
      <c r="I70" s="273">
        <v>508.7</v>
      </c>
      <c r="J70" s="273">
        <v>138.80000000000001</v>
      </c>
      <c r="K70" s="282">
        <v>23</v>
      </c>
      <c r="L70" s="302">
        <f>'раздел 2'!C67</f>
        <v>1015513.02</v>
      </c>
      <c r="M70" s="302">
        <v>0</v>
      </c>
      <c r="N70" s="302">
        <v>0</v>
      </c>
      <c r="O70" s="302">
        <v>0</v>
      </c>
      <c r="P70" s="302">
        <f t="shared" ref="P70:P79" si="14">L70</f>
        <v>1015513.02</v>
      </c>
      <c r="Q70" s="273">
        <f t="shared" ref="Q70:Q81" si="15">L70/H70</f>
        <v>1735.9196923076922</v>
      </c>
      <c r="R70" s="388">
        <v>24445</v>
      </c>
      <c r="S70" s="255" t="s">
        <v>149</v>
      </c>
      <c r="T70" s="394" t="s">
        <v>130</v>
      </c>
      <c r="U70" s="29">
        <f>L70-'раздел 2'!C67</f>
        <v>0</v>
      </c>
      <c r="V70" s="116">
        <f t="shared" si="7"/>
        <v>0</v>
      </c>
      <c r="W70" s="116">
        <f t="shared" si="3"/>
        <v>22709.080307692308</v>
      </c>
    </row>
    <row r="71" spans="1:30" ht="15.6" customHeight="1" x14ac:dyDescent="0.2">
      <c r="A71" s="385">
        <f t="shared" ref="A71:A80" si="16">A70+1</f>
        <v>53</v>
      </c>
      <c r="B71" s="70" t="s">
        <v>334</v>
      </c>
      <c r="C71" s="282">
        <v>1969</v>
      </c>
      <c r="D71" s="397"/>
      <c r="E71" s="394" t="s">
        <v>124</v>
      </c>
      <c r="F71" s="259">
        <v>2</v>
      </c>
      <c r="G71" s="259">
        <v>2</v>
      </c>
      <c r="H71" s="302">
        <v>580</v>
      </c>
      <c r="I71" s="273">
        <v>506.2</v>
      </c>
      <c r="J71" s="273">
        <v>327.9</v>
      </c>
      <c r="K71" s="282">
        <v>19</v>
      </c>
      <c r="L71" s="302">
        <f>'раздел 2'!C68</f>
        <v>1015513.02</v>
      </c>
      <c r="M71" s="302">
        <v>0</v>
      </c>
      <c r="N71" s="302">
        <v>0</v>
      </c>
      <c r="O71" s="302">
        <v>0</v>
      </c>
      <c r="P71" s="302">
        <f t="shared" si="14"/>
        <v>1015513.02</v>
      </c>
      <c r="Q71" s="273">
        <f t="shared" si="15"/>
        <v>1750.8845172413794</v>
      </c>
      <c r="R71" s="388">
        <v>24445</v>
      </c>
      <c r="S71" s="255" t="s">
        <v>149</v>
      </c>
      <c r="T71" s="394" t="s">
        <v>130</v>
      </c>
      <c r="U71" s="29">
        <f>L71-'раздел 2'!C68</f>
        <v>0</v>
      </c>
      <c r="V71" s="116">
        <f t="shared" si="7"/>
        <v>0</v>
      </c>
      <c r="W71" s="116">
        <f t="shared" si="3"/>
        <v>22694.115482758622</v>
      </c>
    </row>
    <row r="72" spans="1:30" ht="15.6" customHeight="1" x14ac:dyDescent="0.2">
      <c r="A72" s="385">
        <f t="shared" si="16"/>
        <v>54</v>
      </c>
      <c r="B72" s="70" t="s">
        <v>335</v>
      </c>
      <c r="C72" s="282">
        <v>1973</v>
      </c>
      <c r="D72" s="388"/>
      <c r="E72" s="394" t="s">
        <v>181</v>
      </c>
      <c r="F72" s="259">
        <v>2</v>
      </c>
      <c r="G72" s="259">
        <v>3</v>
      </c>
      <c r="H72" s="302">
        <v>962</v>
      </c>
      <c r="I72" s="273">
        <v>845.8</v>
      </c>
      <c r="J72" s="273">
        <v>515.6</v>
      </c>
      <c r="K72" s="282">
        <v>40</v>
      </c>
      <c r="L72" s="302">
        <f>'раздел 2'!C69</f>
        <v>1689787.23</v>
      </c>
      <c r="M72" s="302">
        <v>0</v>
      </c>
      <c r="N72" s="302">
        <v>0</v>
      </c>
      <c r="O72" s="302">
        <v>0</v>
      </c>
      <c r="P72" s="302">
        <f t="shared" si="14"/>
        <v>1689787.23</v>
      </c>
      <c r="Q72" s="273">
        <f t="shared" si="15"/>
        <v>1756.5355821205821</v>
      </c>
      <c r="R72" s="388">
        <v>24445</v>
      </c>
      <c r="S72" s="255" t="s">
        <v>149</v>
      </c>
      <c r="T72" s="394" t="s">
        <v>130</v>
      </c>
      <c r="U72" s="29">
        <f>L72-'раздел 2'!C69</f>
        <v>0</v>
      </c>
      <c r="V72" s="116">
        <f t="shared" si="7"/>
        <v>0</v>
      </c>
      <c r="W72" s="116">
        <f t="shared" si="3"/>
        <v>22688.464417879419</v>
      </c>
    </row>
    <row r="73" spans="1:30" ht="15.6" customHeight="1" x14ac:dyDescent="0.2">
      <c r="A73" s="385">
        <f t="shared" si="16"/>
        <v>55</v>
      </c>
      <c r="B73" s="70" t="s">
        <v>132</v>
      </c>
      <c r="C73" s="282">
        <v>1977</v>
      </c>
      <c r="D73" s="259"/>
      <c r="E73" s="394" t="s">
        <v>181</v>
      </c>
      <c r="F73" s="259">
        <v>3</v>
      </c>
      <c r="G73" s="259">
        <v>3</v>
      </c>
      <c r="H73" s="302">
        <v>1470</v>
      </c>
      <c r="I73" s="273">
        <v>1267.5</v>
      </c>
      <c r="J73" s="273">
        <v>953.2</v>
      </c>
      <c r="K73" s="282">
        <v>52</v>
      </c>
      <c r="L73" s="302">
        <f>'раздел 2'!C70</f>
        <v>324491.87</v>
      </c>
      <c r="M73" s="302">
        <v>0</v>
      </c>
      <c r="N73" s="302">
        <v>0</v>
      </c>
      <c r="O73" s="302">
        <v>0</v>
      </c>
      <c r="P73" s="302">
        <f t="shared" si="14"/>
        <v>324491.87</v>
      </c>
      <c r="Q73" s="273">
        <f t="shared" si="15"/>
        <v>220.74276870748298</v>
      </c>
      <c r="R73" s="388">
        <v>24445</v>
      </c>
      <c r="S73" s="255" t="s">
        <v>149</v>
      </c>
      <c r="T73" s="394" t="s">
        <v>130</v>
      </c>
      <c r="U73" s="29">
        <f>L73-'раздел 2'!C70</f>
        <v>0</v>
      </c>
      <c r="V73" s="116">
        <f t="shared" si="7"/>
        <v>0</v>
      </c>
      <c r="W73" s="116">
        <f t="shared" si="3"/>
        <v>24224.257231292519</v>
      </c>
    </row>
    <row r="74" spans="1:30" ht="15.6" customHeight="1" x14ac:dyDescent="0.2">
      <c r="A74" s="385">
        <f t="shared" si="16"/>
        <v>56</v>
      </c>
      <c r="B74" s="70" t="s">
        <v>133</v>
      </c>
      <c r="C74" s="282">
        <v>1977</v>
      </c>
      <c r="D74" s="259"/>
      <c r="E74" s="394" t="s">
        <v>181</v>
      </c>
      <c r="F74" s="259">
        <v>3</v>
      </c>
      <c r="G74" s="259">
        <v>3</v>
      </c>
      <c r="H74" s="302">
        <v>1457</v>
      </c>
      <c r="I74" s="273">
        <v>1269.3</v>
      </c>
      <c r="J74" s="273">
        <v>1137.8</v>
      </c>
      <c r="K74" s="282">
        <v>42</v>
      </c>
      <c r="L74" s="302">
        <f>'раздел 2'!C71</f>
        <v>324491.87</v>
      </c>
      <c r="M74" s="302">
        <v>0</v>
      </c>
      <c r="N74" s="302">
        <v>0</v>
      </c>
      <c r="O74" s="302">
        <v>0</v>
      </c>
      <c r="P74" s="302">
        <f t="shared" si="14"/>
        <v>324491.87</v>
      </c>
      <c r="Q74" s="273">
        <f t="shared" si="15"/>
        <v>222.71233356211394</v>
      </c>
      <c r="R74" s="388">
        <v>24445</v>
      </c>
      <c r="S74" s="255" t="s">
        <v>149</v>
      </c>
      <c r="T74" s="394" t="s">
        <v>130</v>
      </c>
      <c r="U74" s="29">
        <f>L74-'раздел 2'!C71</f>
        <v>0</v>
      </c>
      <c r="V74" s="116">
        <f t="shared" si="7"/>
        <v>0</v>
      </c>
      <c r="W74" s="116">
        <f t="shared" si="3"/>
        <v>24222.287666437885</v>
      </c>
      <c r="X74" s="120"/>
      <c r="Y74" s="120"/>
      <c r="Z74" s="120"/>
      <c r="AA74" s="120"/>
      <c r="AB74" s="120"/>
      <c r="AC74" s="120"/>
      <c r="AD74" s="120"/>
    </row>
    <row r="75" spans="1:30" ht="15.6" customHeight="1" x14ac:dyDescent="0.2">
      <c r="A75" s="385">
        <f t="shared" si="16"/>
        <v>57</v>
      </c>
      <c r="B75" s="70" t="s">
        <v>134</v>
      </c>
      <c r="C75" s="282">
        <v>1978</v>
      </c>
      <c r="D75" s="259"/>
      <c r="E75" s="394" t="s">
        <v>181</v>
      </c>
      <c r="F75" s="259">
        <v>3</v>
      </c>
      <c r="G75" s="259">
        <v>3</v>
      </c>
      <c r="H75" s="302">
        <v>1455</v>
      </c>
      <c r="I75" s="273">
        <v>1269.3</v>
      </c>
      <c r="J75" s="273">
        <v>1037</v>
      </c>
      <c r="K75" s="282">
        <v>37</v>
      </c>
      <c r="L75" s="302">
        <f>'раздел 2'!C72</f>
        <v>324491.87</v>
      </c>
      <c r="M75" s="302">
        <v>0</v>
      </c>
      <c r="N75" s="302">
        <v>0</v>
      </c>
      <c r="O75" s="302">
        <v>0</v>
      </c>
      <c r="P75" s="302">
        <f t="shared" si="14"/>
        <v>324491.87</v>
      </c>
      <c r="Q75" s="273">
        <f t="shared" si="15"/>
        <v>223.01846735395188</v>
      </c>
      <c r="R75" s="388">
        <v>24445</v>
      </c>
      <c r="S75" s="255" t="s">
        <v>149</v>
      </c>
      <c r="T75" s="394" t="s">
        <v>130</v>
      </c>
      <c r="U75" s="29">
        <f>L75-'раздел 2'!C72</f>
        <v>0</v>
      </c>
      <c r="V75" s="116">
        <f t="shared" si="7"/>
        <v>0</v>
      </c>
      <c r="W75" s="116">
        <f t="shared" si="3"/>
        <v>24221.981532646048</v>
      </c>
      <c r="X75" s="120"/>
      <c r="Y75" s="120"/>
      <c r="Z75" s="120"/>
      <c r="AA75" s="120"/>
      <c r="AB75" s="120"/>
      <c r="AC75" s="120"/>
      <c r="AD75" s="120"/>
    </row>
    <row r="76" spans="1:30" ht="15.6" customHeight="1" x14ac:dyDescent="0.2">
      <c r="A76" s="385">
        <f t="shared" si="16"/>
        <v>58</v>
      </c>
      <c r="B76" s="70" t="s">
        <v>336</v>
      </c>
      <c r="C76" s="282">
        <v>1978</v>
      </c>
      <c r="D76" s="390"/>
      <c r="E76" s="394" t="s">
        <v>181</v>
      </c>
      <c r="F76" s="259">
        <v>3</v>
      </c>
      <c r="G76" s="259">
        <v>3</v>
      </c>
      <c r="H76" s="302">
        <v>1457</v>
      </c>
      <c r="I76" s="273">
        <v>1310.77</v>
      </c>
      <c r="J76" s="273">
        <v>994.5</v>
      </c>
      <c r="K76" s="282">
        <v>66</v>
      </c>
      <c r="L76" s="302">
        <f>'раздел 2'!C73</f>
        <v>569492.82000000007</v>
      </c>
      <c r="M76" s="302">
        <v>0</v>
      </c>
      <c r="N76" s="302">
        <v>0</v>
      </c>
      <c r="O76" s="302">
        <v>0</v>
      </c>
      <c r="P76" s="302">
        <f t="shared" si="14"/>
        <v>569492.82000000007</v>
      </c>
      <c r="Q76" s="273">
        <f t="shared" si="15"/>
        <v>390.86672614962254</v>
      </c>
      <c r="R76" s="388">
        <v>24445</v>
      </c>
      <c r="S76" s="255" t="s">
        <v>149</v>
      </c>
      <c r="T76" s="394" t="s">
        <v>130</v>
      </c>
      <c r="U76" s="29">
        <f>L76-'раздел 2'!C73</f>
        <v>0</v>
      </c>
      <c r="V76" s="116">
        <f t="shared" si="7"/>
        <v>0</v>
      </c>
      <c r="W76" s="116">
        <f t="shared" si="3"/>
        <v>24054.133273850377</v>
      </c>
    </row>
    <row r="77" spans="1:30" ht="15.6" customHeight="1" x14ac:dyDescent="0.2">
      <c r="A77" s="385">
        <f t="shared" si="16"/>
        <v>59</v>
      </c>
      <c r="B77" s="70" t="s">
        <v>337</v>
      </c>
      <c r="C77" s="282">
        <v>1980</v>
      </c>
      <c r="D77" s="390"/>
      <c r="E77" s="394" t="s">
        <v>181</v>
      </c>
      <c r="F77" s="259">
        <v>3</v>
      </c>
      <c r="G77" s="259">
        <v>3</v>
      </c>
      <c r="H77" s="302">
        <v>1457</v>
      </c>
      <c r="I77" s="273">
        <v>1284.3</v>
      </c>
      <c r="J77" s="273">
        <v>996.3</v>
      </c>
      <c r="K77" s="282">
        <v>39</v>
      </c>
      <c r="L77" s="302">
        <f>'раздел 2'!C74</f>
        <v>569492.82000000007</v>
      </c>
      <c r="M77" s="302">
        <v>0</v>
      </c>
      <c r="N77" s="302">
        <v>0</v>
      </c>
      <c r="O77" s="302">
        <v>0</v>
      </c>
      <c r="P77" s="302">
        <f t="shared" si="14"/>
        <v>569492.82000000007</v>
      </c>
      <c r="Q77" s="273">
        <f t="shared" si="15"/>
        <v>390.86672614962254</v>
      </c>
      <c r="R77" s="388">
        <v>24445</v>
      </c>
      <c r="S77" s="255" t="s">
        <v>149</v>
      </c>
      <c r="T77" s="394" t="s">
        <v>130</v>
      </c>
      <c r="U77" s="29">
        <f>L77-'раздел 2'!C74</f>
        <v>0</v>
      </c>
      <c r="V77" s="116">
        <f t="shared" ref="V77:V125" si="17">L77-P77</f>
        <v>0</v>
      </c>
      <c r="W77" s="116">
        <f t="shared" ref="W77:W125" si="18">R77-Q77</f>
        <v>24054.133273850377</v>
      </c>
    </row>
    <row r="78" spans="1:30" s="120" customFormat="1" ht="15.6" customHeight="1" x14ac:dyDescent="0.2">
      <c r="A78" s="385">
        <f t="shared" si="16"/>
        <v>60</v>
      </c>
      <c r="B78" s="70" t="s">
        <v>338</v>
      </c>
      <c r="C78" s="282">
        <v>1984</v>
      </c>
      <c r="D78" s="388"/>
      <c r="E78" s="394" t="s">
        <v>181</v>
      </c>
      <c r="F78" s="259">
        <v>3</v>
      </c>
      <c r="G78" s="259">
        <v>3</v>
      </c>
      <c r="H78" s="302">
        <v>1457</v>
      </c>
      <c r="I78" s="273">
        <v>1296.21</v>
      </c>
      <c r="J78" s="273">
        <v>827.13</v>
      </c>
      <c r="K78" s="282">
        <v>67</v>
      </c>
      <c r="L78" s="302">
        <f>'раздел 2'!C75</f>
        <v>324491.87</v>
      </c>
      <c r="M78" s="302">
        <v>0</v>
      </c>
      <c r="N78" s="302">
        <v>0</v>
      </c>
      <c r="O78" s="302">
        <v>0</v>
      </c>
      <c r="P78" s="302">
        <f t="shared" si="14"/>
        <v>324491.87</v>
      </c>
      <c r="Q78" s="273">
        <f t="shared" si="15"/>
        <v>222.71233356211394</v>
      </c>
      <c r="R78" s="388">
        <v>24445</v>
      </c>
      <c r="S78" s="255" t="s">
        <v>149</v>
      </c>
      <c r="T78" s="394" t="s">
        <v>130</v>
      </c>
      <c r="U78" s="29">
        <f>L78-'раздел 2'!C75</f>
        <v>0</v>
      </c>
      <c r="V78" s="116">
        <f t="shared" si="17"/>
        <v>0</v>
      </c>
      <c r="W78" s="116">
        <f t="shared" si="18"/>
        <v>24222.287666437885</v>
      </c>
      <c r="X78" s="58"/>
      <c r="Y78" s="58"/>
      <c r="Z78" s="58"/>
      <c r="AA78" s="58"/>
      <c r="AB78" s="58"/>
      <c r="AC78" s="58"/>
      <c r="AD78" s="58"/>
    </row>
    <row r="79" spans="1:30" s="120" customFormat="1" ht="15.6" customHeight="1" x14ac:dyDescent="0.2">
      <c r="A79" s="385">
        <f t="shared" si="16"/>
        <v>61</v>
      </c>
      <c r="B79" s="70" t="s">
        <v>339</v>
      </c>
      <c r="C79" s="282">
        <v>1985</v>
      </c>
      <c r="D79" s="388"/>
      <c r="E79" s="394" t="s">
        <v>181</v>
      </c>
      <c r="F79" s="259">
        <v>3</v>
      </c>
      <c r="G79" s="259">
        <v>3</v>
      </c>
      <c r="H79" s="302">
        <v>1457</v>
      </c>
      <c r="I79" s="273">
        <v>1252.1500000000001</v>
      </c>
      <c r="J79" s="273">
        <v>907.52</v>
      </c>
      <c r="K79" s="282">
        <v>57</v>
      </c>
      <c r="L79" s="302">
        <f>'раздел 2'!C76</f>
        <v>324491.87</v>
      </c>
      <c r="M79" s="302">
        <v>0</v>
      </c>
      <c r="N79" s="302">
        <v>0</v>
      </c>
      <c r="O79" s="302">
        <v>0</v>
      </c>
      <c r="P79" s="302">
        <f t="shared" si="14"/>
        <v>324491.87</v>
      </c>
      <c r="Q79" s="273">
        <f t="shared" si="15"/>
        <v>222.71233356211394</v>
      </c>
      <c r="R79" s="388">
        <v>24445</v>
      </c>
      <c r="S79" s="255" t="s">
        <v>149</v>
      </c>
      <c r="T79" s="394" t="s">
        <v>130</v>
      </c>
      <c r="U79" s="29">
        <f>L79-'раздел 2'!C76</f>
        <v>0</v>
      </c>
      <c r="V79" s="116">
        <f t="shared" si="17"/>
        <v>0</v>
      </c>
      <c r="W79" s="116">
        <f t="shared" si="18"/>
        <v>24222.287666437885</v>
      </c>
      <c r="X79" s="58"/>
      <c r="Y79" s="58"/>
      <c r="Z79" s="58"/>
      <c r="AA79" s="58"/>
      <c r="AB79" s="58"/>
      <c r="AC79" s="58"/>
      <c r="AD79" s="58"/>
    </row>
    <row r="80" spans="1:30" s="120" customFormat="1" ht="15.6" customHeight="1" x14ac:dyDescent="0.25">
      <c r="A80" s="385">
        <f t="shared" si="16"/>
        <v>62</v>
      </c>
      <c r="B80" s="288" t="s">
        <v>614</v>
      </c>
      <c r="C80" s="79">
        <v>1955</v>
      </c>
      <c r="D80" s="49"/>
      <c r="E80" s="394" t="s">
        <v>421</v>
      </c>
      <c r="F80" s="13">
        <v>3</v>
      </c>
      <c r="G80" s="13">
        <v>4</v>
      </c>
      <c r="H80" s="65">
        <v>3832.54</v>
      </c>
      <c r="I80" s="65">
        <v>2439.54</v>
      </c>
      <c r="J80" s="65">
        <v>2355.34</v>
      </c>
      <c r="K80" s="79">
        <v>75</v>
      </c>
      <c r="L80" s="302">
        <f>'раздел 2'!C77</f>
        <v>569492.82000000007</v>
      </c>
      <c r="M80" s="302">
        <v>0</v>
      </c>
      <c r="N80" s="302">
        <v>0</v>
      </c>
      <c r="O80" s="302">
        <v>0</v>
      </c>
      <c r="P80" s="302">
        <f t="shared" ref="P80" si="19">L80</f>
        <v>569492.82000000007</v>
      </c>
      <c r="Q80" s="273">
        <f t="shared" ref="Q80" si="20">L80/H80</f>
        <v>148.59409686526431</v>
      </c>
      <c r="R80" s="388">
        <v>24446</v>
      </c>
      <c r="S80" s="255" t="s">
        <v>149</v>
      </c>
      <c r="T80" s="394" t="s">
        <v>130</v>
      </c>
      <c r="U80" s="29">
        <f>L80-'раздел 2'!C77</f>
        <v>0</v>
      </c>
      <c r="V80" s="116"/>
      <c r="W80" s="116"/>
      <c r="X80" s="58"/>
      <c r="Y80" s="58"/>
      <c r="Z80" s="58"/>
      <c r="AA80" s="58"/>
      <c r="AB80" s="58"/>
      <c r="AC80" s="58"/>
      <c r="AD80" s="58"/>
    </row>
    <row r="81" spans="1:30" ht="15.6" customHeight="1" x14ac:dyDescent="0.2">
      <c r="A81" s="434" t="s">
        <v>15</v>
      </c>
      <c r="B81" s="433"/>
      <c r="C81" s="298" t="s">
        <v>127</v>
      </c>
      <c r="D81" s="390" t="s">
        <v>127</v>
      </c>
      <c r="E81" s="390" t="s">
        <v>127</v>
      </c>
      <c r="F81" s="385" t="s">
        <v>127</v>
      </c>
      <c r="G81" s="385" t="s">
        <v>127</v>
      </c>
      <c r="H81" s="302">
        <f t="shared" ref="H81:O81" si="21">SUM(H70:H79)</f>
        <v>12337</v>
      </c>
      <c r="I81" s="302">
        <f t="shared" si="21"/>
        <v>10810.229999999998</v>
      </c>
      <c r="J81" s="302">
        <f t="shared" si="21"/>
        <v>7835.75</v>
      </c>
      <c r="K81" s="282">
        <f t="shared" si="21"/>
        <v>442</v>
      </c>
      <c r="L81" s="302">
        <f>SUM(L70:L80)</f>
        <v>7051751.080000001</v>
      </c>
      <c r="M81" s="302">
        <f t="shared" si="21"/>
        <v>0</v>
      </c>
      <c r="N81" s="302">
        <f t="shared" si="21"/>
        <v>0</v>
      </c>
      <c r="O81" s="302">
        <f t="shared" si="21"/>
        <v>0</v>
      </c>
      <c r="P81" s="302">
        <f>SUM(P70:P80)</f>
        <v>7051751.080000001</v>
      </c>
      <c r="Q81" s="273">
        <f t="shared" si="15"/>
        <v>571.59366782848349</v>
      </c>
      <c r="R81" s="256" t="s">
        <v>127</v>
      </c>
      <c r="S81" s="388" t="s">
        <v>127</v>
      </c>
      <c r="T81" s="394" t="s">
        <v>127</v>
      </c>
      <c r="U81" s="29">
        <f>L81-'раздел 2'!C78</f>
        <v>0</v>
      </c>
      <c r="V81" s="116">
        <f t="shared" si="17"/>
        <v>0</v>
      </c>
      <c r="W81" s="116" t="e">
        <f t="shared" si="18"/>
        <v>#VALUE!</v>
      </c>
    </row>
    <row r="82" spans="1:30" ht="15.6" customHeight="1" x14ac:dyDescent="0.2">
      <c r="A82" s="501" t="s">
        <v>616</v>
      </c>
      <c r="B82" s="502"/>
      <c r="C82" s="81"/>
      <c r="D82" s="27"/>
      <c r="E82" s="27"/>
      <c r="F82" s="167"/>
      <c r="G82" s="167"/>
      <c r="H82" s="27"/>
      <c r="I82" s="27"/>
      <c r="J82" s="27"/>
      <c r="K82" s="81"/>
      <c r="L82" s="210"/>
      <c r="M82" s="27"/>
      <c r="N82" s="27"/>
      <c r="O82" s="27"/>
      <c r="P82" s="27"/>
      <c r="Q82" s="198"/>
      <c r="R82" s="27"/>
      <c r="S82" s="27"/>
      <c r="T82" s="26"/>
      <c r="U82" s="29">
        <f>L82-'раздел 2'!C79</f>
        <v>0</v>
      </c>
      <c r="V82" s="116">
        <f t="shared" si="17"/>
        <v>0</v>
      </c>
      <c r="W82" s="116">
        <f t="shared" si="18"/>
        <v>0</v>
      </c>
    </row>
    <row r="83" spans="1:30" ht="15.6" customHeight="1" x14ac:dyDescent="0.2">
      <c r="A83" s="385">
        <f>A80+1</f>
        <v>63</v>
      </c>
      <c r="B83" s="70" t="s">
        <v>617</v>
      </c>
      <c r="C83" s="121">
        <v>1958</v>
      </c>
      <c r="D83" s="122"/>
      <c r="E83" s="122" t="s">
        <v>424</v>
      </c>
      <c r="F83" s="42">
        <v>3</v>
      </c>
      <c r="G83" s="42">
        <v>2</v>
      </c>
      <c r="H83" s="122">
        <v>900.45</v>
      </c>
      <c r="I83" s="42">
        <v>593.5</v>
      </c>
      <c r="J83" s="122">
        <v>490.14</v>
      </c>
      <c r="K83" s="121">
        <v>25</v>
      </c>
      <c r="L83" s="302">
        <f>'раздел 2'!C80</f>
        <v>161056</v>
      </c>
      <c r="M83" s="302">
        <v>0</v>
      </c>
      <c r="N83" s="302">
        <v>0</v>
      </c>
      <c r="O83" s="302">
        <v>0</v>
      </c>
      <c r="P83" s="302">
        <f t="shared" ref="P83:P86" si="22">L83</f>
        <v>161056</v>
      </c>
      <c r="Q83" s="273">
        <f t="shared" ref="Q83:Q88" si="23">L83/H83</f>
        <v>178.86168027097563</v>
      </c>
      <c r="R83" s="388">
        <v>24445</v>
      </c>
      <c r="S83" s="255" t="s">
        <v>149</v>
      </c>
      <c r="T83" s="394" t="s">
        <v>130</v>
      </c>
      <c r="U83" s="29">
        <f>L83-'раздел 2'!C80</f>
        <v>0</v>
      </c>
      <c r="V83" s="116">
        <f t="shared" si="17"/>
        <v>0</v>
      </c>
      <c r="W83" s="116">
        <f t="shared" si="18"/>
        <v>24266.138319729023</v>
      </c>
      <c r="X83" s="120"/>
      <c r="Y83" s="120"/>
      <c r="Z83" s="120"/>
      <c r="AA83" s="120"/>
      <c r="AB83" s="120"/>
      <c r="AC83" s="120"/>
      <c r="AD83" s="120"/>
    </row>
    <row r="84" spans="1:30" s="120" customFormat="1" ht="15.6" customHeight="1" x14ac:dyDescent="0.2">
      <c r="A84" s="385">
        <f>A83+1</f>
        <v>64</v>
      </c>
      <c r="B84" s="70" t="s">
        <v>618</v>
      </c>
      <c r="C84" s="121">
        <v>1968</v>
      </c>
      <c r="D84" s="122"/>
      <c r="E84" s="122" t="s">
        <v>426</v>
      </c>
      <c r="F84" s="42">
        <v>5</v>
      </c>
      <c r="G84" s="42">
        <v>7</v>
      </c>
      <c r="H84" s="42">
        <v>5105.1000000000004</v>
      </c>
      <c r="I84" s="42">
        <v>3173</v>
      </c>
      <c r="J84" s="42">
        <v>2705.9</v>
      </c>
      <c r="K84" s="121">
        <v>156</v>
      </c>
      <c r="L84" s="302">
        <f>'раздел 2'!C81</f>
        <v>87699.46</v>
      </c>
      <c r="M84" s="302">
        <v>0</v>
      </c>
      <c r="N84" s="302">
        <v>0</v>
      </c>
      <c r="O84" s="302">
        <v>0</v>
      </c>
      <c r="P84" s="302">
        <f t="shared" si="22"/>
        <v>87699.46</v>
      </c>
      <c r="Q84" s="273">
        <f t="shared" si="23"/>
        <v>17.178793755264344</v>
      </c>
      <c r="R84" s="388">
        <v>24445</v>
      </c>
      <c r="S84" s="255" t="s">
        <v>149</v>
      </c>
      <c r="T84" s="394" t="s">
        <v>130</v>
      </c>
      <c r="U84" s="29">
        <f>L84-'раздел 2'!C81</f>
        <v>0</v>
      </c>
      <c r="V84" s="116">
        <f t="shared" si="17"/>
        <v>0</v>
      </c>
      <c r="W84" s="116">
        <f t="shared" si="18"/>
        <v>24427.821206244735</v>
      </c>
    </row>
    <row r="85" spans="1:30" s="120" customFormat="1" ht="15.6" customHeight="1" x14ac:dyDescent="0.2">
      <c r="A85" s="385">
        <f>A84+1</f>
        <v>65</v>
      </c>
      <c r="B85" s="70" t="s">
        <v>620</v>
      </c>
      <c r="C85" s="121">
        <v>1969</v>
      </c>
      <c r="D85" s="122"/>
      <c r="E85" s="122" t="s">
        <v>426</v>
      </c>
      <c r="F85" s="42">
        <v>5</v>
      </c>
      <c r="G85" s="42">
        <v>4</v>
      </c>
      <c r="H85" s="122">
        <v>5579.76</v>
      </c>
      <c r="I85" s="122">
        <v>4401.76</v>
      </c>
      <c r="J85" s="122">
        <v>4181.79</v>
      </c>
      <c r="K85" s="121">
        <v>148</v>
      </c>
      <c r="L85" s="302">
        <f>'раздел 2'!C82</f>
        <v>149634.42000000001</v>
      </c>
      <c r="M85" s="302">
        <v>0</v>
      </c>
      <c r="N85" s="302">
        <v>0</v>
      </c>
      <c r="O85" s="302">
        <v>0</v>
      </c>
      <c r="P85" s="302">
        <f t="shared" si="22"/>
        <v>149634.42000000001</v>
      </c>
      <c r="Q85" s="273">
        <f t="shared" si="23"/>
        <v>26.817357735816596</v>
      </c>
      <c r="R85" s="388">
        <v>24445</v>
      </c>
      <c r="S85" s="255" t="s">
        <v>149</v>
      </c>
      <c r="T85" s="394" t="s">
        <v>130</v>
      </c>
      <c r="U85" s="29">
        <f>L85-'раздел 2'!C82</f>
        <v>0</v>
      </c>
      <c r="V85" s="116">
        <f t="shared" si="17"/>
        <v>0</v>
      </c>
      <c r="W85" s="116">
        <f t="shared" si="18"/>
        <v>24418.182642264183</v>
      </c>
    </row>
    <row r="86" spans="1:30" s="120" customFormat="1" ht="15.6" customHeight="1" x14ac:dyDescent="0.2">
      <c r="A86" s="385">
        <f>A85+1</f>
        <v>66</v>
      </c>
      <c r="B86" s="70" t="s">
        <v>621</v>
      </c>
      <c r="C86" s="121">
        <v>1980</v>
      </c>
      <c r="D86" s="122"/>
      <c r="E86" s="122" t="s">
        <v>424</v>
      </c>
      <c r="F86" s="42">
        <v>5</v>
      </c>
      <c r="G86" s="42">
        <v>8</v>
      </c>
      <c r="H86" s="42">
        <v>7475.8</v>
      </c>
      <c r="I86" s="42">
        <v>5253.1</v>
      </c>
      <c r="J86" s="122">
        <v>4696.18</v>
      </c>
      <c r="K86" s="121">
        <v>219</v>
      </c>
      <c r="L86" s="302">
        <f>'раздел 2'!C83</f>
        <v>543810.9</v>
      </c>
      <c r="M86" s="302">
        <v>0</v>
      </c>
      <c r="N86" s="302">
        <v>0</v>
      </c>
      <c r="O86" s="302">
        <v>0</v>
      </c>
      <c r="P86" s="302">
        <f t="shared" si="22"/>
        <v>543810.9</v>
      </c>
      <c r="Q86" s="273">
        <f t="shared" si="23"/>
        <v>72.742836887022122</v>
      </c>
      <c r="R86" s="388">
        <v>24445</v>
      </c>
      <c r="S86" s="255" t="s">
        <v>149</v>
      </c>
      <c r="T86" s="394" t="s">
        <v>130</v>
      </c>
      <c r="U86" s="29">
        <f>L86-'раздел 2'!C83</f>
        <v>0</v>
      </c>
      <c r="V86" s="116">
        <f t="shared" si="17"/>
        <v>0</v>
      </c>
      <c r="W86" s="116">
        <f t="shared" si="18"/>
        <v>24372.257163112979</v>
      </c>
    </row>
    <row r="87" spans="1:30" s="70" customFormat="1" ht="15.6" customHeight="1" x14ac:dyDescent="0.2">
      <c r="A87" s="458" t="s">
        <v>15</v>
      </c>
      <c r="B87" s="458"/>
      <c r="C87" s="298" t="s">
        <v>127</v>
      </c>
      <c r="D87" s="390" t="s">
        <v>127</v>
      </c>
      <c r="E87" s="390" t="s">
        <v>127</v>
      </c>
      <c r="F87" s="385" t="s">
        <v>127</v>
      </c>
      <c r="G87" s="385" t="s">
        <v>127</v>
      </c>
      <c r="H87" s="388">
        <f t="shared" ref="H87:P87" si="24">SUM(H83:H86)</f>
        <v>19061.11</v>
      </c>
      <c r="I87" s="388">
        <f t="shared" si="24"/>
        <v>13421.36</v>
      </c>
      <c r="J87" s="388">
        <f t="shared" si="24"/>
        <v>12074.01</v>
      </c>
      <c r="K87" s="282">
        <f t="shared" si="24"/>
        <v>548</v>
      </c>
      <c r="L87" s="302">
        <f t="shared" si="24"/>
        <v>942200.78</v>
      </c>
      <c r="M87" s="388">
        <f t="shared" si="24"/>
        <v>0</v>
      </c>
      <c r="N87" s="388">
        <f t="shared" si="24"/>
        <v>0</v>
      </c>
      <c r="O87" s="388">
        <f t="shared" si="24"/>
        <v>0</v>
      </c>
      <c r="P87" s="388">
        <f t="shared" si="24"/>
        <v>942200.78</v>
      </c>
      <c r="Q87" s="273">
        <f t="shared" si="23"/>
        <v>49.430530540981088</v>
      </c>
      <c r="R87" s="256" t="s">
        <v>127</v>
      </c>
      <c r="S87" s="388" t="s">
        <v>127</v>
      </c>
      <c r="T87" s="394" t="s">
        <v>127</v>
      </c>
      <c r="U87" s="29">
        <f>L87-'раздел 2'!C84</f>
        <v>0</v>
      </c>
      <c r="V87" s="116">
        <f t="shared" si="17"/>
        <v>0</v>
      </c>
      <c r="W87" s="116" t="e">
        <f t="shared" si="18"/>
        <v>#VALUE!</v>
      </c>
    </row>
    <row r="88" spans="1:30" s="123" customFormat="1" ht="15.6" customHeight="1" x14ac:dyDescent="0.2">
      <c r="A88" s="431" t="s">
        <v>66</v>
      </c>
      <c r="B88" s="431"/>
      <c r="C88" s="82"/>
      <c r="D88" s="190"/>
      <c r="E88" s="57"/>
      <c r="F88" s="99"/>
      <c r="G88" s="99"/>
      <c r="H88" s="397">
        <f>H87+H81+H64</f>
        <v>177962.15000000008</v>
      </c>
      <c r="I88" s="397">
        <f>I87+I81+I64</f>
        <v>106324.26</v>
      </c>
      <c r="J88" s="397">
        <f>J87+J81+J64</f>
        <v>90224.59</v>
      </c>
      <c r="K88" s="82">
        <f>K87+K81+K64</f>
        <v>3745</v>
      </c>
      <c r="L88" s="397">
        <f>L87+L81+L64+L68</f>
        <v>465642496.63000011</v>
      </c>
      <c r="M88" s="397">
        <f>M87+M81+M64+M68</f>
        <v>0</v>
      </c>
      <c r="N88" s="397">
        <f>N87+N81+N64+N68</f>
        <v>0</v>
      </c>
      <c r="O88" s="397">
        <f>O87+O81+O64+O68</f>
        <v>0</v>
      </c>
      <c r="P88" s="397">
        <f>P87+P81+P64+P68</f>
        <v>465642496.63000011</v>
      </c>
      <c r="Q88" s="273">
        <f t="shared" si="23"/>
        <v>2616.5254613410766</v>
      </c>
      <c r="R88" s="256" t="s">
        <v>127</v>
      </c>
      <c r="S88" s="388" t="s">
        <v>127</v>
      </c>
      <c r="T88" s="394" t="s">
        <v>127</v>
      </c>
      <c r="U88" s="29">
        <f>L88-'раздел 2'!C85</f>
        <v>0</v>
      </c>
      <c r="V88" s="116">
        <f t="shared" si="17"/>
        <v>0</v>
      </c>
      <c r="W88" s="116" t="e">
        <f t="shared" si="18"/>
        <v>#VALUE!</v>
      </c>
      <c r="X88" s="70"/>
      <c r="Y88" s="70"/>
      <c r="Z88" s="70"/>
      <c r="AA88" s="70"/>
      <c r="AB88" s="70"/>
      <c r="AC88" s="70"/>
      <c r="AD88" s="70"/>
    </row>
    <row r="89" spans="1:30" s="123" customFormat="1" ht="15.6" customHeight="1" x14ac:dyDescent="0.2">
      <c r="A89" s="481" t="s">
        <v>67</v>
      </c>
      <c r="B89" s="481"/>
      <c r="C89" s="481"/>
      <c r="D89" s="481"/>
      <c r="E89" s="481"/>
      <c r="F89" s="481"/>
      <c r="G89" s="481"/>
      <c r="H89" s="481"/>
      <c r="I89" s="481"/>
      <c r="J89" s="481"/>
      <c r="K89" s="481"/>
      <c r="L89" s="481"/>
      <c r="M89" s="481"/>
      <c r="N89" s="481"/>
      <c r="O89" s="481"/>
      <c r="P89" s="481"/>
      <c r="Q89" s="481"/>
      <c r="R89" s="481"/>
      <c r="S89" s="481"/>
      <c r="T89" s="481"/>
      <c r="U89" s="29">
        <f>L89-'раздел 2'!C86</f>
        <v>0</v>
      </c>
      <c r="V89" s="116">
        <f t="shared" si="17"/>
        <v>0</v>
      </c>
      <c r="W89" s="116">
        <f t="shared" si="18"/>
        <v>0</v>
      </c>
      <c r="X89" s="70"/>
      <c r="Y89" s="70"/>
      <c r="Z89" s="70"/>
      <c r="AA89" s="70"/>
      <c r="AB89" s="70"/>
      <c r="AC89" s="70"/>
      <c r="AD89" s="70"/>
    </row>
    <row r="90" spans="1:30" s="70" customFormat="1" ht="15.6" customHeight="1" x14ac:dyDescent="0.2">
      <c r="A90" s="431" t="s">
        <v>153</v>
      </c>
      <c r="B90" s="431"/>
      <c r="C90" s="298"/>
      <c r="D90" s="390"/>
      <c r="E90" s="390"/>
      <c r="F90" s="385"/>
      <c r="G90" s="385"/>
      <c r="H90" s="302"/>
      <c r="I90" s="302"/>
      <c r="J90" s="302"/>
      <c r="K90" s="282"/>
      <c r="L90" s="302"/>
      <c r="M90" s="302"/>
      <c r="N90" s="302"/>
      <c r="O90" s="302"/>
      <c r="P90" s="302"/>
      <c r="Q90" s="273"/>
      <c r="R90" s="256"/>
      <c r="S90" s="388"/>
      <c r="T90" s="394"/>
      <c r="U90" s="29">
        <f>L90-'раздел 2'!C87</f>
        <v>0</v>
      </c>
      <c r="V90" s="116">
        <f t="shared" si="17"/>
        <v>0</v>
      </c>
      <c r="W90" s="116">
        <f t="shared" si="18"/>
        <v>0</v>
      </c>
    </row>
    <row r="91" spans="1:30" s="70" customFormat="1" ht="15.6" customHeight="1" x14ac:dyDescent="0.2">
      <c r="A91" s="259">
        <f>A86+1</f>
        <v>67</v>
      </c>
      <c r="B91" s="275" t="s">
        <v>154</v>
      </c>
      <c r="C91" s="133">
        <v>1977</v>
      </c>
      <c r="D91" s="134"/>
      <c r="E91" s="134" t="s">
        <v>427</v>
      </c>
      <c r="F91" s="135">
        <v>5</v>
      </c>
      <c r="G91" s="135">
        <v>4</v>
      </c>
      <c r="H91" s="134">
        <v>4103.3</v>
      </c>
      <c r="I91" s="134">
        <v>3701.8</v>
      </c>
      <c r="J91" s="134">
        <v>3629.6</v>
      </c>
      <c r="K91" s="133">
        <v>171</v>
      </c>
      <c r="L91" s="302">
        <f>'раздел 2'!C88</f>
        <v>6736642.5</v>
      </c>
      <c r="M91" s="390">
        <v>0</v>
      </c>
      <c r="N91" s="390">
        <v>0</v>
      </c>
      <c r="O91" s="390">
        <v>0</v>
      </c>
      <c r="P91" s="302">
        <f>L91</f>
        <v>6736642.5</v>
      </c>
      <c r="Q91" s="403">
        <f>L91/H91</f>
        <v>1641.7621182950309</v>
      </c>
      <c r="R91" s="388">
        <v>24445</v>
      </c>
      <c r="S91" s="255" t="s">
        <v>149</v>
      </c>
      <c r="T91" s="394" t="s">
        <v>130</v>
      </c>
      <c r="U91" s="29">
        <f>L91-'раздел 2'!C88</f>
        <v>0</v>
      </c>
      <c r="V91" s="116">
        <f t="shared" si="17"/>
        <v>0</v>
      </c>
      <c r="W91" s="116">
        <f t="shared" si="18"/>
        <v>22803.237881704968</v>
      </c>
    </row>
    <row r="92" spans="1:30" s="70" customFormat="1" ht="15.6" customHeight="1" x14ac:dyDescent="0.2">
      <c r="A92" s="385">
        <f>A91+1</f>
        <v>68</v>
      </c>
      <c r="B92" s="275" t="s">
        <v>155</v>
      </c>
      <c r="C92" s="133">
        <v>1969</v>
      </c>
      <c r="D92" s="134"/>
      <c r="E92" s="134" t="s">
        <v>428</v>
      </c>
      <c r="F92" s="135">
        <v>5</v>
      </c>
      <c r="G92" s="135">
        <v>4</v>
      </c>
      <c r="H92" s="134">
        <v>4076</v>
      </c>
      <c r="I92" s="134">
        <v>3570</v>
      </c>
      <c r="J92" s="134">
        <v>3178.2</v>
      </c>
      <c r="K92" s="133">
        <v>186</v>
      </c>
      <c r="L92" s="302">
        <f>'раздел 2'!C89</f>
        <v>6736642.5</v>
      </c>
      <c r="M92" s="390">
        <v>0</v>
      </c>
      <c r="N92" s="390">
        <v>0</v>
      </c>
      <c r="O92" s="390">
        <v>0</v>
      </c>
      <c r="P92" s="302">
        <f>L92</f>
        <v>6736642.5</v>
      </c>
      <c r="Q92" s="403">
        <f>L92/H92</f>
        <v>1652.758218842002</v>
      </c>
      <c r="R92" s="388">
        <v>24445</v>
      </c>
      <c r="S92" s="255" t="s">
        <v>149</v>
      </c>
      <c r="T92" s="394" t="s">
        <v>130</v>
      </c>
      <c r="U92" s="29">
        <f>L92-'раздел 2'!C89</f>
        <v>0</v>
      </c>
      <c r="V92" s="116">
        <f t="shared" si="17"/>
        <v>0</v>
      </c>
      <c r="W92" s="116">
        <f t="shared" si="18"/>
        <v>22792.241781157998</v>
      </c>
    </row>
    <row r="93" spans="1:30" s="70" customFormat="1" ht="15.6" customHeight="1" x14ac:dyDescent="0.2">
      <c r="A93" s="458" t="s">
        <v>15</v>
      </c>
      <c r="B93" s="458"/>
      <c r="C93" s="298" t="s">
        <v>127</v>
      </c>
      <c r="D93" s="390" t="s">
        <v>127</v>
      </c>
      <c r="E93" s="390" t="s">
        <v>127</v>
      </c>
      <c r="F93" s="385" t="s">
        <v>127</v>
      </c>
      <c r="G93" s="385" t="s">
        <v>127</v>
      </c>
      <c r="H93" s="398">
        <f t="shared" ref="H93:P93" si="25">SUM(H91:H92)</f>
        <v>8179.3</v>
      </c>
      <c r="I93" s="398">
        <f t="shared" si="25"/>
        <v>7271.8</v>
      </c>
      <c r="J93" s="398">
        <f t="shared" si="25"/>
        <v>6807.7999999999993</v>
      </c>
      <c r="K93" s="44">
        <f t="shared" si="25"/>
        <v>357</v>
      </c>
      <c r="L93" s="300">
        <f t="shared" si="25"/>
        <v>13473285</v>
      </c>
      <c r="M93" s="398">
        <f t="shared" si="25"/>
        <v>0</v>
      </c>
      <c r="N93" s="398">
        <f t="shared" si="25"/>
        <v>0</v>
      </c>
      <c r="O93" s="398">
        <f t="shared" si="25"/>
        <v>0</v>
      </c>
      <c r="P93" s="300">
        <f t="shared" si="25"/>
        <v>13473285</v>
      </c>
      <c r="Q93" s="403">
        <f>L93/H93</f>
        <v>1647.2418177594659</v>
      </c>
      <c r="R93" s="256" t="s">
        <v>127</v>
      </c>
      <c r="S93" s="388" t="s">
        <v>127</v>
      </c>
      <c r="T93" s="394" t="s">
        <v>127</v>
      </c>
      <c r="U93" s="29">
        <f>L93-'раздел 2'!C90</f>
        <v>0</v>
      </c>
      <c r="V93" s="116">
        <f t="shared" si="17"/>
        <v>0</v>
      </c>
      <c r="W93" s="116" t="e">
        <f t="shared" si="18"/>
        <v>#VALUE!</v>
      </c>
    </row>
    <row r="94" spans="1:30" ht="15.6" customHeight="1" x14ac:dyDescent="0.2">
      <c r="A94" s="431" t="s">
        <v>156</v>
      </c>
      <c r="B94" s="431"/>
      <c r="C94" s="282"/>
      <c r="D94" s="302"/>
      <c r="E94" s="302"/>
      <c r="F94" s="259"/>
      <c r="G94" s="259"/>
      <c r="H94" s="302"/>
      <c r="I94" s="302"/>
      <c r="J94" s="302"/>
      <c r="K94" s="282"/>
      <c r="L94" s="302"/>
      <c r="M94" s="302"/>
      <c r="N94" s="302"/>
      <c r="O94" s="302"/>
      <c r="P94" s="302"/>
      <c r="Q94" s="273"/>
      <c r="R94" s="302"/>
      <c r="S94" s="302"/>
      <c r="T94" s="302"/>
      <c r="U94" s="29">
        <f>L94-'раздел 2'!C91</f>
        <v>0</v>
      </c>
      <c r="V94" s="116">
        <f t="shared" si="17"/>
        <v>0</v>
      </c>
      <c r="W94" s="116">
        <f t="shared" si="18"/>
        <v>0</v>
      </c>
    </row>
    <row r="95" spans="1:30" ht="15.6" customHeight="1" x14ac:dyDescent="0.2">
      <c r="A95" s="385">
        <f>A92+1</f>
        <v>69</v>
      </c>
      <c r="B95" s="275" t="s">
        <v>157</v>
      </c>
      <c r="C95" s="133">
        <v>1990</v>
      </c>
      <c r="D95" s="134"/>
      <c r="E95" s="134" t="s">
        <v>425</v>
      </c>
      <c r="F95" s="135">
        <v>5</v>
      </c>
      <c r="G95" s="135">
        <v>4</v>
      </c>
      <c r="H95" s="33">
        <v>5601.9</v>
      </c>
      <c r="I95" s="33">
        <v>3589.9</v>
      </c>
      <c r="J95" s="33">
        <v>3172.5</v>
      </c>
      <c r="K95" s="91">
        <v>143</v>
      </c>
      <c r="L95" s="302">
        <f>'раздел 2'!C92</f>
        <v>5395171.9500000002</v>
      </c>
      <c r="M95" s="390">
        <v>0</v>
      </c>
      <c r="N95" s="390">
        <v>0</v>
      </c>
      <c r="O95" s="390">
        <v>0</v>
      </c>
      <c r="P95" s="302">
        <f>L95</f>
        <v>5395171.9500000002</v>
      </c>
      <c r="Q95" s="403">
        <f t="shared" ref="Q95:Q99" si="26">L95/H95</f>
        <v>963.09679751512886</v>
      </c>
      <c r="R95" s="388">
        <v>24445</v>
      </c>
      <c r="S95" s="255" t="s">
        <v>149</v>
      </c>
      <c r="T95" s="394" t="s">
        <v>130</v>
      </c>
      <c r="U95" s="29">
        <f>L95-'раздел 2'!C92</f>
        <v>0</v>
      </c>
      <c r="V95" s="116">
        <f t="shared" si="17"/>
        <v>0</v>
      </c>
      <c r="W95" s="116">
        <f t="shared" si="18"/>
        <v>23481.903202484871</v>
      </c>
    </row>
    <row r="96" spans="1:30" ht="28.5" customHeight="1" x14ac:dyDescent="0.2">
      <c r="A96" s="385">
        <f>A95+1</f>
        <v>70</v>
      </c>
      <c r="B96" s="275" t="s">
        <v>158</v>
      </c>
      <c r="C96" s="133">
        <v>1985</v>
      </c>
      <c r="D96" s="134"/>
      <c r="E96" s="136" t="s">
        <v>429</v>
      </c>
      <c r="F96" s="135">
        <v>5</v>
      </c>
      <c r="G96" s="135">
        <v>4</v>
      </c>
      <c r="H96" s="33">
        <v>4352.3999999999996</v>
      </c>
      <c r="I96" s="33">
        <v>2586.2399999999998</v>
      </c>
      <c r="J96" s="33">
        <v>2352.54</v>
      </c>
      <c r="K96" s="91">
        <v>112</v>
      </c>
      <c r="L96" s="302">
        <f>'раздел 2'!C93</f>
        <v>5065955.16</v>
      </c>
      <c r="M96" s="390">
        <v>0</v>
      </c>
      <c r="N96" s="390">
        <v>0</v>
      </c>
      <c r="O96" s="390">
        <v>0</v>
      </c>
      <c r="P96" s="302">
        <f>L96</f>
        <v>5065955.16</v>
      </c>
      <c r="Q96" s="403">
        <f t="shared" si="26"/>
        <v>1163.9452164323134</v>
      </c>
      <c r="R96" s="388">
        <v>24445</v>
      </c>
      <c r="S96" s="255" t="s">
        <v>149</v>
      </c>
      <c r="T96" s="394" t="s">
        <v>130</v>
      </c>
      <c r="U96" s="29">
        <f>L96-'раздел 2'!C93</f>
        <v>0</v>
      </c>
      <c r="V96" s="116">
        <f t="shared" si="17"/>
        <v>0</v>
      </c>
      <c r="W96" s="116">
        <f t="shared" si="18"/>
        <v>23281.054783567688</v>
      </c>
    </row>
    <row r="97" spans="1:23" ht="15.6" customHeight="1" x14ac:dyDescent="0.2">
      <c r="A97" s="385">
        <f>A96+1</f>
        <v>71</v>
      </c>
      <c r="B97" s="275" t="s">
        <v>159</v>
      </c>
      <c r="C97" s="133">
        <v>1987</v>
      </c>
      <c r="D97" s="134"/>
      <c r="E97" s="134" t="s">
        <v>425</v>
      </c>
      <c r="F97" s="135">
        <v>5</v>
      </c>
      <c r="G97" s="135">
        <v>4</v>
      </c>
      <c r="H97" s="134">
        <v>4568.83</v>
      </c>
      <c r="I97" s="134">
        <v>3244.03</v>
      </c>
      <c r="J97" s="134">
        <v>3059.5</v>
      </c>
      <c r="K97" s="133">
        <v>137</v>
      </c>
      <c r="L97" s="302">
        <f>'раздел 2'!C94</f>
        <v>5787654.5999999996</v>
      </c>
      <c r="M97" s="390">
        <v>0</v>
      </c>
      <c r="N97" s="390">
        <v>0</v>
      </c>
      <c r="O97" s="390">
        <v>0</v>
      </c>
      <c r="P97" s="302">
        <f>L97</f>
        <v>5787654.5999999996</v>
      </c>
      <c r="Q97" s="403">
        <f t="shared" si="26"/>
        <v>1266.7695230507591</v>
      </c>
      <c r="R97" s="388">
        <v>24445</v>
      </c>
      <c r="S97" s="255" t="s">
        <v>149</v>
      </c>
      <c r="T97" s="394" t="s">
        <v>130</v>
      </c>
      <c r="U97" s="29">
        <f>L97-'раздел 2'!C94</f>
        <v>0</v>
      </c>
      <c r="V97" s="116">
        <f t="shared" si="17"/>
        <v>0</v>
      </c>
      <c r="W97" s="116">
        <f t="shared" si="18"/>
        <v>23178.23047694924</v>
      </c>
    </row>
    <row r="98" spans="1:23" ht="15.6" customHeight="1" x14ac:dyDescent="0.2">
      <c r="A98" s="385">
        <f>A97+1</f>
        <v>72</v>
      </c>
      <c r="B98" s="275" t="s">
        <v>160</v>
      </c>
      <c r="C98" s="137">
        <v>1989</v>
      </c>
      <c r="D98" s="134"/>
      <c r="E98" s="134" t="s">
        <v>425</v>
      </c>
      <c r="F98" s="135">
        <v>5</v>
      </c>
      <c r="G98" s="135">
        <v>4</v>
      </c>
      <c r="H98" s="134">
        <v>7074.48</v>
      </c>
      <c r="I98" s="134">
        <v>4846.28</v>
      </c>
      <c r="J98" s="134">
        <v>4526.08</v>
      </c>
      <c r="K98" s="137">
        <v>201</v>
      </c>
      <c r="L98" s="302">
        <f>'раздел 2'!C95</f>
        <v>6525756.2999999998</v>
      </c>
      <c r="M98" s="390">
        <v>0</v>
      </c>
      <c r="N98" s="390">
        <v>0</v>
      </c>
      <c r="O98" s="390">
        <v>0</v>
      </c>
      <c r="P98" s="302">
        <f>L98</f>
        <v>6525756.2999999998</v>
      </c>
      <c r="Q98" s="403">
        <f t="shared" si="26"/>
        <v>922.43617905485632</v>
      </c>
      <c r="R98" s="388">
        <v>24445</v>
      </c>
      <c r="S98" s="255" t="s">
        <v>149</v>
      </c>
      <c r="T98" s="394" t="s">
        <v>130</v>
      </c>
      <c r="U98" s="29">
        <f>L98-'раздел 2'!C95</f>
        <v>0</v>
      </c>
      <c r="V98" s="116">
        <f t="shared" si="17"/>
        <v>0</v>
      </c>
      <c r="W98" s="116">
        <f t="shared" si="18"/>
        <v>23522.563820945143</v>
      </c>
    </row>
    <row r="99" spans="1:23" ht="15.6" customHeight="1" x14ac:dyDescent="0.2">
      <c r="A99" s="458" t="s">
        <v>15</v>
      </c>
      <c r="B99" s="458"/>
      <c r="C99" s="298" t="s">
        <v>127</v>
      </c>
      <c r="D99" s="394" t="s">
        <v>127</v>
      </c>
      <c r="E99" s="394" t="s">
        <v>127</v>
      </c>
      <c r="F99" s="385" t="s">
        <v>127</v>
      </c>
      <c r="G99" s="385" t="s">
        <v>127</v>
      </c>
      <c r="H99" s="390">
        <f t="shared" ref="H99:P99" si="27">SUM(H95:H98)</f>
        <v>21597.61</v>
      </c>
      <c r="I99" s="390">
        <f t="shared" si="27"/>
        <v>14266.45</v>
      </c>
      <c r="J99" s="390">
        <f t="shared" si="27"/>
        <v>13110.62</v>
      </c>
      <c r="K99" s="298">
        <f t="shared" si="27"/>
        <v>593</v>
      </c>
      <c r="L99" s="390">
        <f t="shared" si="27"/>
        <v>22774538.009999998</v>
      </c>
      <c r="M99" s="390">
        <f t="shared" si="27"/>
        <v>0</v>
      </c>
      <c r="N99" s="390">
        <f t="shared" si="27"/>
        <v>0</v>
      </c>
      <c r="O99" s="390">
        <f t="shared" si="27"/>
        <v>0</v>
      </c>
      <c r="P99" s="390">
        <f t="shared" si="27"/>
        <v>22774538.009999998</v>
      </c>
      <c r="Q99" s="403">
        <f t="shared" si="26"/>
        <v>1054.4934374683123</v>
      </c>
      <c r="R99" s="256" t="s">
        <v>127</v>
      </c>
      <c r="S99" s="32" t="s">
        <v>127</v>
      </c>
      <c r="T99" s="394" t="s">
        <v>127</v>
      </c>
      <c r="U99" s="29">
        <f>L99-'раздел 2'!C96</f>
        <v>0</v>
      </c>
      <c r="V99" s="116">
        <f t="shared" si="17"/>
        <v>0</v>
      </c>
      <c r="W99" s="116" t="e">
        <f t="shared" si="18"/>
        <v>#VALUE!</v>
      </c>
    </row>
    <row r="100" spans="1:23" ht="15.6" customHeight="1" x14ac:dyDescent="0.2">
      <c r="A100" s="431" t="s">
        <v>161</v>
      </c>
      <c r="B100" s="431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29">
        <f>L100-'раздел 2'!C97</f>
        <v>0</v>
      </c>
      <c r="V100" s="116">
        <f t="shared" si="17"/>
        <v>0</v>
      </c>
      <c r="W100" s="116">
        <f t="shared" si="18"/>
        <v>0</v>
      </c>
    </row>
    <row r="101" spans="1:23" ht="15.6" customHeight="1" x14ac:dyDescent="0.2">
      <c r="A101" s="385">
        <f>A98+1</f>
        <v>73</v>
      </c>
      <c r="B101" s="275" t="s">
        <v>162</v>
      </c>
      <c r="C101" s="133">
        <v>1976</v>
      </c>
      <c r="D101" s="134"/>
      <c r="E101" s="134" t="s">
        <v>427</v>
      </c>
      <c r="F101" s="135">
        <v>5</v>
      </c>
      <c r="G101" s="135">
        <v>4</v>
      </c>
      <c r="H101" s="134">
        <v>3592.2</v>
      </c>
      <c r="I101" s="134">
        <v>3246</v>
      </c>
      <c r="J101" s="134">
        <v>3011</v>
      </c>
      <c r="K101" s="133">
        <v>166</v>
      </c>
      <c r="L101" s="302">
        <f>'раздел 2'!C98</f>
        <v>4996831.3499999996</v>
      </c>
      <c r="M101" s="390">
        <v>0</v>
      </c>
      <c r="N101" s="390">
        <v>0</v>
      </c>
      <c r="O101" s="302">
        <f>SUM(O99:O100)</f>
        <v>0</v>
      </c>
      <c r="P101" s="36">
        <f>L101</f>
        <v>4996831.3499999996</v>
      </c>
      <c r="Q101" s="403">
        <f>L101/H101</f>
        <v>1391.0225906129947</v>
      </c>
      <c r="R101" s="388">
        <v>24445</v>
      </c>
      <c r="S101" s="255" t="s">
        <v>149</v>
      </c>
      <c r="T101" s="394" t="s">
        <v>130</v>
      </c>
      <c r="U101" s="29">
        <f>L101-'раздел 2'!C98</f>
        <v>0</v>
      </c>
      <c r="V101" s="116">
        <f t="shared" si="17"/>
        <v>0</v>
      </c>
      <c r="W101" s="116">
        <f t="shared" si="18"/>
        <v>23053.977409387004</v>
      </c>
    </row>
    <row r="102" spans="1:23" ht="15.6" customHeight="1" x14ac:dyDescent="0.2">
      <c r="A102" s="458" t="s">
        <v>15</v>
      </c>
      <c r="B102" s="458"/>
      <c r="C102" s="298" t="s">
        <v>127</v>
      </c>
      <c r="D102" s="394" t="s">
        <v>127</v>
      </c>
      <c r="E102" s="394" t="s">
        <v>127</v>
      </c>
      <c r="F102" s="385" t="s">
        <v>127</v>
      </c>
      <c r="G102" s="385" t="s">
        <v>127</v>
      </c>
      <c r="H102" s="390">
        <f t="shared" ref="H102:P102" si="28">SUM(H101:H101)</f>
        <v>3592.2</v>
      </c>
      <c r="I102" s="390">
        <f t="shared" si="28"/>
        <v>3246</v>
      </c>
      <c r="J102" s="390">
        <f t="shared" si="28"/>
        <v>3011</v>
      </c>
      <c r="K102" s="298">
        <f t="shared" si="28"/>
        <v>166</v>
      </c>
      <c r="L102" s="390">
        <f t="shared" si="28"/>
        <v>4996831.3499999996</v>
      </c>
      <c r="M102" s="390">
        <f t="shared" si="28"/>
        <v>0</v>
      </c>
      <c r="N102" s="390">
        <f t="shared" si="28"/>
        <v>0</v>
      </c>
      <c r="O102" s="390">
        <f t="shared" si="28"/>
        <v>0</v>
      </c>
      <c r="P102" s="390">
        <f t="shared" si="28"/>
        <v>4996831.3499999996</v>
      </c>
      <c r="Q102" s="403">
        <f>L102/H102</f>
        <v>1391.0225906129947</v>
      </c>
      <c r="R102" s="256" t="s">
        <v>127</v>
      </c>
      <c r="S102" s="32" t="s">
        <v>127</v>
      </c>
      <c r="T102" s="394" t="s">
        <v>127</v>
      </c>
      <c r="U102" s="29">
        <f>L102-'раздел 2'!C99</f>
        <v>0</v>
      </c>
      <c r="V102" s="116">
        <f t="shared" si="17"/>
        <v>0</v>
      </c>
      <c r="W102" s="116" t="e">
        <f t="shared" si="18"/>
        <v>#VALUE!</v>
      </c>
    </row>
    <row r="103" spans="1:23" ht="15.6" customHeight="1" x14ac:dyDescent="0.2">
      <c r="A103" s="431" t="s">
        <v>163</v>
      </c>
      <c r="B103" s="431"/>
      <c r="C103" s="463"/>
      <c r="D103" s="463"/>
      <c r="E103" s="463"/>
      <c r="F103" s="463"/>
      <c r="G103" s="463"/>
      <c r="H103" s="463"/>
      <c r="I103" s="463"/>
      <c r="J103" s="463"/>
      <c r="K103" s="463"/>
      <c r="L103" s="463"/>
      <c r="M103" s="463"/>
      <c r="N103" s="463"/>
      <c r="O103" s="463"/>
      <c r="P103" s="463"/>
      <c r="Q103" s="463"/>
      <c r="R103" s="463"/>
      <c r="S103" s="463"/>
      <c r="T103" s="463"/>
      <c r="U103" s="29">
        <f>L103-'раздел 2'!C100</f>
        <v>0</v>
      </c>
      <c r="V103" s="116">
        <f t="shared" si="17"/>
        <v>0</v>
      </c>
      <c r="W103" s="116">
        <f t="shared" si="18"/>
        <v>0</v>
      </c>
    </row>
    <row r="104" spans="1:23" ht="15.6" customHeight="1" x14ac:dyDescent="0.2">
      <c r="A104" s="385">
        <f>A101+1</f>
        <v>74</v>
      </c>
      <c r="B104" s="275" t="s">
        <v>164</v>
      </c>
      <c r="C104" s="133">
        <v>1960</v>
      </c>
      <c r="D104" s="134"/>
      <c r="E104" s="134" t="s">
        <v>181</v>
      </c>
      <c r="F104" s="135">
        <v>2</v>
      </c>
      <c r="G104" s="135">
        <v>2</v>
      </c>
      <c r="H104" s="134">
        <v>493.5</v>
      </c>
      <c r="I104" s="134">
        <v>400.3</v>
      </c>
      <c r="J104" s="134">
        <v>215.6</v>
      </c>
      <c r="K104" s="133">
        <v>28</v>
      </c>
      <c r="L104" s="390">
        <f>'раздел 2'!C101</f>
        <v>3265699.3</v>
      </c>
      <c r="M104" s="390">
        <v>0</v>
      </c>
      <c r="N104" s="390">
        <v>0</v>
      </c>
      <c r="O104" s="390">
        <v>0</v>
      </c>
      <c r="P104" s="390">
        <f>L104</f>
        <v>3265699.3</v>
      </c>
      <c r="Q104" s="403">
        <f>L104/H104</f>
        <v>6617.4251266464025</v>
      </c>
      <c r="R104" s="388">
        <v>24445</v>
      </c>
      <c r="S104" s="255" t="s">
        <v>149</v>
      </c>
      <c r="T104" s="394" t="s">
        <v>130</v>
      </c>
      <c r="U104" s="29">
        <f>L104-'раздел 2'!C101</f>
        <v>0</v>
      </c>
      <c r="V104" s="116">
        <f t="shared" si="17"/>
        <v>0</v>
      </c>
      <c r="W104" s="116">
        <f t="shared" si="18"/>
        <v>17827.574873353598</v>
      </c>
    </row>
    <row r="105" spans="1:23" ht="15.6" customHeight="1" x14ac:dyDescent="0.2">
      <c r="A105" s="458" t="s">
        <v>15</v>
      </c>
      <c r="B105" s="458"/>
      <c r="C105" s="298" t="s">
        <v>127</v>
      </c>
      <c r="D105" s="394" t="s">
        <v>127</v>
      </c>
      <c r="E105" s="394" t="s">
        <v>127</v>
      </c>
      <c r="F105" s="385" t="s">
        <v>127</v>
      </c>
      <c r="G105" s="385" t="s">
        <v>127</v>
      </c>
      <c r="H105" s="273">
        <f t="shared" ref="H105:Q105" si="29">H104</f>
        <v>493.5</v>
      </c>
      <c r="I105" s="273">
        <f t="shared" si="29"/>
        <v>400.3</v>
      </c>
      <c r="J105" s="273">
        <f t="shared" si="29"/>
        <v>215.6</v>
      </c>
      <c r="K105" s="282">
        <f t="shared" si="29"/>
        <v>28</v>
      </c>
      <c r="L105" s="302">
        <f t="shared" si="29"/>
        <v>3265699.3</v>
      </c>
      <c r="M105" s="273">
        <f t="shared" si="29"/>
        <v>0</v>
      </c>
      <c r="N105" s="273">
        <f t="shared" si="29"/>
        <v>0</v>
      </c>
      <c r="O105" s="273">
        <f t="shared" si="29"/>
        <v>0</v>
      </c>
      <c r="P105" s="273">
        <f t="shared" si="29"/>
        <v>3265699.3</v>
      </c>
      <c r="Q105" s="273">
        <f t="shared" si="29"/>
        <v>6617.4251266464025</v>
      </c>
      <c r="R105" s="256" t="s">
        <v>127</v>
      </c>
      <c r="S105" s="30" t="s">
        <v>127</v>
      </c>
      <c r="T105" s="394" t="s">
        <v>127</v>
      </c>
      <c r="U105" s="29">
        <f>L105-'раздел 2'!C102</f>
        <v>0</v>
      </c>
      <c r="V105" s="116">
        <f t="shared" si="17"/>
        <v>0</v>
      </c>
      <c r="W105" s="116" t="e">
        <f t="shared" si="18"/>
        <v>#VALUE!</v>
      </c>
    </row>
    <row r="106" spans="1:23" ht="15.6" customHeight="1" x14ac:dyDescent="0.2">
      <c r="A106" s="431" t="s">
        <v>165</v>
      </c>
      <c r="B106" s="431"/>
      <c r="C106" s="469"/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29">
        <f>L106-'раздел 2'!C103</f>
        <v>0</v>
      </c>
      <c r="V106" s="116">
        <f t="shared" si="17"/>
        <v>0</v>
      </c>
      <c r="W106" s="116">
        <f t="shared" si="18"/>
        <v>0</v>
      </c>
    </row>
    <row r="107" spans="1:23" ht="15.6" customHeight="1" x14ac:dyDescent="0.2">
      <c r="A107" s="385">
        <f>A104+1</f>
        <v>75</v>
      </c>
      <c r="B107" s="275" t="s">
        <v>166</v>
      </c>
      <c r="C107" s="133">
        <v>1974</v>
      </c>
      <c r="D107" s="134"/>
      <c r="E107" s="134" t="s">
        <v>427</v>
      </c>
      <c r="F107" s="135">
        <v>5</v>
      </c>
      <c r="G107" s="135">
        <v>6</v>
      </c>
      <c r="H107" s="134">
        <v>4817.3</v>
      </c>
      <c r="I107" s="134">
        <v>4233</v>
      </c>
      <c r="J107" s="134">
        <v>3930</v>
      </c>
      <c r="K107" s="133">
        <v>239</v>
      </c>
      <c r="L107" s="390">
        <f>'раздел 2'!C104</f>
        <v>6443745</v>
      </c>
      <c r="M107" s="390">
        <v>0</v>
      </c>
      <c r="N107" s="390">
        <v>0</v>
      </c>
      <c r="O107" s="390">
        <v>0</v>
      </c>
      <c r="P107" s="390">
        <f>L107</f>
        <v>6443745</v>
      </c>
      <c r="Q107" s="403">
        <f>L107/H107</f>
        <v>1337.6258485043488</v>
      </c>
      <c r="R107" s="388">
        <v>24445</v>
      </c>
      <c r="S107" s="255" t="s">
        <v>149</v>
      </c>
      <c r="T107" s="394" t="s">
        <v>130</v>
      </c>
      <c r="U107" s="29">
        <f>L107-'раздел 2'!C104</f>
        <v>0</v>
      </c>
      <c r="V107" s="116">
        <f t="shared" si="17"/>
        <v>0</v>
      </c>
      <c r="W107" s="116">
        <f t="shared" si="18"/>
        <v>23107.374151495653</v>
      </c>
    </row>
    <row r="108" spans="1:23" ht="15.6" customHeight="1" x14ac:dyDescent="0.2">
      <c r="A108" s="458" t="s">
        <v>15</v>
      </c>
      <c r="B108" s="458"/>
      <c r="C108" s="298" t="s">
        <v>127</v>
      </c>
      <c r="D108" s="390" t="s">
        <v>127</v>
      </c>
      <c r="E108" s="390" t="s">
        <v>127</v>
      </c>
      <c r="F108" s="385" t="s">
        <v>127</v>
      </c>
      <c r="G108" s="385" t="s">
        <v>127</v>
      </c>
      <c r="H108" s="390">
        <f t="shared" ref="H108:Q108" si="30">H107</f>
        <v>4817.3</v>
      </c>
      <c r="I108" s="390">
        <f t="shared" si="30"/>
        <v>4233</v>
      </c>
      <c r="J108" s="390">
        <f t="shared" si="30"/>
        <v>3930</v>
      </c>
      <c r="K108" s="298">
        <f t="shared" si="30"/>
        <v>239</v>
      </c>
      <c r="L108" s="390">
        <f t="shared" si="30"/>
        <v>6443745</v>
      </c>
      <c r="M108" s="390">
        <f t="shared" si="30"/>
        <v>0</v>
      </c>
      <c r="N108" s="390">
        <f t="shared" si="30"/>
        <v>0</v>
      </c>
      <c r="O108" s="390">
        <f t="shared" si="30"/>
        <v>0</v>
      </c>
      <c r="P108" s="390">
        <f t="shared" si="30"/>
        <v>6443745</v>
      </c>
      <c r="Q108" s="403">
        <f t="shared" si="30"/>
        <v>1337.6258485043488</v>
      </c>
      <c r="R108" s="256" t="s">
        <v>127</v>
      </c>
      <c r="S108" s="394" t="s">
        <v>127</v>
      </c>
      <c r="T108" s="394" t="s">
        <v>127</v>
      </c>
      <c r="U108" s="29">
        <f>L108-'раздел 2'!C105</f>
        <v>0</v>
      </c>
      <c r="V108" s="116">
        <f t="shared" si="17"/>
        <v>0</v>
      </c>
      <c r="W108" s="116" t="e">
        <f t="shared" si="18"/>
        <v>#VALUE!</v>
      </c>
    </row>
    <row r="109" spans="1:23" ht="15.6" customHeight="1" x14ac:dyDescent="0.2">
      <c r="A109" s="431" t="s">
        <v>167</v>
      </c>
      <c r="B109" s="431"/>
      <c r="C109" s="298"/>
      <c r="D109" s="390"/>
      <c r="E109" s="390"/>
      <c r="F109" s="385"/>
      <c r="G109" s="385"/>
      <c r="H109" s="390"/>
      <c r="I109" s="390"/>
      <c r="J109" s="390"/>
      <c r="K109" s="298"/>
      <c r="L109" s="390"/>
      <c r="M109" s="390"/>
      <c r="N109" s="390"/>
      <c r="O109" s="390"/>
      <c r="P109" s="390"/>
      <c r="Q109" s="403"/>
      <c r="R109" s="256"/>
      <c r="S109" s="394"/>
      <c r="T109" s="394"/>
      <c r="U109" s="29">
        <f>L109-'раздел 2'!C106</f>
        <v>0</v>
      </c>
      <c r="V109" s="116">
        <f t="shared" si="17"/>
        <v>0</v>
      </c>
      <c r="W109" s="116">
        <f t="shared" si="18"/>
        <v>0</v>
      </c>
    </row>
    <row r="110" spans="1:23" ht="15.6" customHeight="1" x14ac:dyDescent="0.2">
      <c r="A110" s="385">
        <f>A107+1</f>
        <v>76</v>
      </c>
      <c r="B110" s="303" t="s">
        <v>168</v>
      </c>
      <c r="C110" s="133">
        <v>1982</v>
      </c>
      <c r="D110" s="134">
        <v>1982</v>
      </c>
      <c r="E110" s="134" t="s">
        <v>427</v>
      </c>
      <c r="F110" s="135">
        <v>5</v>
      </c>
      <c r="G110" s="135">
        <v>4</v>
      </c>
      <c r="H110" s="134">
        <v>4826</v>
      </c>
      <c r="I110" s="134">
        <v>4252</v>
      </c>
      <c r="J110" s="134">
        <v>3562</v>
      </c>
      <c r="K110" s="133">
        <v>237</v>
      </c>
      <c r="L110" s="390">
        <f>'раздел 2'!C107</f>
        <v>7521607.7999999998</v>
      </c>
      <c r="M110" s="390">
        <v>0</v>
      </c>
      <c r="N110" s="390">
        <v>0</v>
      </c>
      <c r="O110" s="390">
        <v>0</v>
      </c>
      <c r="P110" s="390">
        <f>L110</f>
        <v>7521607.7999999998</v>
      </c>
      <c r="Q110" s="403">
        <f>L110/H110</f>
        <v>1558.5594280978034</v>
      </c>
      <c r="R110" s="388">
        <v>24445</v>
      </c>
      <c r="S110" s="255" t="s">
        <v>149</v>
      </c>
      <c r="T110" s="394" t="s">
        <v>130</v>
      </c>
      <c r="U110" s="29">
        <f>L110-'раздел 2'!C107</f>
        <v>0</v>
      </c>
      <c r="V110" s="116">
        <f t="shared" si="17"/>
        <v>0</v>
      </c>
      <c r="W110" s="116">
        <f t="shared" si="18"/>
        <v>22886.440571902196</v>
      </c>
    </row>
    <row r="111" spans="1:23" ht="15.6" customHeight="1" x14ac:dyDescent="0.2">
      <c r="A111" s="385">
        <f>A110+1</f>
        <v>77</v>
      </c>
      <c r="B111" s="303" t="s">
        <v>169</v>
      </c>
      <c r="C111" s="133">
        <v>1968</v>
      </c>
      <c r="D111" s="134">
        <v>1968</v>
      </c>
      <c r="E111" s="134" t="s">
        <v>427</v>
      </c>
      <c r="F111" s="135">
        <v>5</v>
      </c>
      <c r="G111" s="135">
        <v>6</v>
      </c>
      <c r="H111" s="134">
        <v>5485.4</v>
      </c>
      <c r="I111" s="134">
        <v>5194</v>
      </c>
      <c r="J111" s="134">
        <v>4582.6000000000004</v>
      </c>
      <c r="K111" s="133">
        <v>235</v>
      </c>
      <c r="L111" s="390">
        <f>'раздел 2'!C108</f>
        <v>5992682.8499999996</v>
      </c>
      <c r="M111" s="390">
        <v>0</v>
      </c>
      <c r="N111" s="390">
        <v>0</v>
      </c>
      <c r="O111" s="390">
        <v>0</v>
      </c>
      <c r="P111" s="390">
        <f>L111</f>
        <v>5992682.8499999996</v>
      </c>
      <c r="Q111" s="403">
        <f>L111/H111</f>
        <v>1092.4787344587451</v>
      </c>
      <c r="R111" s="388">
        <v>24445</v>
      </c>
      <c r="S111" s="255" t="s">
        <v>149</v>
      </c>
      <c r="T111" s="394" t="s">
        <v>130</v>
      </c>
      <c r="U111" s="29">
        <f>L111-'раздел 2'!C108</f>
        <v>0</v>
      </c>
      <c r="V111" s="116">
        <f t="shared" si="17"/>
        <v>0</v>
      </c>
      <c r="W111" s="116">
        <f t="shared" si="18"/>
        <v>23352.521265541254</v>
      </c>
    </row>
    <row r="112" spans="1:23" ht="15.6" customHeight="1" x14ac:dyDescent="0.2">
      <c r="A112" s="506" t="s">
        <v>15</v>
      </c>
      <c r="B112" s="506"/>
      <c r="C112" s="282" t="s">
        <v>127</v>
      </c>
      <c r="D112" s="302" t="s">
        <v>127</v>
      </c>
      <c r="E112" s="302" t="s">
        <v>127</v>
      </c>
      <c r="F112" s="385" t="s">
        <v>127</v>
      </c>
      <c r="G112" s="385" t="s">
        <v>127</v>
      </c>
      <c r="H112" s="390">
        <f t="shared" ref="H112:P112" si="31">SUM(H110:H111)</f>
        <v>10311.4</v>
      </c>
      <c r="I112" s="390">
        <f t="shared" si="31"/>
        <v>9446</v>
      </c>
      <c r="J112" s="390">
        <f t="shared" si="31"/>
        <v>8144.6</v>
      </c>
      <c r="K112" s="298">
        <f t="shared" si="31"/>
        <v>472</v>
      </c>
      <c r="L112" s="390">
        <f t="shared" si="31"/>
        <v>13514290.649999999</v>
      </c>
      <c r="M112" s="390">
        <f t="shared" si="31"/>
        <v>0</v>
      </c>
      <c r="N112" s="390">
        <f t="shared" si="31"/>
        <v>0</v>
      </c>
      <c r="O112" s="390">
        <f t="shared" si="31"/>
        <v>0</v>
      </c>
      <c r="P112" s="390">
        <f t="shared" si="31"/>
        <v>13514290.649999999</v>
      </c>
      <c r="Q112" s="403">
        <f>L112/H112</f>
        <v>1310.6164681808482</v>
      </c>
      <c r="R112" s="256" t="s">
        <v>127</v>
      </c>
      <c r="S112" s="394" t="s">
        <v>127</v>
      </c>
      <c r="T112" s="394" t="s">
        <v>127</v>
      </c>
      <c r="U112" s="29">
        <f>L112-'раздел 2'!C109</f>
        <v>0</v>
      </c>
      <c r="V112" s="116">
        <f t="shared" si="17"/>
        <v>0</v>
      </c>
      <c r="W112" s="116" t="e">
        <f t="shared" si="18"/>
        <v>#VALUE!</v>
      </c>
    </row>
    <row r="113" spans="1:23" ht="15.6" customHeight="1" x14ac:dyDescent="0.2">
      <c r="A113" s="431" t="s">
        <v>170</v>
      </c>
      <c r="B113" s="431"/>
      <c r="C113" s="463"/>
      <c r="D113" s="463"/>
      <c r="E113" s="463"/>
      <c r="F113" s="463"/>
      <c r="G113" s="463"/>
      <c r="H113" s="463"/>
      <c r="I113" s="463"/>
      <c r="J113" s="463"/>
      <c r="K113" s="463"/>
      <c r="L113" s="463"/>
      <c r="M113" s="463"/>
      <c r="N113" s="463"/>
      <c r="O113" s="463"/>
      <c r="P113" s="463"/>
      <c r="Q113" s="463"/>
      <c r="R113" s="463"/>
      <c r="S113" s="463"/>
      <c r="T113" s="463"/>
      <c r="U113" s="29">
        <f>L113-'раздел 2'!C110</f>
        <v>0</v>
      </c>
      <c r="V113" s="116">
        <f t="shared" si="17"/>
        <v>0</v>
      </c>
      <c r="W113" s="116">
        <f t="shared" si="18"/>
        <v>0</v>
      </c>
    </row>
    <row r="114" spans="1:23" ht="15.6" customHeight="1" x14ac:dyDescent="0.2">
      <c r="A114" s="385">
        <f>A111+1</f>
        <v>78</v>
      </c>
      <c r="B114" s="275" t="s">
        <v>171</v>
      </c>
      <c r="C114" s="133">
        <v>1984</v>
      </c>
      <c r="D114" s="134"/>
      <c r="E114" s="134" t="s">
        <v>427</v>
      </c>
      <c r="F114" s="135">
        <v>3</v>
      </c>
      <c r="G114" s="135">
        <v>3</v>
      </c>
      <c r="H114" s="134">
        <v>1657.5</v>
      </c>
      <c r="I114" s="134">
        <v>1455.3</v>
      </c>
      <c r="J114" s="134">
        <v>1277.5</v>
      </c>
      <c r="K114" s="133">
        <v>57</v>
      </c>
      <c r="L114" s="302">
        <f>'раздел 2'!C111</f>
        <v>4393462.5</v>
      </c>
      <c r="M114" s="390">
        <v>0</v>
      </c>
      <c r="N114" s="390">
        <v>0</v>
      </c>
      <c r="O114" s="390">
        <v>0</v>
      </c>
      <c r="P114" s="390">
        <f>L114</f>
        <v>4393462.5</v>
      </c>
      <c r="Q114" s="403">
        <f>L114/H114</f>
        <v>2650.6561085972849</v>
      </c>
      <c r="R114" s="388">
        <v>24445</v>
      </c>
      <c r="S114" s="255" t="s">
        <v>149</v>
      </c>
      <c r="T114" s="394" t="s">
        <v>130</v>
      </c>
      <c r="U114" s="29">
        <f>L114-'раздел 2'!C111</f>
        <v>0</v>
      </c>
      <c r="V114" s="116">
        <f t="shared" si="17"/>
        <v>0</v>
      </c>
      <c r="W114" s="116">
        <f t="shared" si="18"/>
        <v>21794.343891402714</v>
      </c>
    </row>
    <row r="115" spans="1:23" ht="15.6" customHeight="1" x14ac:dyDescent="0.2">
      <c r="A115" s="458" t="s">
        <v>15</v>
      </c>
      <c r="B115" s="458"/>
      <c r="C115" s="282" t="s">
        <v>127</v>
      </c>
      <c r="D115" s="302" t="s">
        <v>127</v>
      </c>
      <c r="E115" s="302" t="s">
        <v>127</v>
      </c>
      <c r="F115" s="385" t="s">
        <v>127</v>
      </c>
      <c r="G115" s="385" t="s">
        <v>127</v>
      </c>
      <c r="H115" s="398">
        <f t="shared" ref="H115:P115" si="32">SUM(H114:H114)</f>
        <v>1657.5</v>
      </c>
      <c r="I115" s="398">
        <f t="shared" si="32"/>
        <v>1455.3</v>
      </c>
      <c r="J115" s="398">
        <f t="shared" si="32"/>
        <v>1277.5</v>
      </c>
      <c r="K115" s="44">
        <f t="shared" si="32"/>
        <v>57</v>
      </c>
      <c r="L115" s="300">
        <f t="shared" si="32"/>
        <v>4393462.5</v>
      </c>
      <c r="M115" s="398">
        <f t="shared" si="32"/>
        <v>0</v>
      </c>
      <c r="N115" s="398">
        <f t="shared" si="32"/>
        <v>0</v>
      </c>
      <c r="O115" s="398">
        <f t="shared" si="32"/>
        <v>0</v>
      </c>
      <c r="P115" s="398">
        <f t="shared" si="32"/>
        <v>4393462.5</v>
      </c>
      <c r="Q115" s="403">
        <f>L115/H115</f>
        <v>2650.6561085972849</v>
      </c>
      <c r="R115" s="256" t="s">
        <v>127</v>
      </c>
      <c r="S115" s="394" t="s">
        <v>127</v>
      </c>
      <c r="T115" s="394" t="s">
        <v>127</v>
      </c>
      <c r="U115" s="29">
        <f>L115-'раздел 2'!C112</f>
        <v>0</v>
      </c>
      <c r="V115" s="116">
        <f t="shared" si="17"/>
        <v>0</v>
      </c>
      <c r="W115" s="116" t="e">
        <f t="shared" si="18"/>
        <v>#VALUE!</v>
      </c>
    </row>
    <row r="116" spans="1:23" ht="15.6" customHeight="1" x14ac:dyDescent="0.2">
      <c r="A116" s="431" t="s">
        <v>172</v>
      </c>
      <c r="B116" s="431"/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463"/>
      <c r="R116" s="463"/>
      <c r="S116" s="463"/>
      <c r="T116" s="463"/>
      <c r="U116" s="29">
        <f>L116-'раздел 2'!C113</f>
        <v>0</v>
      </c>
      <c r="V116" s="116">
        <f t="shared" si="17"/>
        <v>0</v>
      </c>
      <c r="W116" s="116">
        <f t="shared" si="18"/>
        <v>0</v>
      </c>
    </row>
    <row r="117" spans="1:23" ht="15.6" customHeight="1" x14ac:dyDescent="0.2">
      <c r="A117" s="385">
        <f>A114+1</f>
        <v>79</v>
      </c>
      <c r="B117" s="275" t="s">
        <v>173</v>
      </c>
      <c r="C117" s="133">
        <v>1977</v>
      </c>
      <c r="D117" s="134"/>
      <c r="E117" s="134" t="s">
        <v>427</v>
      </c>
      <c r="F117" s="135">
        <v>2</v>
      </c>
      <c r="G117" s="135">
        <v>2</v>
      </c>
      <c r="H117" s="134">
        <v>561</v>
      </c>
      <c r="I117" s="134">
        <v>524.5</v>
      </c>
      <c r="J117" s="134">
        <v>377.5</v>
      </c>
      <c r="K117" s="133">
        <v>26</v>
      </c>
      <c r="L117" s="302">
        <f>'раздел 2'!C114</f>
        <v>2343180</v>
      </c>
      <c r="M117" s="390">
        <v>0</v>
      </c>
      <c r="N117" s="390">
        <v>0</v>
      </c>
      <c r="O117" s="390">
        <v>0</v>
      </c>
      <c r="P117" s="390">
        <f>L117</f>
        <v>2343180</v>
      </c>
      <c r="Q117" s="403">
        <f>L117/H117</f>
        <v>4176.7914438502676</v>
      </c>
      <c r="R117" s="388">
        <v>24445</v>
      </c>
      <c r="S117" s="255" t="s">
        <v>149</v>
      </c>
      <c r="T117" s="394" t="s">
        <v>130</v>
      </c>
      <c r="U117" s="29">
        <f>L117-'раздел 2'!C114</f>
        <v>0</v>
      </c>
      <c r="V117" s="116">
        <f t="shared" si="17"/>
        <v>0</v>
      </c>
      <c r="W117" s="116">
        <f t="shared" si="18"/>
        <v>20268.208556149733</v>
      </c>
    </row>
    <row r="118" spans="1:23" ht="15.6" customHeight="1" x14ac:dyDescent="0.2">
      <c r="A118" s="385">
        <f>A117+1</f>
        <v>80</v>
      </c>
      <c r="B118" s="287" t="s">
        <v>622</v>
      </c>
      <c r="C118" s="133">
        <v>1981</v>
      </c>
      <c r="D118" s="134"/>
      <c r="E118" s="134" t="s">
        <v>123</v>
      </c>
      <c r="F118" s="135">
        <v>3</v>
      </c>
      <c r="G118" s="135">
        <v>2</v>
      </c>
      <c r="H118" s="134">
        <v>1339.2</v>
      </c>
      <c r="I118" s="134">
        <v>1210</v>
      </c>
      <c r="J118" s="134">
        <v>1210</v>
      </c>
      <c r="K118" s="133">
        <v>28</v>
      </c>
      <c r="L118" s="302">
        <f>'раздел 2'!C115</f>
        <v>449505</v>
      </c>
      <c r="M118" s="390">
        <v>0</v>
      </c>
      <c r="N118" s="390">
        <v>0</v>
      </c>
      <c r="O118" s="390">
        <v>0</v>
      </c>
      <c r="P118" s="390">
        <f>L118</f>
        <v>449505</v>
      </c>
      <c r="Q118" s="403">
        <f>L118/H118</f>
        <v>335.65188172043008</v>
      </c>
      <c r="R118" s="388">
        <v>24446</v>
      </c>
      <c r="S118" s="255" t="s">
        <v>826</v>
      </c>
      <c r="T118" s="394" t="s">
        <v>130</v>
      </c>
      <c r="U118" s="29">
        <f>L118-'раздел 2'!C115</f>
        <v>0</v>
      </c>
      <c r="V118" s="116"/>
      <c r="W118" s="116"/>
    </row>
    <row r="119" spans="1:23" ht="15.6" customHeight="1" x14ac:dyDescent="0.2">
      <c r="A119" s="385">
        <f t="shared" ref="A119:A120" si="33">A118+1</f>
        <v>81</v>
      </c>
      <c r="B119" s="275" t="s">
        <v>373</v>
      </c>
      <c r="C119" s="298">
        <v>1963</v>
      </c>
      <c r="D119" s="388"/>
      <c r="E119" s="134" t="s">
        <v>427</v>
      </c>
      <c r="F119" s="135">
        <v>2</v>
      </c>
      <c r="G119" s="135">
        <v>2</v>
      </c>
      <c r="H119" s="398">
        <v>508.5</v>
      </c>
      <c r="I119" s="398">
        <v>508.5</v>
      </c>
      <c r="J119" s="134">
        <v>377.5</v>
      </c>
      <c r="K119" s="133">
        <v>26</v>
      </c>
      <c r="L119" s="302">
        <f>'раздел 2'!C116</f>
        <v>3037860</v>
      </c>
      <c r="M119" s="390">
        <v>0</v>
      </c>
      <c r="N119" s="390">
        <v>0</v>
      </c>
      <c r="O119" s="390">
        <v>0</v>
      </c>
      <c r="P119" s="390">
        <f t="shared" ref="P119" si="34">L119</f>
        <v>3037860</v>
      </c>
      <c r="Q119" s="403">
        <f>L119/H119</f>
        <v>5974.1592920353978</v>
      </c>
      <c r="R119" s="388">
        <v>24445</v>
      </c>
      <c r="S119" s="255" t="s">
        <v>149</v>
      </c>
      <c r="T119" s="394" t="s">
        <v>130</v>
      </c>
      <c r="U119" s="29">
        <f>L119-'раздел 2'!C116</f>
        <v>0</v>
      </c>
      <c r="V119" s="116">
        <f t="shared" si="17"/>
        <v>0</v>
      </c>
      <c r="W119" s="116">
        <f t="shared" si="18"/>
        <v>18470.840707964602</v>
      </c>
    </row>
    <row r="120" spans="1:23" ht="15.6" customHeight="1" x14ac:dyDescent="0.2">
      <c r="A120" s="385">
        <f t="shared" si="33"/>
        <v>82</v>
      </c>
      <c r="B120" s="275" t="s">
        <v>374</v>
      </c>
      <c r="C120" s="298">
        <v>1963</v>
      </c>
      <c r="D120" s="388"/>
      <c r="E120" s="134" t="s">
        <v>427</v>
      </c>
      <c r="F120" s="135">
        <v>2</v>
      </c>
      <c r="G120" s="135">
        <v>2</v>
      </c>
      <c r="H120" s="398">
        <v>508.5</v>
      </c>
      <c r="I120" s="398">
        <v>508.5</v>
      </c>
      <c r="J120" s="134">
        <v>377.5</v>
      </c>
      <c r="K120" s="133">
        <v>26</v>
      </c>
      <c r="L120" s="302">
        <f>'раздел 2'!C117</f>
        <v>3037860</v>
      </c>
      <c r="M120" s="390">
        <v>0</v>
      </c>
      <c r="N120" s="390">
        <v>0</v>
      </c>
      <c r="O120" s="390">
        <v>0</v>
      </c>
      <c r="P120" s="390">
        <f>L120</f>
        <v>3037860</v>
      </c>
      <c r="Q120" s="403">
        <f>L120/H120</f>
        <v>5974.1592920353978</v>
      </c>
      <c r="R120" s="388">
        <v>24445</v>
      </c>
      <c r="S120" s="255" t="s">
        <v>149</v>
      </c>
      <c r="T120" s="394" t="s">
        <v>130</v>
      </c>
      <c r="U120" s="29">
        <f>L120-'раздел 2'!C117</f>
        <v>0</v>
      </c>
      <c r="V120" s="116">
        <f t="shared" si="17"/>
        <v>0</v>
      </c>
      <c r="W120" s="116">
        <f t="shared" si="18"/>
        <v>18470.840707964602</v>
      </c>
    </row>
    <row r="121" spans="1:23" ht="15.6" customHeight="1" x14ac:dyDescent="0.2">
      <c r="A121" s="458" t="s">
        <v>15</v>
      </c>
      <c r="B121" s="458"/>
      <c r="C121" s="298" t="s">
        <v>127</v>
      </c>
      <c r="D121" s="390" t="s">
        <v>127</v>
      </c>
      <c r="E121" s="390" t="s">
        <v>127</v>
      </c>
      <c r="F121" s="385" t="s">
        <v>127</v>
      </c>
      <c r="G121" s="385" t="s">
        <v>127</v>
      </c>
      <c r="H121" s="390">
        <f t="shared" ref="H121:P121" si="35">SUM(H117:H120)</f>
        <v>2917.2</v>
      </c>
      <c r="I121" s="390">
        <f t="shared" si="35"/>
        <v>2751.5</v>
      </c>
      <c r="J121" s="390">
        <f t="shared" si="35"/>
        <v>2342.5</v>
      </c>
      <c r="K121" s="298">
        <f t="shared" si="35"/>
        <v>106</v>
      </c>
      <c r="L121" s="390">
        <f t="shared" si="35"/>
        <v>8868405</v>
      </c>
      <c r="M121" s="390">
        <f t="shared" si="35"/>
        <v>0</v>
      </c>
      <c r="N121" s="390">
        <f t="shared" si="35"/>
        <v>0</v>
      </c>
      <c r="O121" s="390">
        <f t="shared" si="35"/>
        <v>0</v>
      </c>
      <c r="P121" s="390">
        <f t="shared" si="35"/>
        <v>8868405</v>
      </c>
      <c r="Q121" s="403">
        <f>L121/H121</f>
        <v>3040.0401069518716</v>
      </c>
      <c r="R121" s="256" t="s">
        <v>127</v>
      </c>
      <c r="S121" s="255" t="s">
        <v>127</v>
      </c>
      <c r="T121" s="394" t="s">
        <v>127</v>
      </c>
      <c r="U121" s="29">
        <f>L121-'раздел 2'!C118</f>
        <v>0</v>
      </c>
      <c r="V121" s="116">
        <f t="shared" si="17"/>
        <v>0</v>
      </c>
      <c r="W121" s="116" t="e">
        <f t="shared" si="18"/>
        <v>#VALUE!</v>
      </c>
    </row>
    <row r="122" spans="1:23" ht="15.6" customHeight="1" x14ac:dyDescent="0.2">
      <c r="A122" s="431" t="s">
        <v>174</v>
      </c>
      <c r="B122" s="431"/>
      <c r="C122" s="463"/>
      <c r="D122" s="463"/>
      <c r="E122" s="463"/>
      <c r="F122" s="463"/>
      <c r="G122" s="463"/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29">
        <f>L122-'раздел 2'!C119</f>
        <v>0</v>
      </c>
      <c r="V122" s="116">
        <f t="shared" si="17"/>
        <v>0</v>
      </c>
      <c r="W122" s="116">
        <f t="shared" si="18"/>
        <v>0</v>
      </c>
    </row>
    <row r="123" spans="1:23" ht="15.6" customHeight="1" x14ac:dyDescent="0.2">
      <c r="A123" s="385">
        <f>A120+1</f>
        <v>83</v>
      </c>
      <c r="B123" s="275" t="s">
        <v>175</v>
      </c>
      <c r="C123" s="133">
        <v>1975</v>
      </c>
      <c r="D123" s="134">
        <v>1975</v>
      </c>
      <c r="E123" s="134" t="s">
        <v>427</v>
      </c>
      <c r="F123" s="135">
        <v>3</v>
      </c>
      <c r="G123" s="135">
        <v>2</v>
      </c>
      <c r="H123" s="134">
        <v>1351.2</v>
      </c>
      <c r="I123" s="134">
        <v>1298.7</v>
      </c>
      <c r="J123" s="134">
        <v>797.7</v>
      </c>
      <c r="K123" s="133">
        <v>98</v>
      </c>
      <c r="L123" s="302">
        <f>'раздел 2'!C120</f>
        <v>4024411.65</v>
      </c>
      <c r="M123" s="390">
        <v>0</v>
      </c>
      <c r="N123" s="390">
        <v>0</v>
      </c>
      <c r="O123" s="390">
        <v>0</v>
      </c>
      <c r="P123" s="390">
        <f>L123</f>
        <v>4024411.65</v>
      </c>
      <c r="Q123" s="403">
        <f>L123/H123</f>
        <v>2978.3982015985789</v>
      </c>
      <c r="R123" s="388">
        <v>24445</v>
      </c>
      <c r="S123" s="255" t="s">
        <v>149</v>
      </c>
      <c r="T123" s="394" t="s">
        <v>130</v>
      </c>
      <c r="U123" s="29">
        <f>L123-'раздел 2'!C120</f>
        <v>0</v>
      </c>
      <c r="V123" s="116">
        <f t="shared" si="17"/>
        <v>0</v>
      </c>
      <c r="W123" s="116">
        <f t="shared" si="18"/>
        <v>21466.601798401422</v>
      </c>
    </row>
    <row r="124" spans="1:23" ht="15.6" customHeight="1" x14ac:dyDescent="0.2">
      <c r="A124" s="385">
        <f>A123+1</f>
        <v>84</v>
      </c>
      <c r="B124" s="275" t="s">
        <v>176</v>
      </c>
      <c r="C124" s="133">
        <v>1980</v>
      </c>
      <c r="D124" s="134">
        <v>1980</v>
      </c>
      <c r="E124" s="134" t="s">
        <v>427</v>
      </c>
      <c r="F124" s="135">
        <v>5</v>
      </c>
      <c r="G124" s="135">
        <v>3</v>
      </c>
      <c r="H124" s="134">
        <v>2839.5</v>
      </c>
      <c r="I124" s="134">
        <v>1676.5</v>
      </c>
      <c r="J124" s="134">
        <v>1467.1</v>
      </c>
      <c r="K124" s="133">
        <v>138</v>
      </c>
      <c r="L124" s="302">
        <f>'раздел 2'!C121</f>
        <v>4487189.7</v>
      </c>
      <c r="M124" s="390">
        <v>0</v>
      </c>
      <c r="N124" s="390">
        <v>0</v>
      </c>
      <c r="O124" s="390">
        <v>0</v>
      </c>
      <c r="P124" s="390">
        <f>L124</f>
        <v>4487189.7</v>
      </c>
      <c r="Q124" s="403">
        <f>L124/H124</f>
        <v>1580.2745905969362</v>
      </c>
      <c r="R124" s="388">
        <v>24445</v>
      </c>
      <c r="S124" s="255" t="s">
        <v>149</v>
      </c>
      <c r="T124" s="394" t="s">
        <v>130</v>
      </c>
      <c r="U124" s="29">
        <f>L124-'раздел 2'!C121</f>
        <v>0</v>
      </c>
      <c r="V124" s="116">
        <f t="shared" si="17"/>
        <v>0</v>
      </c>
      <c r="W124" s="116">
        <f t="shared" si="18"/>
        <v>22864.725409403065</v>
      </c>
    </row>
    <row r="125" spans="1:23" ht="15.6" customHeight="1" x14ac:dyDescent="0.2">
      <c r="A125" s="458" t="s">
        <v>15</v>
      </c>
      <c r="B125" s="458"/>
      <c r="C125" s="282" t="s">
        <v>127</v>
      </c>
      <c r="D125" s="398" t="s">
        <v>127</v>
      </c>
      <c r="E125" s="394" t="s">
        <v>127</v>
      </c>
      <c r="F125" s="259" t="s">
        <v>127</v>
      </c>
      <c r="G125" s="259" t="s">
        <v>127</v>
      </c>
      <c r="H125" s="302">
        <f t="shared" ref="H125:P125" si="36">SUM(H123:H124)</f>
        <v>4190.7</v>
      </c>
      <c r="I125" s="302">
        <f t="shared" si="36"/>
        <v>2975.2</v>
      </c>
      <c r="J125" s="302">
        <f t="shared" si="36"/>
        <v>2264.8000000000002</v>
      </c>
      <c r="K125" s="282">
        <f t="shared" si="36"/>
        <v>236</v>
      </c>
      <c r="L125" s="302">
        <f t="shared" si="36"/>
        <v>8511601.3499999996</v>
      </c>
      <c r="M125" s="302">
        <f t="shared" si="36"/>
        <v>0</v>
      </c>
      <c r="N125" s="302">
        <f t="shared" si="36"/>
        <v>0</v>
      </c>
      <c r="O125" s="302">
        <f t="shared" si="36"/>
        <v>0</v>
      </c>
      <c r="P125" s="302">
        <f t="shared" si="36"/>
        <v>8511601.3499999996</v>
      </c>
      <c r="Q125" s="403">
        <f>L125/H125</f>
        <v>2031.0691173312334</v>
      </c>
      <c r="R125" s="302" t="s">
        <v>127</v>
      </c>
      <c r="S125" s="255" t="s">
        <v>127</v>
      </c>
      <c r="T125" s="394" t="s">
        <v>127</v>
      </c>
      <c r="U125" s="29">
        <f>L125-'раздел 2'!C122</f>
        <v>0</v>
      </c>
      <c r="V125" s="116">
        <f t="shared" si="17"/>
        <v>0</v>
      </c>
      <c r="W125" s="116" t="e">
        <f t="shared" si="18"/>
        <v>#VALUE!</v>
      </c>
    </row>
    <row r="126" spans="1:23" ht="15.6" customHeight="1" x14ac:dyDescent="0.2">
      <c r="A126" s="508" t="s">
        <v>136</v>
      </c>
      <c r="B126" s="508"/>
      <c r="C126" s="469"/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29">
        <f>L126-'раздел 2'!C123</f>
        <v>0</v>
      </c>
      <c r="V126" s="116">
        <f t="shared" ref="V126:V181" si="37">L126-P126</f>
        <v>0</v>
      </c>
      <c r="W126" s="116">
        <f t="shared" ref="W126:W181" si="38">R126-Q126</f>
        <v>0</v>
      </c>
    </row>
    <row r="127" spans="1:23" ht="15.6" customHeight="1" x14ac:dyDescent="0.2">
      <c r="A127" s="388">
        <f>A124+1</f>
        <v>85</v>
      </c>
      <c r="B127" s="310" t="s">
        <v>628</v>
      </c>
      <c r="C127" s="133">
        <v>1975</v>
      </c>
      <c r="D127" s="134">
        <v>1975</v>
      </c>
      <c r="E127" s="134" t="s">
        <v>427</v>
      </c>
      <c r="F127" s="135">
        <v>3</v>
      </c>
      <c r="G127" s="135">
        <v>2</v>
      </c>
      <c r="H127" s="134">
        <v>1351.2</v>
      </c>
      <c r="I127" s="134">
        <v>1298.7</v>
      </c>
      <c r="J127" s="134">
        <v>797.7</v>
      </c>
      <c r="K127" s="133">
        <v>98</v>
      </c>
      <c r="L127" s="390">
        <f>'раздел 2'!C124</f>
        <v>180610.76</v>
      </c>
      <c r="M127" s="302">
        <v>0</v>
      </c>
      <c r="N127" s="302">
        <v>0</v>
      </c>
      <c r="O127" s="302">
        <v>0</v>
      </c>
      <c r="P127" s="302">
        <f t="shared" ref="P127:P129" si="39">L127</f>
        <v>180610.76</v>
      </c>
      <c r="Q127" s="273">
        <v>435.1435005298481</v>
      </c>
      <c r="R127" s="388">
        <v>24445</v>
      </c>
      <c r="S127" s="255" t="s">
        <v>149</v>
      </c>
      <c r="T127" s="255" t="s">
        <v>130</v>
      </c>
      <c r="U127" s="29">
        <f>L127-'раздел 2'!C124</f>
        <v>0</v>
      </c>
      <c r="V127" s="116"/>
      <c r="W127" s="116"/>
    </row>
    <row r="128" spans="1:23" ht="15.6" customHeight="1" x14ac:dyDescent="0.2">
      <c r="A128" s="388">
        <f>A127+1</f>
        <v>86</v>
      </c>
      <c r="B128" s="310" t="s">
        <v>629</v>
      </c>
      <c r="C128" s="133">
        <v>1980</v>
      </c>
      <c r="D128" s="134">
        <v>1980</v>
      </c>
      <c r="E128" s="134" t="s">
        <v>427</v>
      </c>
      <c r="F128" s="135">
        <v>5</v>
      </c>
      <c r="G128" s="135">
        <v>3</v>
      </c>
      <c r="H128" s="134">
        <v>2839.5</v>
      </c>
      <c r="I128" s="134">
        <v>1676.5</v>
      </c>
      <c r="J128" s="134">
        <v>1467.1</v>
      </c>
      <c r="K128" s="133">
        <v>138</v>
      </c>
      <c r="L128" s="390">
        <f>'раздел 2'!C125</f>
        <v>527316.06000000006</v>
      </c>
      <c r="M128" s="302">
        <v>0</v>
      </c>
      <c r="N128" s="302">
        <v>0</v>
      </c>
      <c r="O128" s="302">
        <v>0</v>
      </c>
      <c r="P128" s="302">
        <f t="shared" si="39"/>
        <v>527316.06000000006</v>
      </c>
      <c r="Q128" s="273">
        <v>435.1435005298481</v>
      </c>
      <c r="R128" s="388">
        <v>24445</v>
      </c>
      <c r="S128" s="255" t="s">
        <v>149</v>
      </c>
      <c r="T128" s="255" t="s">
        <v>130</v>
      </c>
      <c r="U128" s="29">
        <f>L128-'раздел 2'!C125</f>
        <v>0</v>
      </c>
      <c r="V128" s="116"/>
      <c r="W128" s="116"/>
    </row>
    <row r="129" spans="1:27" ht="15.6" customHeight="1" x14ac:dyDescent="0.2">
      <c r="A129" s="388">
        <f>A128+1</f>
        <v>87</v>
      </c>
      <c r="B129" s="310" t="s">
        <v>626</v>
      </c>
      <c r="C129" s="390">
        <v>1960</v>
      </c>
      <c r="D129" s="390"/>
      <c r="E129" s="390" t="s">
        <v>124</v>
      </c>
      <c r="F129" s="390">
        <v>2</v>
      </c>
      <c r="G129" s="390">
        <v>2</v>
      </c>
      <c r="H129" s="390">
        <v>650.70000000000005</v>
      </c>
      <c r="I129" s="390">
        <v>349</v>
      </c>
      <c r="J129" s="390">
        <v>220</v>
      </c>
      <c r="K129" s="390">
        <v>22</v>
      </c>
      <c r="L129" s="390">
        <f>'раздел 2'!C126</f>
        <v>1790938.98</v>
      </c>
      <c r="M129" s="302">
        <v>0</v>
      </c>
      <c r="N129" s="302">
        <v>0</v>
      </c>
      <c r="O129" s="302">
        <v>0</v>
      </c>
      <c r="P129" s="302">
        <f t="shared" si="39"/>
        <v>1790938.98</v>
      </c>
      <c r="Q129" s="273">
        <v>435.1435005298481</v>
      </c>
      <c r="R129" s="388">
        <v>24445</v>
      </c>
      <c r="S129" s="255" t="s">
        <v>149</v>
      </c>
      <c r="T129" s="255" t="s">
        <v>130</v>
      </c>
      <c r="U129" s="29">
        <f>L129-'раздел 2'!C126</f>
        <v>0</v>
      </c>
      <c r="V129" s="116"/>
      <c r="W129" s="116"/>
    </row>
    <row r="130" spans="1:27" ht="15.6" customHeight="1" x14ac:dyDescent="0.2">
      <c r="A130" s="388">
        <f>A129+1</f>
        <v>88</v>
      </c>
      <c r="B130" s="303" t="s">
        <v>627</v>
      </c>
      <c r="C130" s="133">
        <v>1977</v>
      </c>
      <c r="D130" s="134">
        <v>1977</v>
      </c>
      <c r="E130" s="134" t="s">
        <v>427</v>
      </c>
      <c r="F130" s="135">
        <v>5</v>
      </c>
      <c r="G130" s="135">
        <v>6</v>
      </c>
      <c r="H130" s="134">
        <v>5374</v>
      </c>
      <c r="I130" s="134">
        <v>4792.3</v>
      </c>
      <c r="J130" s="134">
        <v>4546.5</v>
      </c>
      <c r="K130" s="133">
        <v>233</v>
      </c>
      <c r="L130" s="390">
        <f>'раздел 2'!C127</f>
        <v>5475978.9000000004</v>
      </c>
      <c r="M130" s="302">
        <v>0</v>
      </c>
      <c r="N130" s="302">
        <v>0</v>
      </c>
      <c r="O130" s="302">
        <v>0</v>
      </c>
      <c r="P130" s="302">
        <f>L130</f>
        <v>5475978.9000000004</v>
      </c>
      <c r="Q130" s="273">
        <v>435.1435005298481</v>
      </c>
      <c r="R130" s="388">
        <v>24445</v>
      </c>
      <c r="S130" s="255" t="s">
        <v>149</v>
      </c>
      <c r="T130" s="255" t="s">
        <v>130</v>
      </c>
      <c r="U130" s="29">
        <f>L130-'раздел 2'!C127</f>
        <v>0</v>
      </c>
      <c r="V130" s="116">
        <f t="shared" si="37"/>
        <v>0</v>
      </c>
      <c r="W130" s="116">
        <f t="shared" si="38"/>
        <v>24009.856499470152</v>
      </c>
    </row>
    <row r="131" spans="1:27" ht="15.6" customHeight="1" x14ac:dyDescent="0.2">
      <c r="A131" s="458" t="s">
        <v>15</v>
      </c>
      <c r="B131" s="458"/>
      <c r="C131" s="298" t="s">
        <v>127</v>
      </c>
      <c r="D131" s="390" t="s">
        <v>127</v>
      </c>
      <c r="E131" s="390" t="s">
        <v>127</v>
      </c>
      <c r="F131" s="385" t="s">
        <v>127</v>
      </c>
      <c r="G131" s="385" t="s">
        <v>127</v>
      </c>
      <c r="H131" s="390">
        <f>SUM(H130:H130)</f>
        <v>5374</v>
      </c>
      <c r="I131" s="390">
        <f>SUM(I130:I130)</f>
        <v>4792.3</v>
      </c>
      <c r="J131" s="390">
        <f>SUM(J130:J130)</f>
        <v>4546.5</v>
      </c>
      <c r="K131" s="298">
        <f>SUM(K130:K130)</f>
        <v>233</v>
      </c>
      <c r="L131" s="390">
        <f>SUM(L127:L130)</f>
        <v>7974844.7000000002</v>
      </c>
      <c r="M131" s="390">
        <f>SUM(M130:M130)</f>
        <v>0</v>
      </c>
      <c r="N131" s="390">
        <f>SUM(N130:N130)</f>
        <v>0</v>
      </c>
      <c r="O131" s="390">
        <f>SUM(O130:O130)</f>
        <v>0</v>
      </c>
      <c r="P131" s="390">
        <f>SUM(P127:P130)</f>
        <v>7974844.7000000002</v>
      </c>
      <c r="Q131" s="273">
        <v>435.1435005298481</v>
      </c>
      <c r="R131" s="390" t="s">
        <v>127</v>
      </c>
      <c r="S131" s="390" t="s">
        <v>127</v>
      </c>
      <c r="T131" s="390" t="s">
        <v>127</v>
      </c>
      <c r="U131" s="29">
        <f>L131-'раздел 2'!C128</f>
        <v>0</v>
      </c>
      <c r="V131" s="116">
        <f t="shared" si="37"/>
        <v>0</v>
      </c>
      <c r="W131" s="116" t="e">
        <f t="shared" si="38"/>
        <v>#VALUE!</v>
      </c>
    </row>
    <row r="132" spans="1:27" ht="15.6" customHeight="1" x14ac:dyDescent="0.2">
      <c r="A132" s="431" t="s">
        <v>177</v>
      </c>
      <c r="B132" s="431"/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493"/>
      <c r="R132" s="493"/>
      <c r="S132" s="493"/>
      <c r="T132" s="493"/>
      <c r="U132" s="29">
        <f>L132-'раздел 2'!C129</f>
        <v>0</v>
      </c>
      <c r="V132" s="116">
        <f t="shared" si="37"/>
        <v>0</v>
      </c>
      <c r="W132" s="116">
        <f t="shared" si="38"/>
        <v>0</v>
      </c>
    </row>
    <row r="133" spans="1:27" ht="15.6" customHeight="1" x14ac:dyDescent="0.2">
      <c r="A133" s="169">
        <f>A130+1</f>
        <v>89</v>
      </c>
      <c r="B133" s="103" t="s">
        <v>178</v>
      </c>
      <c r="C133" s="138">
        <v>1971</v>
      </c>
      <c r="D133" s="139">
        <v>1971</v>
      </c>
      <c r="E133" s="139" t="s">
        <v>427</v>
      </c>
      <c r="F133" s="140">
        <v>5</v>
      </c>
      <c r="G133" s="140">
        <v>4</v>
      </c>
      <c r="H133" s="139">
        <v>2961.2</v>
      </c>
      <c r="I133" s="139">
        <v>2649</v>
      </c>
      <c r="J133" s="139">
        <v>2217</v>
      </c>
      <c r="K133" s="138">
        <v>150</v>
      </c>
      <c r="L133" s="409">
        <f>'раздел 2'!C130</f>
        <v>4217724</v>
      </c>
      <c r="M133" s="409">
        <v>0</v>
      </c>
      <c r="N133" s="409">
        <v>0</v>
      </c>
      <c r="O133" s="409">
        <v>0</v>
      </c>
      <c r="P133" s="409">
        <f>L133</f>
        <v>4217724</v>
      </c>
      <c r="Q133" s="405">
        <f>L133/H133</f>
        <v>1424.3293259489396</v>
      </c>
      <c r="R133" s="388">
        <v>24445</v>
      </c>
      <c r="S133" s="124" t="s">
        <v>149</v>
      </c>
      <c r="T133" s="41" t="s">
        <v>130</v>
      </c>
      <c r="U133" s="29">
        <f>L133-'раздел 2'!C130</f>
        <v>0</v>
      </c>
      <c r="V133" s="116">
        <f t="shared" si="37"/>
        <v>0</v>
      </c>
      <c r="W133" s="116">
        <f t="shared" si="38"/>
        <v>23020.67067405106</v>
      </c>
    </row>
    <row r="134" spans="1:27" ht="15.6" customHeight="1" x14ac:dyDescent="0.2">
      <c r="A134" s="494" t="s">
        <v>15</v>
      </c>
      <c r="B134" s="495"/>
      <c r="C134" s="298" t="s">
        <v>127</v>
      </c>
      <c r="D134" s="390" t="s">
        <v>127</v>
      </c>
      <c r="E134" s="390" t="s">
        <v>127</v>
      </c>
      <c r="F134" s="385" t="s">
        <v>127</v>
      </c>
      <c r="G134" s="385" t="s">
        <v>127</v>
      </c>
      <c r="H134" s="300">
        <f t="shared" ref="H134:Q134" si="40">H133</f>
        <v>2961.2</v>
      </c>
      <c r="I134" s="300">
        <f t="shared" si="40"/>
        <v>2649</v>
      </c>
      <c r="J134" s="300">
        <f t="shared" si="40"/>
        <v>2217</v>
      </c>
      <c r="K134" s="44">
        <f t="shared" si="40"/>
        <v>150</v>
      </c>
      <c r="L134" s="300">
        <f t="shared" si="40"/>
        <v>4217724</v>
      </c>
      <c r="M134" s="300">
        <f t="shared" si="40"/>
        <v>0</v>
      </c>
      <c r="N134" s="300">
        <f t="shared" si="40"/>
        <v>0</v>
      </c>
      <c r="O134" s="300">
        <f t="shared" si="40"/>
        <v>0</v>
      </c>
      <c r="P134" s="300">
        <f t="shared" si="40"/>
        <v>4217724</v>
      </c>
      <c r="Q134" s="309">
        <f t="shared" si="40"/>
        <v>1424.3293259489396</v>
      </c>
      <c r="R134" s="390" t="s">
        <v>127</v>
      </c>
      <c r="S134" s="390" t="s">
        <v>127</v>
      </c>
      <c r="T134" s="390" t="s">
        <v>127</v>
      </c>
      <c r="U134" s="29">
        <f>L134-'раздел 2'!C131</f>
        <v>0</v>
      </c>
      <c r="V134" s="116">
        <f t="shared" si="37"/>
        <v>0</v>
      </c>
      <c r="W134" s="116" t="e">
        <f t="shared" si="38"/>
        <v>#VALUE!</v>
      </c>
    </row>
    <row r="135" spans="1:27" ht="15.6" customHeight="1" x14ac:dyDescent="0.2">
      <c r="A135" s="435" t="s">
        <v>68</v>
      </c>
      <c r="B135" s="436"/>
      <c r="C135" s="77" t="s">
        <v>127</v>
      </c>
      <c r="D135" s="201" t="s">
        <v>127</v>
      </c>
      <c r="E135" s="201" t="s">
        <v>127</v>
      </c>
      <c r="F135" s="15" t="s">
        <v>127</v>
      </c>
      <c r="G135" s="15" t="s">
        <v>127</v>
      </c>
      <c r="H135" s="5">
        <f>H93+H99+H102+H105+H108+H112+H115+H121+H125+H131+H134</f>
        <v>66091.91</v>
      </c>
      <c r="I135" s="5">
        <f t="shared" ref="I135:R135" si="41">I93+I99+I102+I105+I108+I112+I115+I121+I125+I131+I134</f>
        <v>53486.850000000006</v>
      </c>
      <c r="J135" s="5">
        <f t="shared" si="41"/>
        <v>47867.92</v>
      </c>
      <c r="K135" s="5">
        <f t="shared" si="41"/>
        <v>2637</v>
      </c>
      <c r="L135" s="5">
        <f t="shared" si="41"/>
        <v>98434426.859999999</v>
      </c>
      <c r="M135" s="5">
        <f t="shared" si="41"/>
        <v>0</v>
      </c>
      <c r="N135" s="5">
        <f t="shared" si="41"/>
        <v>0</v>
      </c>
      <c r="O135" s="5">
        <f t="shared" si="41"/>
        <v>0</v>
      </c>
      <c r="P135" s="5">
        <f t="shared" si="41"/>
        <v>98434426.859999999</v>
      </c>
      <c r="Q135" s="5">
        <f t="shared" si="41"/>
        <v>22939.663448531548</v>
      </c>
      <c r="R135" s="5" t="e">
        <f t="shared" si="41"/>
        <v>#VALUE!</v>
      </c>
      <c r="S135" s="201" t="s">
        <v>127</v>
      </c>
      <c r="T135" s="201" t="s">
        <v>127</v>
      </c>
      <c r="U135" s="29">
        <f>L135-'раздел 2'!C132</f>
        <v>0</v>
      </c>
      <c r="V135" s="116">
        <f t="shared" si="37"/>
        <v>0</v>
      </c>
      <c r="W135" s="116" t="e">
        <f t="shared" si="38"/>
        <v>#VALUE!</v>
      </c>
    </row>
    <row r="136" spans="1:27" ht="15.6" customHeight="1" x14ac:dyDescent="0.2">
      <c r="A136" s="489" t="s">
        <v>14</v>
      </c>
      <c r="B136" s="489"/>
      <c r="C136" s="489"/>
      <c r="D136" s="489"/>
      <c r="E136" s="489"/>
      <c r="F136" s="489"/>
      <c r="G136" s="489"/>
      <c r="H136" s="489"/>
      <c r="I136" s="489"/>
      <c r="J136" s="489"/>
      <c r="K136" s="489"/>
      <c r="L136" s="489"/>
      <c r="M136" s="489"/>
      <c r="N136" s="489"/>
      <c r="O136" s="489"/>
      <c r="P136" s="489"/>
      <c r="Q136" s="489"/>
      <c r="R136" s="489"/>
      <c r="S136" s="489"/>
      <c r="T136" s="490"/>
      <c r="U136" s="29">
        <f>L136-'раздел 2'!C133</f>
        <v>0</v>
      </c>
      <c r="V136" s="116">
        <f t="shared" si="37"/>
        <v>0</v>
      </c>
      <c r="W136" s="116">
        <f t="shared" si="38"/>
        <v>0</v>
      </c>
    </row>
    <row r="137" spans="1:27" ht="15.6" customHeight="1" x14ac:dyDescent="0.2">
      <c r="A137" s="507" t="s">
        <v>180</v>
      </c>
      <c r="B137" s="439"/>
      <c r="C137" s="503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5"/>
      <c r="U137" s="29">
        <f>L137-'раздел 2'!C134</f>
        <v>0</v>
      </c>
      <c r="V137" s="116">
        <f t="shared" si="37"/>
        <v>0</v>
      </c>
      <c r="W137" s="116">
        <f t="shared" si="38"/>
        <v>0</v>
      </c>
    </row>
    <row r="138" spans="1:27" s="64" customFormat="1" ht="13.5" customHeight="1" x14ac:dyDescent="0.2">
      <c r="A138" s="272">
        <f>A133+1</f>
        <v>90</v>
      </c>
      <c r="B138" s="275" t="s">
        <v>179</v>
      </c>
      <c r="C138" s="281">
        <v>1992</v>
      </c>
      <c r="D138" s="304"/>
      <c r="E138" s="305" t="s">
        <v>466</v>
      </c>
      <c r="F138" s="249">
        <v>9</v>
      </c>
      <c r="G138" s="249">
        <v>5</v>
      </c>
      <c r="H138" s="283">
        <v>11599.1</v>
      </c>
      <c r="I138" s="283">
        <v>9923.2999999999993</v>
      </c>
      <c r="J138" s="283">
        <v>8846.9</v>
      </c>
      <c r="K138" s="281">
        <v>480</v>
      </c>
      <c r="L138" s="302">
        <f>'раздел 2'!C135</f>
        <v>10824811.42</v>
      </c>
      <c r="M138" s="390">
        <v>0</v>
      </c>
      <c r="N138" s="390">
        <v>0</v>
      </c>
      <c r="O138" s="390">
        <v>0</v>
      </c>
      <c r="P138" s="390">
        <f t="shared" ref="P138" si="42">L138</f>
        <v>10824811.42</v>
      </c>
      <c r="Q138" s="403">
        <f t="shared" ref="Q138:Q139" si="43">L138/H138</f>
        <v>933.24580527799571</v>
      </c>
      <c r="R138" s="388">
        <v>24445</v>
      </c>
      <c r="S138" s="255" t="s">
        <v>149</v>
      </c>
      <c r="T138" s="394" t="s">
        <v>130</v>
      </c>
      <c r="U138" s="29">
        <f>L138-'раздел 2'!C135</f>
        <v>0</v>
      </c>
      <c r="V138" s="116">
        <f t="shared" si="37"/>
        <v>0</v>
      </c>
      <c r="W138" s="116">
        <f t="shared" si="38"/>
        <v>23511.754194722005</v>
      </c>
      <c r="X138" s="302"/>
      <c r="Y138" s="302"/>
      <c r="Z138" s="47"/>
      <c r="AA138" s="299"/>
    </row>
    <row r="139" spans="1:27" ht="15.6" customHeight="1" x14ac:dyDescent="0.2">
      <c r="A139" s="449" t="s">
        <v>15</v>
      </c>
      <c r="B139" s="450"/>
      <c r="C139" s="298" t="s">
        <v>127</v>
      </c>
      <c r="D139" s="390" t="s">
        <v>127</v>
      </c>
      <c r="E139" s="390" t="s">
        <v>127</v>
      </c>
      <c r="F139" s="385" t="s">
        <v>127</v>
      </c>
      <c r="G139" s="385" t="s">
        <v>127</v>
      </c>
      <c r="H139" s="300">
        <f t="shared" ref="H139:P139" si="44">SUM(H138:H138)</f>
        <v>11599.1</v>
      </c>
      <c r="I139" s="300">
        <f t="shared" si="44"/>
        <v>9923.2999999999993</v>
      </c>
      <c r="J139" s="300">
        <f t="shared" si="44"/>
        <v>8846.9</v>
      </c>
      <c r="K139" s="44">
        <f t="shared" si="44"/>
        <v>480</v>
      </c>
      <c r="L139" s="300">
        <f t="shared" si="44"/>
        <v>10824811.42</v>
      </c>
      <c r="M139" s="300">
        <f t="shared" si="44"/>
        <v>0</v>
      </c>
      <c r="N139" s="300">
        <f t="shared" si="44"/>
        <v>0</v>
      </c>
      <c r="O139" s="300">
        <f t="shared" si="44"/>
        <v>0</v>
      </c>
      <c r="P139" s="300">
        <f t="shared" si="44"/>
        <v>10824811.42</v>
      </c>
      <c r="Q139" s="403">
        <f t="shared" si="43"/>
        <v>933.24580527799571</v>
      </c>
      <c r="R139" s="390" t="s">
        <v>127</v>
      </c>
      <c r="S139" s="390" t="s">
        <v>127</v>
      </c>
      <c r="T139" s="390" t="s">
        <v>127</v>
      </c>
      <c r="U139" s="29">
        <f>L139-'раздел 2'!C136</f>
        <v>0</v>
      </c>
      <c r="V139" s="116">
        <f t="shared" si="37"/>
        <v>0</v>
      </c>
      <c r="W139" s="116" t="e">
        <f t="shared" si="38"/>
        <v>#VALUE!</v>
      </c>
    </row>
    <row r="140" spans="1:27" ht="15.6" customHeight="1" x14ac:dyDescent="0.2">
      <c r="A140" s="435" t="s">
        <v>16</v>
      </c>
      <c r="B140" s="437"/>
      <c r="C140" s="81"/>
      <c r="D140" s="167"/>
      <c r="E140" s="167"/>
      <c r="F140" s="167"/>
      <c r="G140" s="167"/>
      <c r="H140" s="167"/>
      <c r="I140" s="167"/>
      <c r="J140" s="167"/>
      <c r="K140" s="81"/>
      <c r="L140" s="210"/>
      <c r="M140" s="167"/>
      <c r="N140" s="167"/>
      <c r="O140" s="167"/>
      <c r="P140" s="167"/>
      <c r="Q140" s="198"/>
      <c r="R140" s="167"/>
      <c r="S140" s="167"/>
      <c r="T140" s="168"/>
      <c r="U140" s="29">
        <f>L140-'раздел 2'!C137</f>
        <v>0</v>
      </c>
      <c r="V140" s="116">
        <f t="shared" si="37"/>
        <v>0</v>
      </c>
      <c r="W140" s="116">
        <f t="shared" si="38"/>
        <v>0</v>
      </c>
    </row>
    <row r="141" spans="1:27" ht="15.6" customHeight="1" x14ac:dyDescent="0.2">
      <c r="A141" s="272">
        <f>A138+1</f>
        <v>91</v>
      </c>
      <c r="B141" s="71" t="s">
        <v>637</v>
      </c>
      <c r="C141" s="282">
        <v>1970</v>
      </c>
      <c r="D141" s="259"/>
      <c r="E141" s="385" t="s">
        <v>124</v>
      </c>
      <c r="F141" s="259">
        <v>2</v>
      </c>
      <c r="G141" s="259">
        <v>2</v>
      </c>
      <c r="H141" s="385">
        <v>543.70000000000005</v>
      </c>
      <c r="I141" s="259">
        <v>485.77</v>
      </c>
      <c r="J141" s="259">
        <v>315.89</v>
      </c>
      <c r="K141" s="282">
        <v>38</v>
      </c>
      <c r="L141" s="302">
        <f>'раздел 2'!C138</f>
        <v>85363.91</v>
      </c>
      <c r="M141" s="385">
        <v>0</v>
      </c>
      <c r="N141" s="385">
        <v>0</v>
      </c>
      <c r="O141" s="385">
        <v>0</v>
      </c>
      <c r="P141" s="385">
        <f>L141</f>
        <v>85363.91</v>
      </c>
      <c r="Q141" s="403">
        <f>L141/H141</f>
        <v>157.00553614125437</v>
      </c>
      <c r="R141" s="388">
        <v>24445</v>
      </c>
      <c r="S141" s="259" t="s">
        <v>149</v>
      </c>
      <c r="T141" s="385" t="s">
        <v>130</v>
      </c>
      <c r="U141" s="29">
        <f>L141-'раздел 2'!C138</f>
        <v>0</v>
      </c>
      <c r="V141" s="116">
        <f t="shared" si="37"/>
        <v>0</v>
      </c>
      <c r="W141" s="116">
        <f t="shared" si="38"/>
        <v>24287.994463858744</v>
      </c>
    </row>
    <row r="142" spans="1:27" ht="15.6" customHeight="1" x14ac:dyDescent="0.2">
      <c r="A142" s="272">
        <f>A141+1</f>
        <v>92</v>
      </c>
      <c r="B142" s="71" t="s">
        <v>636</v>
      </c>
      <c r="C142" s="282">
        <v>1971</v>
      </c>
      <c r="D142" s="259"/>
      <c r="E142" s="385" t="s">
        <v>124</v>
      </c>
      <c r="F142" s="259">
        <v>2</v>
      </c>
      <c r="G142" s="259">
        <v>2</v>
      </c>
      <c r="H142" s="385">
        <v>537.41</v>
      </c>
      <c r="I142" s="259">
        <v>479.61</v>
      </c>
      <c r="J142" s="259">
        <v>329.51</v>
      </c>
      <c r="K142" s="282">
        <v>22</v>
      </c>
      <c r="L142" s="302">
        <f>'раздел 2'!C139</f>
        <v>354607.07</v>
      </c>
      <c r="M142" s="385">
        <v>0</v>
      </c>
      <c r="N142" s="385">
        <v>0</v>
      </c>
      <c r="O142" s="385">
        <v>0</v>
      </c>
      <c r="P142" s="385">
        <f t="shared" ref="P142:P145" si="45">L142</f>
        <v>354607.07</v>
      </c>
      <c r="Q142" s="403">
        <f t="shared" ref="Q142:Q145" si="46">L142/H142</f>
        <v>659.84456932323553</v>
      </c>
      <c r="R142" s="388">
        <v>24446</v>
      </c>
      <c r="S142" s="255" t="s">
        <v>149</v>
      </c>
      <c r="T142" s="385" t="s">
        <v>130</v>
      </c>
      <c r="U142" s="29">
        <f>L142-'раздел 2'!C139</f>
        <v>0</v>
      </c>
      <c r="V142" s="116"/>
      <c r="W142" s="116"/>
    </row>
    <row r="143" spans="1:27" ht="15.6" customHeight="1" x14ac:dyDescent="0.2">
      <c r="A143" s="272">
        <f>A142+1</f>
        <v>93</v>
      </c>
      <c r="B143" s="71" t="s">
        <v>17</v>
      </c>
      <c r="C143" s="282">
        <v>1970</v>
      </c>
      <c r="D143" s="259"/>
      <c r="E143" s="385" t="s">
        <v>124</v>
      </c>
      <c r="F143" s="259">
        <v>2</v>
      </c>
      <c r="G143" s="259">
        <v>2</v>
      </c>
      <c r="H143" s="385">
        <v>543.70000000000005</v>
      </c>
      <c r="I143" s="259">
        <v>485.77</v>
      </c>
      <c r="J143" s="259">
        <v>315.89</v>
      </c>
      <c r="K143" s="282">
        <v>38</v>
      </c>
      <c r="L143" s="302">
        <f>'раздел 2'!C140</f>
        <v>82796.710000000006</v>
      </c>
      <c r="M143" s="385">
        <v>0</v>
      </c>
      <c r="N143" s="385">
        <v>0</v>
      </c>
      <c r="O143" s="385">
        <v>0</v>
      </c>
      <c r="P143" s="385">
        <f t="shared" si="45"/>
        <v>82796.710000000006</v>
      </c>
      <c r="Q143" s="403">
        <f t="shared" si="46"/>
        <v>152.2838146036417</v>
      </c>
      <c r="R143" s="388">
        <v>24447</v>
      </c>
      <c r="S143" s="255" t="s">
        <v>149</v>
      </c>
      <c r="T143" s="385" t="s">
        <v>130</v>
      </c>
      <c r="U143" s="29">
        <f>L143-'раздел 2'!C140</f>
        <v>0</v>
      </c>
      <c r="V143" s="116"/>
      <c r="W143" s="116"/>
    </row>
    <row r="144" spans="1:27" ht="15.6" customHeight="1" x14ac:dyDescent="0.2">
      <c r="A144" s="272">
        <f>A143+1</f>
        <v>94</v>
      </c>
      <c r="B144" s="71" t="s">
        <v>633</v>
      </c>
      <c r="C144" s="282">
        <v>1971</v>
      </c>
      <c r="D144" s="259"/>
      <c r="E144" s="385" t="s">
        <v>124</v>
      </c>
      <c r="F144" s="259">
        <v>2</v>
      </c>
      <c r="G144" s="259">
        <v>2</v>
      </c>
      <c r="H144" s="385">
        <v>537.41</v>
      </c>
      <c r="I144" s="259">
        <v>479.61</v>
      </c>
      <c r="J144" s="259">
        <v>329.51</v>
      </c>
      <c r="K144" s="282">
        <v>22</v>
      </c>
      <c r="L144" s="302">
        <f>'раздел 2'!C141</f>
        <v>1044149.47</v>
      </c>
      <c r="M144" s="385">
        <v>0</v>
      </c>
      <c r="N144" s="385">
        <v>0</v>
      </c>
      <c r="O144" s="385">
        <v>0</v>
      </c>
      <c r="P144" s="385">
        <f t="shared" si="45"/>
        <v>1044149.47</v>
      </c>
      <c r="Q144" s="403">
        <f t="shared" si="46"/>
        <v>1942.9289927615787</v>
      </c>
      <c r="R144" s="388">
        <v>24448</v>
      </c>
      <c r="S144" s="255" t="s">
        <v>149</v>
      </c>
      <c r="T144" s="385" t="s">
        <v>130</v>
      </c>
      <c r="U144" s="29">
        <f>L144-'раздел 2'!C141</f>
        <v>0</v>
      </c>
      <c r="V144" s="116"/>
      <c r="W144" s="116"/>
    </row>
    <row r="145" spans="1:23" ht="15.6" customHeight="1" x14ac:dyDescent="0.2">
      <c r="A145" s="272">
        <f>A144+1</f>
        <v>95</v>
      </c>
      <c r="B145" s="71" t="s">
        <v>634</v>
      </c>
      <c r="C145" s="298">
        <v>1977</v>
      </c>
      <c r="D145" s="259"/>
      <c r="E145" s="385" t="s">
        <v>128</v>
      </c>
      <c r="F145" s="259">
        <v>3</v>
      </c>
      <c r="G145" s="259">
        <v>3</v>
      </c>
      <c r="H145" s="259">
        <v>1382.34</v>
      </c>
      <c r="I145" s="259">
        <v>1357.02</v>
      </c>
      <c r="J145" s="259">
        <v>1080.3499999999999</v>
      </c>
      <c r="K145" s="298">
        <v>66</v>
      </c>
      <c r="L145" s="302">
        <f>'раздел 2'!C142</f>
        <v>2032823.68</v>
      </c>
      <c r="M145" s="385">
        <v>0</v>
      </c>
      <c r="N145" s="385">
        <v>0</v>
      </c>
      <c r="O145" s="385">
        <v>0</v>
      </c>
      <c r="P145" s="385">
        <f t="shared" si="45"/>
        <v>2032823.68</v>
      </c>
      <c r="Q145" s="403">
        <f t="shared" si="46"/>
        <v>1470.567067436376</v>
      </c>
      <c r="R145" s="388">
        <v>24449</v>
      </c>
      <c r="S145" s="255" t="s">
        <v>149</v>
      </c>
      <c r="T145" s="385" t="s">
        <v>130</v>
      </c>
      <c r="U145" s="29">
        <f>L145-'раздел 2'!C142</f>
        <v>0</v>
      </c>
      <c r="V145" s="116">
        <f t="shared" si="37"/>
        <v>0</v>
      </c>
      <c r="W145" s="116">
        <f t="shared" si="38"/>
        <v>22978.432932563624</v>
      </c>
    </row>
    <row r="146" spans="1:23" ht="15.6" customHeight="1" x14ac:dyDescent="0.2">
      <c r="A146" s="434" t="s">
        <v>15</v>
      </c>
      <c r="B146" s="433"/>
      <c r="C146" s="298" t="s">
        <v>127</v>
      </c>
      <c r="D146" s="390" t="s">
        <v>127</v>
      </c>
      <c r="E146" s="390" t="s">
        <v>127</v>
      </c>
      <c r="F146" s="385" t="s">
        <v>127</v>
      </c>
      <c r="G146" s="385" t="s">
        <v>127</v>
      </c>
      <c r="H146" s="300">
        <f t="shared" ref="H146:P146" si="47">SUM(H141:H145)</f>
        <v>3544.5600000000004</v>
      </c>
      <c r="I146" s="300">
        <f t="shared" si="47"/>
        <v>3287.78</v>
      </c>
      <c r="J146" s="300">
        <f t="shared" si="47"/>
        <v>2371.1499999999996</v>
      </c>
      <c r="K146" s="44">
        <f t="shared" si="47"/>
        <v>186</v>
      </c>
      <c r="L146" s="300">
        <f t="shared" si="47"/>
        <v>3599740.84</v>
      </c>
      <c r="M146" s="300">
        <f t="shared" si="47"/>
        <v>0</v>
      </c>
      <c r="N146" s="300">
        <f t="shared" si="47"/>
        <v>0</v>
      </c>
      <c r="O146" s="300">
        <f t="shared" si="47"/>
        <v>0</v>
      </c>
      <c r="P146" s="300">
        <f t="shared" si="47"/>
        <v>3599740.84</v>
      </c>
      <c r="Q146" s="403">
        <f>L146/H146</f>
        <v>1015.5677545308866</v>
      </c>
      <c r="R146" s="390" t="s">
        <v>127</v>
      </c>
      <c r="S146" s="390" t="s">
        <v>127</v>
      </c>
      <c r="T146" s="390" t="s">
        <v>127</v>
      </c>
      <c r="U146" s="29">
        <f>L146-'раздел 2'!C143</f>
        <v>0</v>
      </c>
      <c r="V146" s="116">
        <f t="shared" si="37"/>
        <v>0</v>
      </c>
      <c r="W146" s="116" t="e">
        <f t="shared" si="38"/>
        <v>#VALUE!</v>
      </c>
    </row>
    <row r="147" spans="1:23" ht="15.6" customHeight="1" x14ac:dyDescent="0.2">
      <c r="A147" s="435" t="s">
        <v>18</v>
      </c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6"/>
      <c r="U147" s="29">
        <f>L147-'раздел 2'!C144</f>
        <v>0</v>
      </c>
      <c r="V147" s="116">
        <f t="shared" si="37"/>
        <v>0</v>
      </c>
      <c r="W147" s="116">
        <f t="shared" si="38"/>
        <v>0</v>
      </c>
    </row>
    <row r="148" spans="1:23" ht="15.6" customHeight="1" x14ac:dyDescent="0.2">
      <c r="A148" s="271">
        <f>A145+1</f>
        <v>96</v>
      </c>
      <c r="B148" s="74" t="s">
        <v>19</v>
      </c>
      <c r="C148" s="298">
        <v>1964</v>
      </c>
      <c r="D148" s="385"/>
      <c r="E148" s="385" t="s">
        <v>124</v>
      </c>
      <c r="F148" s="385">
        <v>2</v>
      </c>
      <c r="G148" s="385">
        <v>2</v>
      </c>
      <c r="H148" s="385">
        <v>689.57</v>
      </c>
      <c r="I148" s="385">
        <v>635.96</v>
      </c>
      <c r="J148" s="385">
        <v>550.16</v>
      </c>
      <c r="K148" s="298">
        <v>35</v>
      </c>
      <c r="L148" s="390">
        <f>'раздел 2'!C145</f>
        <v>179882.3</v>
      </c>
      <c r="M148" s="385">
        <v>0</v>
      </c>
      <c r="N148" s="385">
        <v>0</v>
      </c>
      <c r="O148" s="385">
        <v>0</v>
      </c>
      <c r="P148" s="385">
        <f t="shared" ref="P148:P152" si="48">L148</f>
        <v>179882.3</v>
      </c>
      <c r="Q148" s="403">
        <f t="shared" ref="Q148:Q153" si="49">L148/H148</f>
        <v>260.86155140159804</v>
      </c>
      <c r="R148" s="388">
        <v>24445</v>
      </c>
      <c r="S148" s="259" t="s">
        <v>149</v>
      </c>
      <c r="T148" s="385" t="s">
        <v>130</v>
      </c>
      <c r="U148" s="29">
        <f>L148-'раздел 2'!C145</f>
        <v>0</v>
      </c>
      <c r="V148" s="116">
        <f t="shared" si="37"/>
        <v>0</v>
      </c>
      <c r="W148" s="116">
        <f t="shared" si="38"/>
        <v>24184.138448598402</v>
      </c>
    </row>
    <row r="149" spans="1:23" ht="15.6" customHeight="1" x14ac:dyDescent="0.2">
      <c r="A149" s="259">
        <f t="shared" ref="A149:A152" si="50">A148+1</f>
        <v>97</v>
      </c>
      <c r="B149" s="74" t="s">
        <v>20</v>
      </c>
      <c r="C149" s="298">
        <v>1965</v>
      </c>
      <c r="D149" s="385"/>
      <c r="E149" s="385" t="s">
        <v>124</v>
      </c>
      <c r="F149" s="385">
        <v>2</v>
      </c>
      <c r="G149" s="385">
        <v>2</v>
      </c>
      <c r="H149" s="385">
        <v>699.51</v>
      </c>
      <c r="I149" s="385">
        <v>644.71</v>
      </c>
      <c r="J149" s="385">
        <v>423.01</v>
      </c>
      <c r="K149" s="298">
        <v>32</v>
      </c>
      <c r="L149" s="390">
        <f>'раздел 2'!C146</f>
        <v>176968.49</v>
      </c>
      <c r="M149" s="385">
        <v>0</v>
      </c>
      <c r="N149" s="385">
        <v>0</v>
      </c>
      <c r="O149" s="385">
        <v>0</v>
      </c>
      <c r="P149" s="385">
        <f t="shared" si="48"/>
        <v>176968.49</v>
      </c>
      <c r="Q149" s="403">
        <f t="shared" si="49"/>
        <v>252.98922102614685</v>
      </c>
      <c r="R149" s="388">
        <v>24445</v>
      </c>
      <c r="S149" s="259" t="s">
        <v>149</v>
      </c>
      <c r="T149" s="385" t="s">
        <v>130</v>
      </c>
      <c r="U149" s="29">
        <f>L149-'раздел 2'!C146</f>
        <v>0</v>
      </c>
      <c r="V149" s="116">
        <f t="shared" si="37"/>
        <v>0</v>
      </c>
      <c r="W149" s="116">
        <f t="shared" si="38"/>
        <v>24192.010778973854</v>
      </c>
    </row>
    <row r="150" spans="1:23" ht="15.6" customHeight="1" x14ac:dyDescent="0.2">
      <c r="A150" s="259">
        <f t="shared" si="50"/>
        <v>98</v>
      </c>
      <c r="B150" s="71" t="s">
        <v>21</v>
      </c>
      <c r="C150" s="84">
        <v>1971</v>
      </c>
      <c r="D150" s="14"/>
      <c r="E150" s="385" t="s">
        <v>124</v>
      </c>
      <c r="F150" s="14">
        <v>2</v>
      </c>
      <c r="G150" s="2">
        <v>2</v>
      </c>
      <c r="H150" s="2">
        <v>794.7</v>
      </c>
      <c r="I150" s="2">
        <v>726.6</v>
      </c>
      <c r="J150" s="2">
        <v>550.6</v>
      </c>
      <c r="K150" s="18">
        <v>38</v>
      </c>
      <c r="L150" s="390">
        <f>'раздел 2'!C147</f>
        <v>560094.54</v>
      </c>
      <c r="M150" s="385">
        <v>0</v>
      </c>
      <c r="N150" s="385">
        <v>0</v>
      </c>
      <c r="O150" s="385">
        <v>0</v>
      </c>
      <c r="P150" s="385">
        <f t="shared" si="48"/>
        <v>560094.54</v>
      </c>
      <c r="Q150" s="403">
        <f t="shared" si="49"/>
        <v>704.78739146847863</v>
      </c>
      <c r="R150" s="388">
        <v>24445</v>
      </c>
      <c r="S150" s="259" t="s">
        <v>149</v>
      </c>
      <c r="T150" s="385" t="s">
        <v>130</v>
      </c>
      <c r="U150" s="29">
        <f>L150-'раздел 2'!C147</f>
        <v>0</v>
      </c>
      <c r="V150" s="116">
        <f t="shared" si="37"/>
        <v>0</v>
      </c>
      <c r="W150" s="116">
        <f t="shared" si="38"/>
        <v>23740.212608531521</v>
      </c>
    </row>
    <row r="151" spans="1:23" ht="15.6" customHeight="1" x14ac:dyDescent="0.2">
      <c r="A151" s="259">
        <f t="shared" si="50"/>
        <v>99</v>
      </c>
      <c r="B151" s="71" t="s">
        <v>22</v>
      </c>
      <c r="C151" s="18">
        <v>1972</v>
      </c>
      <c r="D151" s="14"/>
      <c r="E151" s="385" t="s">
        <v>124</v>
      </c>
      <c r="F151" s="14">
        <v>2</v>
      </c>
      <c r="G151" s="14">
        <v>3</v>
      </c>
      <c r="H151" s="14">
        <v>989.8</v>
      </c>
      <c r="I151" s="14">
        <v>894</v>
      </c>
      <c r="J151" s="14">
        <v>595.29999999999995</v>
      </c>
      <c r="K151" s="18">
        <v>44</v>
      </c>
      <c r="L151" s="390">
        <f>'раздел 2'!C148</f>
        <v>340229.84</v>
      </c>
      <c r="M151" s="385">
        <v>0</v>
      </c>
      <c r="N151" s="385">
        <v>0</v>
      </c>
      <c r="O151" s="385">
        <v>0</v>
      </c>
      <c r="P151" s="385">
        <f t="shared" si="48"/>
        <v>340229.84</v>
      </c>
      <c r="Q151" s="403">
        <f t="shared" si="49"/>
        <v>343.73594665589013</v>
      </c>
      <c r="R151" s="388">
        <v>24445</v>
      </c>
      <c r="S151" s="259" t="s">
        <v>149</v>
      </c>
      <c r="T151" s="385" t="s">
        <v>130</v>
      </c>
      <c r="U151" s="29">
        <f>L151-'раздел 2'!C148</f>
        <v>0</v>
      </c>
      <c r="V151" s="116">
        <f t="shared" si="37"/>
        <v>0</v>
      </c>
      <c r="W151" s="116">
        <f t="shared" si="38"/>
        <v>24101.264053344108</v>
      </c>
    </row>
    <row r="152" spans="1:23" ht="15.6" customHeight="1" x14ac:dyDescent="0.2">
      <c r="A152" s="259">
        <f t="shared" si="50"/>
        <v>100</v>
      </c>
      <c r="B152" s="71" t="s">
        <v>137</v>
      </c>
      <c r="C152" s="18">
        <v>1971</v>
      </c>
      <c r="D152" s="14"/>
      <c r="E152" s="385" t="s">
        <v>124</v>
      </c>
      <c r="F152" s="14">
        <v>2</v>
      </c>
      <c r="G152" s="14">
        <v>2</v>
      </c>
      <c r="H152" s="14">
        <v>711.93</v>
      </c>
      <c r="I152" s="14">
        <v>539.6</v>
      </c>
      <c r="J152" s="14">
        <v>356</v>
      </c>
      <c r="K152" s="18">
        <v>29</v>
      </c>
      <c r="L152" s="390">
        <f>'раздел 2'!C149</f>
        <v>406965.89</v>
      </c>
      <c r="M152" s="385">
        <v>0</v>
      </c>
      <c r="N152" s="385">
        <v>0</v>
      </c>
      <c r="O152" s="385">
        <v>0</v>
      </c>
      <c r="P152" s="385">
        <f t="shared" si="48"/>
        <v>406965.89</v>
      </c>
      <c r="Q152" s="403">
        <f t="shared" si="49"/>
        <v>571.63750649642532</v>
      </c>
      <c r="R152" s="388">
        <v>24445</v>
      </c>
      <c r="S152" s="259" t="s">
        <v>149</v>
      </c>
      <c r="T152" s="385" t="s">
        <v>130</v>
      </c>
      <c r="U152" s="29">
        <f>L152-'раздел 2'!C149</f>
        <v>0</v>
      </c>
      <c r="V152" s="116">
        <f t="shared" si="37"/>
        <v>0</v>
      </c>
      <c r="W152" s="116">
        <f t="shared" si="38"/>
        <v>23873.362493503573</v>
      </c>
    </row>
    <row r="153" spans="1:23" ht="15.6" customHeight="1" x14ac:dyDescent="0.2">
      <c r="A153" s="434" t="s">
        <v>15</v>
      </c>
      <c r="B153" s="433"/>
      <c r="C153" s="298" t="s">
        <v>127</v>
      </c>
      <c r="D153" s="385" t="s">
        <v>127</v>
      </c>
      <c r="E153" s="385" t="s">
        <v>127</v>
      </c>
      <c r="F153" s="385" t="s">
        <v>127</v>
      </c>
      <c r="G153" s="385" t="s">
        <v>127</v>
      </c>
      <c r="H153" s="259">
        <f t="shared" ref="H153:P153" si="51">SUM(H148:H152)</f>
        <v>3885.5099999999998</v>
      </c>
      <c r="I153" s="259">
        <f t="shared" si="51"/>
        <v>3440.87</v>
      </c>
      <c r="J153" s="259">
        <f t="shared" si="51"/>
        <v>2475.0699999999997</v>
      </c>
      <c r="K153" s="282">
        <f t="shared" si="51"/>
        <v>178</v>
      </c>
      <c r="L153" s="302">
        <f t="shared" si="51"/>
        <v>1664141.06</v>
      </c>
      <c r="M153" s="259">
        <f t="shared" si="51"/>
        <v>0</v>
      </c>
      <c r="N153" s="259">
        <f t="shared" si="51"/>
        <v>0</v>
      </c>
      <c r="O153" s="259">
        <f t="shared" si="51"/>
        <v>0</v>
      </c>
      <c r="P153" s="302">
        <f t="shared" si="51"/>
        <v>1664141.06</v>
      </c>
      <c r="Q153" s="403">
        <f t="shared" si="49"/>
        <v>428.29411325668963</v>
      </c>
      <c r="R153" s="385" t="s">
        <v>127</v>
      </c>
      <c r="S153" s="385" t="s">
        <v>127</v>
      </c>
      <c r="T153" s="385" t="s">
        <v>127</v>
      </c>
      <c r="U153" s="29">
        <f>L153-'раздел 2'!C150</f>
        <v>0</v>
      </c>
      <c r="V153" s="116">
        <f t="shared" si="37"/>
        <v>0</v>
      </c>
      <c r="W153" s="116" t="e">
        <f t="shared" si="38"/>
        <v>#VALUE!</v>
      </c>
    </row>
    <row r="154" spans="1:23" ht="15.6" customHeight="1" x14ac:dyDescent="0.2">
      <c r="A154" s="435" t="s">
        <v>23</v>
      </c>
      <c r="B154" s="437"/>
      <c r="C154" s="437"/>
      <c r="D154" s="437"/>
      <c r="E154" s="437"/>
      <c r="F154" s="437"/>
      <c r="G154" s="437"/>
      <c r="H154" s="437"/>
      <c r="I154" s="437"/>
      <c r="J154" s="437"/>
      <c r="K154" s="437"/>
      <c r="L154" s="437"/>
      <c r="M154" s="437"/>
      <c r="N154" s="437"/>
      <c r="O154" s="437"/>
      <c r="P154" s="437"/>
      <c r="Q154" s="437"/>
      <c r="R154" s="437"/>
      <c r="S154" s="437"/>
      <c r="T154" s="436"/>
      <c r="U154" s="29">
        <f>L154-'раздел 2'!C151</f>
        <v>0</v>
      </c>
      <c r="V154" s="116">
        <f t="shared" si="37"/>
        <v>0</v>
      </c>
      <c r="W154" s="116">
        <f t="shared" si="38"/>
        <v>0</v>
      </c>
    </row>
    <row r="155" spans="1:23" ht="15.6" customHeight="1" x14ac:dyDescent="0.25">
      <c r="A155" s="259">
        <f>A152+1</f>
        <v>101</v>
      </c>
      <c r="B155" s="288" t="s">
        <v>641</v>
      </c>
      <c r="C155" s="121">
        <v>1985</v>
      </c>
      <c r="D155" s="42"/>
      <c r="E155" s="42" t="s">
        <v>124</v>
      </c>
      <c r="F155" s="42">
        <v>5</v>
      </c>
      <c r="G155" s="42">
        <v>2</v>
      </c>
      <c r="H155" s="42">
        <v>4221.3</v>
      </c>
      <c r="I155" s="42">
        <v>4221.3</v>
      </c>
      <c r="J155" s="42">
        <v>2385.1999999999998</v>
      </c>
      <c r="K155" s="121">
        <v>213</v>
      </c>
      <c r="L155" s="302">
        <f>'раздел 2'!C152</f>
        <v>2312317.2000000002</v>
      </c>
      <c r="M155" s="385">
        <v>0</v>
      </c>
      <c r="N155" s="385">
        <v>0</v>
      </c>
      <c r="O155" s="385">
        <v>0</v>
      </c>
      <c r="P155" s="259">
        <f t="shared" ref="P155:P160" si="52">L155</f>
        <v>2312317.2000000002</v>
      </c>
      <c r="Q155" s="403">
        <f t="shared" ref="Q155:Q181" si="53">L155/H155</f>
        <v>547.77371899651769</v>
      </c>
      <c r="R155" s="388">
        <v>24445</v>
      </c>
      <c r="S155" s="259" t="s">
        <v>149</v>
      </c>
      <c r="T155" s="385" t="s">
        <v>130</v>
      </c>
      <c r="U155" s="29">
        <f>L155-'раздел 2'!C152</f>
        <v>0</v>
      </c>
      <c r="V155" s="116">
        <f t="shared" si="37"/>
        <v>0</v>
      </c>
      <c r="W155" s="116">
        <f t="shared" si="38"/>
        <v>23897.226281003481</v>
      </c>
    </row>
    <row r="156" spans="1:23" ht="15.6" customHeight="1" x14ac:dyDescent="0.25">
      <c r="A156" s="259">
        <f t="shared" ref="A156" si="54">A155+1</f>
        <v>102</v>
      </c>
      <c r="B156" s="288" t="s">
        <v>642</v>
      </c>
      <c r="C156" s="121">
        <v>1917</v>
      </c>
      <c r="D156" s="42"/>
      <c r="E156" s="42" t="s">
        <v>434</v>
      </c>
      <c r="F156" s="42">
        <v>2</v>
      </c>
      <c r="G156" s="42">
        <v>2</v>
      </c>
      <c r="H156" s="42">
        <v>403.8</v>
      </c>
      <c r="I156" s="42">
        <v>220.7</v>
      </c>
      <c r="J156" s="42">
        <v>298.76</v>
      </c>
      <c r="K156" s="121">
        <v>14</v>
      </c>
      <c r="L156" s="302">
        <f>'раздел 2'!C153</f>
        <v>91661.99</v>
      </c>
      <c r="M156" s="385">
        <v>0</v>
      </c>
      <c r="N156" s="385">
        <v>0</v>
      </c>
      <c r="O156" s="385">
        <v>0</v>
      </c>
      <c r="P156" s="259">
        <f t="shared" si="52"/>
        <v>91661.99</v>
      </c>
      <c r="Q156" s="403">
        <f t="shared" si="53"/>
        <v>226.99848935116395</v>
      </c>
      <c r="R156" s="388">
        <v>24445</v>
      </c>
      <c r="S156" s="259" t="s">
        <v>149</v>
      </c>
      <c r="T156" s="385" t="s">
        <v>130</v>
      </c>
      <c r="U156" s="29">
        <f>L156-'раздел 2'!C153</f>
        <v>0</v>
      </c>
      <c r="V156" s="116">
        <f t="shared" si="37"/>
        <v>0</v>
      </c>
      <c r="W156" s="116">
        <f t="shared" si="38"/>
        <v>24218.001510648835</v>
      </c>
    </row>
    <row r="157" spans="1:23" ht="15.6" customHeight="1" x14ac:dyDescent="0.25">
      <c r="A157" s="259">
        <f t="shared" ref="A157:A158" si="55">A156+1</f>
        <v>103</v>
      </c>
      <c r="B157" s="288" t="s">
        <v>646</v>
      </c>
      <c r="C157" s="298">
        <v>1966</v>
      </c>
      <c r="D157" s="388"/>
      <c r="E157" s="390" t="s">
        <v>124</v>
      </c>
      <c r="F157" s="282">
        <v>2</v>
      </c>
      <c r="G157" s="282">
        <v>2</v>
      </c>
      <c r="H157" s="273">
        <v>472.3</v>
      </c>
      <c r="I157" s="273">
        <v>472.3</v>
      </c>
      <c r="J157" s="273">
        <v>281.89999999999998</v>
      </c>
      <c r="K157" s="282">
        <v>18</v>
      </c>
      <c r="L157" s="302">
        <f>'раздел 2'!C154</f>
        <v>605223.15</v>
      </c>
      <c r="M157" s="385">
        <v>0</v>
      </c>
      <c r="N157" s="385">
        <v>0</v>
      </c>
      <c r="O157" s="385">
        <v>0</v>
      </c>
      <c r="P157" s="259">
        <f t="shared" si="52"/>
        <v>605223.15</v>
      </c>
      <c r="Q157" s="403">
        <f t="shared" si="53"/>
        <v>1281.4379631590091</v>
      </c>
      <c r="R157" s="388">
        <v>24445</v>
      </c>
      <c r="S157" s="259" t="s">
        <v>149</v>
      </c>
      <c r="T157" s="385" t="s">
        <v>130</v>
      </c>
      <c r="U157" s="29">
        <f>L157-'раздел 2'!C154</f>
        <v>0</v>
      </c>
      <c r="V157" s="116">
        <f t="shared" si="37"/>
        <v>0</v>
      </c>
      <c r="W157" s="116">
        <f t="shared" si="38"/>
        <v>23163.562036840991</v>
      </c>
    </row>
    <row r="158" spans="1:23" ht="15.6" customHeight="1" x14ac:dyDescent="0.25">
      <c r="A158" s="259">
        <f t="shared" si="55"/>
        <v>104</v>
      </c>
      <c r="B158" s="288" t="s">
        <v>647</v>
      </c>
      <c r="C158" s="44">
        <v>1969</v>
      </c>
      <c r="D158" s="398"/>
      <c r="E158" s="390" t="s">
        <v>124</v>
      </c>
      <c r="F158" s="44">
        <v>2</v>
      </c>
      <c r="G158" s="44">
        <v>2</v>
      </c>
      <c r="H158" s="309">
        <v>528.70000000000005</v>
      </c>
      <c r="I158" s="309">
        <v>528.70000000000005</v>
      </c>
      <c r="J158" s="309">
        <v>308</v>
      </c>
      <c r="K158" s="44">
        <v>26</v>
      </c>
      <c r="L158" s="302">
        <f>'раздел 2'!C155</f>
        <v>605223.15</v>
      </c>
      <c r="M158" s="385">
        <v>0</v>
      </c>
      <c r="N158" s="385">
        <v>0</v>
      </c>
      <c r="O158" s="385">
        <v>0</v>
      </c>
      <c r="P158" s="259">
        <f t="shared" si="52"/>
        <v>605223.15</v>
      </c>
      <c r="Q158" s="403">
        <f t="shared" si="53"/>
        <v>1144.7383204085493</v>
      </c>
      <c r="R158" s="388">
        <v>24445</v>
      </c>
      <c r="S158" s="259" t="s">
        <v>149</v>
      </c>
      <c r="T158" s="385" t="s">
        <v>130</v>
      </c>
      <c r="U158" s="29">
        <f>L158-'раздел 2'!C155</f>
        <v>0</v>
      </c>
      <c r="V158" s="116">
        <f t="shared" si="37"/>
        <v>0</v>
      </c>
      <c r="W158" s="116">
        <f t="shared" si="38"/>
        <v>23300.261679591451</v>
      </c>
    </row>
    <row r="159" spans="1:23" ht="15.6" customHeight="1" x14ac:dyDescent="0.25">
      <c r="A159" s="63">
        <f t="shared" ref="A159:A180" si="56">A158+1</f>
        <v>105</v>
      </c>
      <c r="B159" s="288" t="s">
        <v>643</v>
      </c>
      <c r="C159" s="44">
        <v>1971</v>
      </c>
      <c r="D159" s="398"/>
      <c r="E159" s="390" t="s">
        <v>124</v>
      </c>
      <c r="F159" s="44">
        <v>2</v>
      </c>
      <c r="G159" s="44">
        <v>2</v>
      </c>
      <c r="H159" s="309">
        <v>527.1</v>
      </c>
      <c r="I159" s="309">
        <v>527.1</v>
      </c>
      <c r="J159" s="309">
        <v>302</v>
      </c>
      <c r="K159" s="44">
        <v>24</v>
      </c>
      <c r="L159" s="302">
        <f>'раздел 2'!C156</f>
        <v>529196.4</v>
      </c>
      <c r="M159" s="385">
        <v>0</v>
      </c>
      <c r="N159" s="385">
        <v>0</v>
      </c>
      <c r="O159" s="385">
        <v>0</v>
      </c>
      <c r="P159" s="259">
        <f t="shared" si="52"/>
        <v>529196.4</v>
      </c>
      <c r="Q159" s="403">
        <f t="shared" si="53"/>
        <v>1003.977233921457</v>
      </c>
      <c r="R159" s="388">
        <v>24445</v>
      </c>
      <c r="S159" s="259" t="s">
        <v>149</v>
      </c>
      <c r="T159" s="385" t="s">
        <v>130</v>
      </c>
      <c r="U159" s="29">
        <f>L159-'раздел 2'!C156</f>
        <v>0</v>
      </c>
      <c r="V159" s="116">
        <f t="shared" si="37"/>
        <v>0</v>
      </c>
      <c r="W159" s="116">
        <f t="shared" si="38"/>
        <v>23441.022766078542</v>
      </c>
    </row>
    <row r="160" spans="1:23" ht="15.6" customHeight="1" x14ac:dyDescent="0.25">
      <c r="A160" s="63">
        <f t="shared" si="56"/>
        <v>106</v>
      </c>
      <c r="B160" s="288" t="s">
        <v>645</v>
      </c>
      <c r="C160" s="298" t="s">
        <v>129</v>
      </c>
      <c r="D160" s="385"/>
      <c r="E160" s="385" t="s">
        <v>135</v>
      </c>
      <c r="F160" s="385">
        <v>2</v>
      </c>
      <c r="G160" s="385">
        <v>2</v>
      </c>
      <c r="H160" s="385">
        <v>139.91999999999999</v>
      </c>
      <c r="I160" s="385">
        <v>139.91999999999999</v>
      </c>
      <c r="J160" s="385">
        <v>202.2</v>
      </c>
      <c r="K160" s="298">
        <v>18</v>
      </c>
      <c r="L160" s="302">
        <f>'раздел 2'!C157</f>
        <v>5457362.4199999999</v>
      </c>
      <c r="M160" s="385">
        <v>0</v>
      </c>
      <c r="N160" s="385">
        <v>0</v>
      </c>
      <c r="O160" s="385">
        <v>0</v>
      </c>
      <c r="P160" s="259">
        <f t="shared" si="52"/>
        <v>5457362.4199999999</v>
      </c>
      <c r="Q160" s="403">
        <f t="shared" si="53"/>
        <v>39003.447827329903</v>
      </c>
      <c r="R160" s="388">
        <v>24445</v>
      </c>
      <c r="S160" s="259" t="s">
        <v>149</v>
      </c>
      <c r="T160" s="385" t="s">
        <v>130</v>
      </c>
      <c r="U160" s="29">
        <f>L160-'раздел 2'!C157</f>
        <v>0</v>
      </c>
      <c r="V160" s="116">
        <f t="shared" si="37"/>
        <v>0</v>
      </c>
      <c r="W160" s="116">
        <f t="shared" si="38"/>
        <v>-14558.447827329903</v>
      </c>
    </row>
    <row r="161" spans="1:23" ht="15.6" customHeight="1" x14ac:dyDescent="0.25">
      <c r="A161" s="63">
        <f t="shared" si="56"/>
        <v>107</v>
      </c>
      <c r="B161" s="288" t="s">
        <v>650</v>
      </c>
      <c r="C161" s="298">
        <v>1964</v>
      </c>
      <c r="D161" s="388"/>
      <c r="E161" s="390" t="s">
        <v>124</v>
      </c>
      <c r="F161" s="282">
        <v>2</v>
      </c>
      <c r="G161" s="282">
        <v>2</v>
      </c>
      <c r="H161" s="273">
        <v>497.32</v>
      </c>
      <c r="I161" s="273">
        <v>497.32</v>
      </c>
      <c r="J161" s="273">
        <v>298.76</v>
      </c>
      <c r="K161" s="282">
        <v>22</v>
      </c>
      <c r="L161" s="302">
        <f>'раздел 2'!C158</f>
        <v>605223.15</v>
      </c>
      <c r="M161" s="385">
        <v>0</v>
      </c>
      <c r="N161" s="385">
        <v>0</v>
      </c>
      <c r="O161" s="385">
        <v>0</v>
      </c>
      <c r="P161" s="259">
        <f t="shared" ref="P161:P180" si="57">L161</f>
        <v>605223.15</v>
      </c>
      <c r="Q161" s="403">
        <f t="shared" ref="Q161:Q180" si="58">L161/H161</f>
        <v>1216.9692552079146</v>
      </c>
      <c r="R161" s="388">
        <v>24446</v>
      </c>
      <c r="S161" s="255" t="s">
        <v>149</v>
      </c>
      <c r="T161" s="385" t="s">
        <v>130</v>
      </c>
      <c r="U161" s="29">
        <f>L161-'раздел 2'!C158</f>
        <v>0</v>
      </c>
      <c r="V161" s="116"/>
      <c r="W161" s="116"/>
    </row>
    <row r="162" spans="1:23" ht="15.6" customHeight="1" x14ac:dyDescent="0.25">
      <c r="A162" s="63">
        <f t="shared" si="56"/>
        <v>108</v>
      </c>
      <c r="B162" s="288" t="s">
        <v>648</v>
      </c>
      <c r="C162" s="298">
        <v>1964</v>
      </c>
      <c r="D162" s="388"/>
      <c r="E162" s="390" t="s">
        <v>124</v>
      </c>
      <c r="F162" s="282">
        <v>2</v>
      </c>
      <c r="G162" s="282">
        <v>2</v>
      </c>
      <c r="H162" s="273">
        <v>481.81</v>
      </c>
      <c r="I162" s="273">
        <v>481.81</v>
      </c>
      <c r="J162" s="273">
        <v>286.89</v>
      </c>
      <c r="K162" s="282">
        <v>31</v>
      </c>
      <c r="L162" s="302">
        <f>'раздел 2'!C159</f>
        <v>605223.15</v>
      </c>
      <c r="M162" s="385">
        <v>0</v>
      </c>
      <c r="N162" s="385">
        <v>0</v>
      </c>
      <c r="O162" s="385">
        <v>0</v>
      </c>
      <c r="P162" s="259">
        <f t="shared" si="57"/>
        <v>605223.15</v>
      </c>
      <c r="Q162" s="403">
        <f t="shared" si="58"/>
        <v>1256.144849629522</v>
      </c>
      <c r="R162" s="388">
        <v>24447</v>
      </c>
      <c r="S162" s="255" t="s">
        <v>149</v>
      </c>
      <c r="T162" s="385" t="s">
        <v>130</v>
      </c>
      <c r="U162" s="29">
        <f>L162-'раздел 2'!C159</f>
        <v>0</v>
      </c>
      <c r="V162" s="116"/>
      <c r="W162" s="116"/>
    </row>
    <row r="163" spans="1:23" ht="15.6" customHeight="1" x14ac:dyDescent="0.25">
      <c r="A163" s="63">
        <f t="shared" si="56"/>
        <v>109</v>
      </c>
      <c r="B163" s="288" t="s">
        <v>649</v>
      </c>
      <c r="C163" s="298">
        <v>1963</v>
      </c>
      <c r="D163" s="388"/>
      <c r="E163" s="390" t="s">
        <v>124</v>
      </c>
      <c r="F163" s="282">
        <v>2</v>
      </c>
      <c r="G163" s="282">
        <v>2</v>
      </c>
      <c r="H163" s="273">
        <v>463.5</v>
      </c>
      <c r="I163" s="273">
        <v>463.5</v>
      </c>
      <c r="J163" s="273">
        <v>283.91000000000003</v>
      </c>
      <c r="K163" s="282">
        <v>22</v>
      </c>
      <c r="L163" s="302">
        <f>'раздел 2'!C160</f>
        <v>605223.15</v>
      </c>
      <c r="M163" s="385">
        <v>0</v>
      </c>
      <c r="N163" s="385">
        <v>0</v>
      </c>
      <c r="O163" s="385">
        <v>0</v>
      </c>
      <c r="P163" s="259">
        <f t="shared" si="57"/>
        <v>605223.15</v>
      </c>
      <c r="Q163" s="403">
        <f t="shared" si="58"/>
        <v>1305.7673139158576</v>
      </c>
      <c r="R163" s="388">
        <v>24448</v>
      </c>
      <c r="S163" s="255" t="s">
        <v>149</v>
      </c>
      <c r="T163" s="385" t="s">
        <v>130</v>
      </c>
      <c r="U163" s="29">
        <f>L163-'раздел 2'!C160</f>
        <v>0</v>
      </c>
      <c r="V163" s="116"/>
      <c r="W163" s="116"/>
    </row>
    <row r="164" spans="1:23" ht="15.6" customHeight="1" x14ac:dyDescent="0.2">
      <c r="A164" s="63">
        <f t="shared" si="56"/>
        <v>110</v>
      </c>
      <c r="B164" s="287" t="s">
        <v>644</v>
      </c>
      <c r="C164" s="298">
        <v>1917</v>
      </c>
      <c r="D164" s="388">
        <v>1961</v>
      </c>
      <c r="E164" s="394" t="s">
        <v>135</v>
      </c>
      <c r="F164" s="282">
        <v>1</v>
      </c>
      <c r="G164" s="282">
        <v>2</v>
      </c>
      <c r="H164" s="273">
        <v>143.21</v>
      </c>
      <c r="I164" s="273">
        <v>143.21</v>
      </c>
      <c r="J164" s="273">
        <v>98.35</v>
      </c>
      <c r="K164" s="282">
        <v>8</v>
      </c>
      <c r="L164" s="302">
        <f>'раздел 2'!C161</f>
        <v>113826.01</v>
      </c>
      <c r="M164" s="385">
        <v>0</v>
      </c>
      <c r="N164" s="385">
        <v>0</v>
      </c>
      <c r="O164" s="385">
        <v>0</v>
      </c>
      <c r="P164" s="259">
        <f t="shared" si="57"/>
        <v>113826.01</v>
      </c>
      <c r="Q164" s="403">
        <f t="shared" si="58"/>
        <v>794.81886739752804</v>
      </c>
      <c r="R164" s="388">
        <v>24449</v>
      </c>
      <c r="S164" s="255" t="s">
        <v>149</v>
      </c>
      <c r="T164" s="385" t="s">
        <v>130</v>
      </c>
      <c r="U164" s="29">
        <f>L164-'раздел 2'!C161</f>
        <v>0</v>
      </c>
      <c r="V164" s="116"/>
      <c r="W164" s="116"/>
    </row>
    <row r="165" spans="1:23" ht="15.6" customHeight="1" x14ac:dyDescent="0.2">
      <c r="A165" s="63">
        <f t="shared" si="56"/>
        <v>111</v>
      </c>
      <c r="B165" s="287" t="s">
        <v>138</v>
      </c>
      <c r="C165" s="298" t="s">
        <v>129</v>
      </c>
      <c r="D165" s="385"/>
      <c r="E165" s="385" t="s">
        <v>135</v>
      </c>
      <c r="F165" s="385">
        <v>2</v>
      </c>
      <c r="G165" s="385">
        <v>1</v>
      </c>
      <c r="H165" s="259">
        <v>326.98</v>
      </c>
      <c r="I165" s="259">
        <v>326.98</v>
      </c>
      <c r="J165" s="259">
        <v>88.06</v>
      </c>
      <c r="K165" s="282">
        <v>18</v>
      </c>
      <c r="L165" s="302">
        <f>'раздел 2'!C162</f>
        <v>216244.11</v>
      </c>
      <c r="M165" s="385">
        <v>0</v>
      </c>
      <c r="N165" s="385">
        <v>0</v>
      </c>
      <c r="O165" s="385">
        <v>0</v>
      </c>
      <c r="P165" s="259">
        <f t="shared" si="57"/>
        <v>216244.11</v>
      </c>
      <c r="Q165" s="403">
        <f t="shared" si="58"/>
        <v>661.33742124900596</v>
      </c>
      <c r="R165" s="388">
        <v>24450</v>
      </c>
      <c r="S165" s="255" t="s">
        <v>149</v>
      </c>
      <c r="T165" s="385" t="s">
        <v>130</v>
      </c>
      <c r="U165" s="29">
        <f>L165-'раздел 2'!C162</f>
        <v>0</v>
      </c>
      <c r="V165" s="116"/>
      <c r="W165" s="116"/>
    </row>
    <row r="166" spans="1:23" ht="15.6" customHeight="1" x14ac:dyDescent="0.2">
      <c r="A166" s="63">
        <f t="shared" si="56"/>
        <v>112</v>
      </c>
      <c r="B166" s="287" t="s">
        <v>139</v>
      </c>
      <c r="C166" s="298" t="s">
        <v>129</v>
      </c>
      <c r="D166" s="385"/>
      <c r="E166" s="385" t="s">
        <v>135</v>
      </c>
      <c r="F166" s="385">
        <v>2</v>
      </c>
      <c r="G166" s="385">
        <v>2</v>
      </c>
      <c r="H166" s="385">
        <v>139.91999999999999</v>
      </c>
      <c r="I166" s="385">
        <v>139.91999999999999</v>
      </c>
      <c r="J166" s="385">
        <v>202.2</v>
      </c>
      <c r="K166" s="298">
        <v>18</v>
      </c>
      <c r="L166" s="302">
        <f>'раздел 2'!C163</f>
        <v>59845.39</v>
      </c>
      <c r="M166" s="385">
        <v>0</v>
      </c>
      <c r="N166" s="385">
        <v>0</v>
      </c>
      <c r="O166" s="385">
        <v>0</v>
      </c>
      <c r="P166" s="259">
        <f t="shared" si="57"/>
        <v>59845.39</v>
      </c>
      <c r="Q166" s="403">
        <f t="shared" si="58"/>
        <v>427.7114779874214</v>
      </c>
      <c r="R166" s="388">
        <v>24451</v>
      </c>
      <c r="S166" s="255" t="s">
        <v>149</v>
      </c>
      <c r="T166" s="385" t="s">
        <v>130</v>
      </c>
      <c r="U166" s="29">
        <f>L166-'раздел 2'!C163</f>
        <v>0</v>
      </c>
      <c r="V166" s="116"/>
      <c r="W166" s="116"/>
    </row>
    <row r="167" spans="1:23" ht="15.6" customHeight="1" x14ac:dyDescent="0.2">
      <c r="A167" s="63">
        <f t="shared" si="56"/>
        <v>113</v>
      </c>
      <c r="B167" s="287" t="s">
        <v>652</v>
      </c>
      <c r="C167" s="298">
        <v>1917</v>
      </c>
      <c r="D167" s="385"/>
      <c r="E167" s="385" t="s">
        <v>135</v>
      </c>
      <c r="F167" s="385">
        <v>2</v>
      </c>
      <c r="G167" s="385">
        <v>1</v>
      </c>
      <c r="H167" s="385">
        <v>453.23</v>
      </c>
      <c r="I167" s="385">
        <v>261.54000000000002</v>
      </c>
      <c r="J167" s="385">
        <v>261.54000000000002</v>
      </c>
      <c r="K167" s="298">
        <v>17</v>
      </c>
      <c r="L167" s="302">
        <f>'раздел 2'!C164</f>
        <v>3886856.41</v>
      </c>
      <c r="M167" s="385">
        <v>0</v>
      </c>
      <c r="N167" s="385">
        <v>0</v>
      </c>
      <c r="O167" s="385">
        <v>0</v>
      </c>
      <c r="P167" s="259">
        <f t="shared" si="57"/>
        <v>3886856.41</v>
      </c>
      <c r="Q167" s="403">
        <f t="shared" si="58"/>
        <v>8575.9027646007544</v>
      </c>
      <c r="R167" s="388">
        <v>24452</v>
      </c>
      <c r="S167" s="255" t="s">
        <v>149</v>
      </c>
      <c r="T167" s="385" t="s">
        <v>130</v>
      </c>
      <c r="U167" s="29">
        <f>L167-'раздел 2'!C164</f>
        <v>0</v>
      </c>
      <c r="V167" s="116"/>
      <c r="W167" s="116"/>
    </row>
    <row r="168" spans="1:23" ht="15.6" customHeight="1" x14ac:dyDescent="0.2">
      <c r="A168" s="63">
        <f t="shared" si="56"/>
        <v>114</v>
      </c>
      <c r="B168" s="287" t="s">
        <v>653</v>
      </c>
      <c r="C168" s="282">
        <v>1971</v>
      </c>
      <c r="D168" s="259"/>
      <c r="E168" s="385" t="s">
        <v>124</v>
      </c>
      <c r="F168" s="259">
        <v>2</v>
      </c>
      <c r="G168" s="259">
        <v>2</v>
      </c>
      <c r="H168" s="385">
        <v>537.41</v>
      </c>
      <c r="I168" s="259">
        <v>479.61</v>
      </c>
      <c r="J168" s="259">
        <v>329.51</v>
      </c>
      <c r="K168" s="282">
        <v>22</v>
      </c>
      <c r="L168" s="302">
        <f>'раздел 2'!C165</f>
        <v>114045.6</v>
      </c>
      <c r="M168" s="385">
        <v>0</v>
      </c>
      <c r="N168" s="385">
        <v>0</v>
      </c>
      <c r="O168" s="385">
        <v>0</v>
      </c>
      <c r="P168" s="259">
        <f t="shared" si="57"/>
        <v>114045.6</v>
      </c>
      <c r="Q168" s="403">
        <f t="shared" si="58"/>
        <v>212.21339387060161</v>
      </c>
      <c r="R168" s="388">
        <v>24453</v>
      </c>
      <c r="S168" s="255" t="s">
        <v>149</v>
      </c>
      <c r="T168" s="385" t="s">
        <v>130</v>
      </c>
      <c r="U168" s="29">
        <f>L168-'раздел 2'!C165</f>
        <v>0</v>
      </c>
      <c r="V168" s="116"/>
      <c r="W168" s="116"/>
    </row>
    <row r="169" spans="1:23" ht="15.6" customHeight="1" x14ac:dyDescent="0.2">
      <c r="A169" s="63">
        <f t="shared" si="56"/>
        <v>115</v>
      </c>
      <c r="B169" s="287" t="s">
        <v>140</v>
      </c>
      <c r="C169" s="298" t="s">
        <v>443</v>
      </c>
      <c r="D169" s="385"/>
      <c r="E169" s="385" t="s">
        <v>135</v>
      </c>
      <c r="F169" s="385">
        <v>2</v>
      </c>
      <c r="G169" s="385">
        <v>1</v>
      </c>
      <c r="H169" s="385">
        <v>301.64</v>
      </c>
      <c r="I169" s="385">
        <v>301.64</v>
      </c>
      <c r="J169" s="385">
        <v>183.93</v>
      </c>
      <c r="K169" s="298">
        <v>11</v>
      </c>
      <c r="L169" s="302">
        <f>'раздел 2'!C166</f>
        <v>1162423.05</v>
      </c>
      <c r="M169" s="385">
        <v>0</v>
      </c>
      <c r="N169" s="385">
        <v>0</v>
      </c>
      <c r="O169" s="385">
        <v>0</v>
      </c>
      <c r="P169" s="259">
        <f t="shared" si="57"/>
        <v>1162423.05</v>
      </c>
      <c r="Q169" s="403">
        <f t="shared" si="58"/>
        <v>3853.6767338549266</v>
      </c>
      <c r="R169" s="388">
        <v>24454</v>
      </c>
      <c r="S169" s="255" t="s">
        <v>149</v>
      </c>
      <c r="T169" s="385" t="s">
        <v>130</v>
      </c>
      <c r="U169" s="29">
        <f>L169-'раздел 2'!C166</f>
        <v>0</v>
      </c>
      <c r="V169" s="116"/>
      <c r="W169" s="116"/>
    </row>
    <row r="170" spans="1:23" ht="15.6" customHeight="1" x14ac:dyDescent="0.2">
      <c r="A170" s="63">
        <f t="shared" si="56"/>
        <v>116</v>
      </c>
      <c r="B170" s="287" t="s">
        <v>654</v>
      </c>
      <c r="C170" s="298">
        <v>1958</v>
      </c>
      <c r="D170" s="388">
        <v>1977</v>
      </c>
      <c r="E170" s="394" t="s">
        <v>135</v>
      </c>
      <c r="F170" s="282">
        <v>1</v>
      </c>
      <c r="G170" s="282">
        <v>1</v>
      </c>
      <c r="H170" s="273">
        <v>184.5</v>
      </c>
      <c r="I170" s="273">
        <v>184.5</v>
      </c>
      <c r="J170" s="273">
        <v>114.79</v>
      </c>
      <c r="K170" s="282">
        <v>7</v>
      </c>
      <c r="L170" s="302">
        <f>'раздел 2'!C167</f>
        <v>470718.15</v>
      </c>
      <c r="M170" s="385">
        <v>0</v>
      </c>
      <c r="N170" s="385">
        <v>0</v>
      </c>
      <c r="O170" s="385">
        <v>0</v>
      </c>
      <c r="P170" s="259">
        <f t="shared" si="57"/>
        <v>470718.15</v>
      </c>
      <c r="Q170" s="403">
        <f t="shared" si="58"/>
        <v>2551.317886178862</v>
      </c>
      <c r="R170" s="388">
        <v>24455</v>
      </c>
      <c r="S170" s="255" t="s">
        <v>149</v>
      </c>
      <c r="T170" s="385" t="s">
        <v>130</v>
      </c>
      <c r="U170" s="29">
        <f>L170-'раздел 2'!C167</f>
        <v>0</v>
      </c>
      <c r="V170" s="116"/>
      <c r="W170" s="116"/>
    </row>
    <row r="171" spans="1:23" ht="15.6" customHeight="1" x14ac:dyDescent="0.2">
      <c r="A171" s="63">
        <f t="shared" si="56"/>
        <v>117</v>
      </c>
      <c r="B171" s="287" t="s">
        <v>655</v>
      </c>
      <c r="C171" s="298">
        <v>1965</v>
      </c>
      <c r="D171" s="388"/>
      <c r="E171" s="390" t="s">
        <v>124</v>
      </c>
      <c r="F171" s="282">
        <v>2</v>
      </c>
      <c r="G171" s="282">
        <v>2</v>
      </c>
      <c r="H171" s="273">
        <v>664.02499999999998</v>
      </c>
      <c r="I171" s="273">
        <v>664.02</v>
      </c>
      <c r="J171" s="273">
        <v>414.31</v>
      </c>
      <c r="K171" s="282">
        <v>32</v>
      </c>
      <c r="L171" s="302">
        <f>'раздел 2'!C168</f>
        <v>2032823.68</v>
      </c>
      <c r="M171" s="385">
        <v>0</v>
      </c>
      <c r="N171" s="385">
        <v>0</v>
      </c>
      <c r="O171" s="385">
        <v>0</v>
      </c>
      <c r="P171" s="259">
        <f t="shared" si="57"/>
        <v>2032823.68</v>
      </c>
      <c r="Q171" s="403">
        <f t="shared" si="58"/>
        <v>3061.3661835021271</v>
      </c>
      <c r="R171" s="388">
        <v>24456</v>
      </c>
      <c r="S171" s="255" t="s">
        <v>149</v>
      </c>
      <c r="T171" s="385" t="s">
        <v>130</v>
      </c>
      <c r="U171" s="29">
        <f>L171-'раздел 2'!C168</f>
        <v>0</v>
      </c>
      <c r="V171" s="116"/>
      <c r="W171" s="116"/>
    </row>
    <row r="172" spans="1:23" ht="15.6" customHeight="1" x14ac:dyDescent="0.2">
      <c r="A172" s="63">
        <f t="shared" si="56"/>
        <v>118</v>
      </c>
      <c r="B172" s="287" t="s">
        <v>656</v>
      </c>
      <c r="C172" s="121">
        <v>1917</v>
      </c>
      <c r="D172" s="42"/>
      <c r="E172" s="42" t="s">
        <v>434</v>
      </c>
      <c r="F172" s="42">
        <v>2</v>
      </c>
      <c r="G172" s="42">
        <v>1</v>
      </c>
      <c r="H172" s="42">
        <v>177.58</v>
      </c>
      <c r="I172" s="42">
        <v>118.22</v>
      </c>
      <c r="J172" s="42">
        <v>70.930000000000007</v>
      </c>
      <c r="K172" s="121">
        <v>16</v>
      </c>
      <c r="L172" s="302">
        <f>'раздел 2'!C169</f>
        <v>592835.48</v>
      </c>
      <c r="M172" s="385">
        <v>0</v>
      </c>
      <c r="N172" s="385">
        <v>0</v>
      </c>
      <c r="O172" s="385">
        <v>0</v>
      </c>
      <c r="P172" s="259">
        <f t="shared" si="57"/>
        <v>592835.48</v>
      </c>
      <c r="Q172" s="403">
        <f t="shared" si="58"/>
        <v>3338.4135600855948</v>
      </c>
      <c r="R172" s="388">
        <v>24457</v>
      </c>
      <c r="S172" s="255" t="s">
        <v>149</v>
      </c>
      <c r="T172" s="385" t="s">
        <v>130</v>
      </c>
      <c r="U172" s="29">
        <f>L172-'раздел 2'!C169</f>
        <v>0</v>
      </c>
      <c r="V172" s="116"/>
      <c r="W172" s="116"/>
    </row>
    <row r="173" spans="1:23" ht="15.6" customHeight="1" x14ac:dyDescent="0.2">
      <c r="A173" s="63">
        <f t="shared" si="56"/>
        <v>119</v>
      </c>
      <c r="B173" s="287" t="s">
        <v>657</v>
      </c>
      <c r="C173" s="298">
        <v>1968</v>
      </c>
      <c r="D173" s="388"/>
      <c r="E173" s="394" t="s">
        <v>135</v>
      </c>
      <c r="F173" s="282">
        <v>1</v>
      </c>
      <c r="G173" s="282">
        <v>3</v>
      </c>
      <c r="H173" s="273">
        <v>159.12</v>
      </c>
      <c r="I173" s="273">
        <v>159.12</v>
      </c>
      <c r="J173" s="273">
        <v>104.33</v>
      </c>
      <c r="K173" s="282">
        <v>13</v>
      </c>
      <c r="L173" s="302">
        <f>'раздел 2'!C170</f>
        <v>458420.55</v>
      </c>
      <c r="M173" s="385">
        <v>0</v>
      </c>
      <c r="N173" s="385">
        <v>0</v>
      </c>
      <c r="O173" s="385">
        <v>0</v>
      </c>
      <c r="P173" s="259">
        <f t="shared" si="57"/>
        <v>458420.55</v>
      </c>
      <c r="Q173" s="403">
        <f t="shared" si="58"/>
        <v>2880.9737933634992</v>
      </c>
      <c r="R173" s="388">
        <v>24458</v>
      </c>
      <c r="S173" s="255" t="s">
        <v>149</v>
      </c>
      <c r="T173" s="385" t="s">
        <v>130</v>
      </c>
      <c r="U173" s="29">
        <f>L173-'раздел 2'!C170</f>
        <v>0</v>
      </c>
      <c r="V173" s="116"/>
      <c r="W173" s="116"/>
    </row>
    <row r="174" spans="1:23" ht="15.6" customHeight="1" x14ac:dyDescent="0.2">
      <c r="A174" s="63">
        <f t="shared" si="56"/>
        <v>120</v>
      </c>
      <c r="B174" s="287" t="s">
        <v>658</v>
      </c>
      <c r="C174" s="298">
        <v>1955</v>
      </c>
      <c r="D174" s="388">
        <v>1970</v>
      </c>
      <c r="E174" s="394" t="s">
        <v>135</v>
      </c>
      <c r="F174" s="282">
        <v>2</v>
      </c>
      <c r="G174" s="282">
        <v>1</v>
      </c>
      <c r="H174" s="273">
        <v>214.82</v>
      </c>
      <c r="I174" s="273">
        <v>214.82</v>
      </c>
      <c r="J174" s="273">
        <v>164.96</v>
      </c>
      <c r="K174" s="282">
        <v>10</v>
      </c>
      <c r="L174" s="302">
        <f>'раздел 2'!C171</f>
        <v>604385.59000000008</v>
      </c>
      <c r="M174" s="385">
        <v>0</v>
      </c>
      <c r="N174" s="385">
        <v>0</v>
      </c>
      <c r="O174" s="385">
        <v>0</v>
      </c>
      <c r="P174" s="259">
        <f t="shared" si="57"/>
        <v>604385.59000000008</v>
      </c>
      <c r="Q174" s="403">
        <f t="shared" si="58"/>
        <v>2813.4512149706734</v>
      </c>
      <c r="R174" s="388">
        <v>24459</v>
      </c>
      <c r="S174" s="255" t="s">
        <v>149</v>
      </c>
      <c r="T174" s="385" t="s">
        <v>130</v>
      </c>
      <c r="U174" s="29">
        <f>L174-'раздел 2'!C171</f>
        <v>0</v>
      </c>
      <c r="V174" s="116"/>
      <c r="W174" s="116"/>
    </row>
    <row r="175" spans="1:23" ht="15.6" customHeight="1" x14ac:dyDescent="0.2">
      <c r="A175" s="63">
        <f t="shared" si="56"/>
        <v>121</v>
      </c>
      <c r="B175" s="287" t="s">
        <v>659</v>
      </c>
      <c r="C175" s="298">
        <v>1954</v>
      </c>
      <c r="D175" s="385">
        <v>1989</v>
      </c>
      <c r="E175" s="385" t="s">
        <v>135</v>
      </c>
      <c r="F175" s="385">
        <v>2</v>
      </c>
      <c r="G175" s="385">
        <v>3</v>
      </c>
      <c r="H175" s="385">
        <v>789.3</v>
      </c>
      <c r="I175" s="385">
        <v>789.3</v>
      </c>
      <c r="J175" s="385">
        <v>480</v>
      </c>
      <c r="K175" s="298">
        <v>40</v>
      </c>
      <c r="L175" s="302">
        <f>'раздел 2'!C172</f>
        <v>1100232.27</v>
      </c>
      <c r="M175" s="385">
        <v>0</v>
      </c>
      <c r="N175" s="385">
        <v>0</v>
      </c>
      <c r="O175" s="385">
        <v>0</v>
      </c>
      <c r="P175" s="259">
        <f t="shared" si="57"/>
        <v>1100232.27</v>
      </c>
      <c r="Q175" s="403">
        <f t="shared" si="58"/>
        <v>1393.9342075256557</v>
      </c>
      <c r="R175" s="388">
        <v>24460</v>
      </c>
      <c r="S175" s="255" t="s">
        <v>149</v>
      </c>
      <c r="T175" s="385" t="s">
        <v>130</v>
      </c>
      <c r="U175" s="29">
        <f>L175-'раздел 2'!C172</f>
        <v>0</v>
      </c>
      <c r="V175" s="116"/>
      <c r="W175" s="116"/>
    </row>
    <row r="176" spans="1:23" ht="15.6" customHeight="1" x14ac:dyDescent="0.2">
      <c r="A176" s="63">
        <f t="shared" si="56"/>
        <v>122</v>
      </c>
      <c r="B176" s="287" t="s">
        <v>660</v>
      </c>
      <c r="C176" s="298">
        <v>1917</v>
      </c>
      <c r="D176" s="385">
        <v>1982</v>
      </c>
      <c r="E176" s="385" t="s">
        <v>124</v>
      </c>
      <c r="F176" s="385">
        <v>2</v>
      </c>
      <c r="G176" s="385">
        <v>2</v>
      </c>
      <c r="H176" s="385">
        <v>162.71</v>
      </c>
      <c r="I176" s="385">
        <v>162.71</v>
      </c>
      <c r="J176" s="385">
        <v>107.42</v>
      </c>
      <c r="K176" s="298">
        <v>6</v>
      </c>
      <c r="L176" s="302">
        <f>'раздел 2'!C173</f>
        <v>199189.37</v>
      </c>
      <c r="M176" s="385">
        <v>0</v>
      </c>
      <c r="N176" s="385">
        <v>0</v>
      </c>
      <c r="O176" s="385">
        <v>0</v>
      </c>
      <c r="P176" s="259">
        <f t="shared" si="57"/>
        <v>199189.37</v>
      </c>
      <c r="Q176" s="403">
        <f t="shared" si="58"/>
        <v>1224.1986970684038</v>
      </c>
      <c r="R176" s="388">
        <v>24461</v>
      </c>
      <c r="S176" s="255" t="s">
        <v>149</v>
      </c>
      <c r="T176" s="385" t="s">
        <v>130</v>
      </c>
      <c r="U176" s="29">
        <f>L176-'раздел 2'!C173</f>
        <v>0</v>
      </c>
      <c r="V176" s="116"/>
      <c r="W176" s="116"/>
    </row>
    <row r="177" spans="1:27" ht="15.6" customHeight="1" x14ac:dyDescent="0.2">
      <c r="A177" s="63">
        <f t="shared" si="56"/>
        <v>123</v>
      </c>
      <c r="B177" s="287" t="s">
        <v>661</v>
      </c>
      <c r="C177" s="298">
        <v>1917</v>
      </c>
      <c r="D177" s="388"/>
      <c r="E177" s="390" t="s">
        <v>124</v>
      </c>
      <c r="F177" s="282">
        <v>2</v>
      </c>
      <c r="G177" s="282">
        <v>2</v>
      </c>
      <c r="H177" s="273">
        <v>235.23</v>
      </c>
      <c r="I177" s="273">
        <v>235.23</v>
      </c>
      <c r="J177" s="273">
        <v>157.72</v>
      </c>
      <c r="K177" s="44">
        <v>8</v>
      </c>
      <c r="L177" s="302">
        <f>'раздел 2'!C174</f>
        <v>159780.51999999999</v>
      </c>
      <c r="M177" s="385">
        <v>0</v>
      </c>
      <c r="N177" s="385">
        <v>0</v>
      </c>
      <c r="O177" s="385">
        <v>0</v>
      </c>
      <c r="P177" s="259">
        <f t="shared" si="57"/>
        <v>159780.51999999999</v>
      </c>
      <c r="Q177" s="403">
        <f t="shared" si="58"/>
        <v>679.25230625345409</v>
      </c>
      <c r="R177" s="388">
        <v>24462</v>
      </c>
      <c r="S177" s="255" t="s">
        <v>149</v>
      </c>
      <c r="T177" s="385" t="s">
        <v>130</v>
      </c>
      <c r="U177" s="29">
        <f>L177-'раздел 2'!C174</f>
        <v>0</v>
      </c>
      <c r="V177" s="116"/>
      <c r="W177" s="116"/>
    </row>
    <row r="178" spans="1:27" ht="15.6" customHeight="1" x14ac:dyDescent="0.2">
      <c r="A178" s="63">
        <f t="shared" si="56"/>
        <v>124</v>
      </c>
      <c r="B178" s="287" t="s">
        <v>662</v>
      </c>
      <c r="C178" s="121">
        <v>1917</v>
      </c>
      <c r="D178" s="42"/>
      <c r="E178" s="42" t="s">
        <v>434</v>
      </c>
      <c r="F178" s="42">
        <v>2</v>
      </c>
      <c r="G178" s="42">
        <v>2</v>
      </c>
      <c r="H178" s="42">
        <v>403.8</v>
      </c>
      <c r="I178" s="42">
        <v>220.7</v>
      </c>
      <c r="J178" s="42">
        <v>298.76</v>
      </c>
      <c r="K178" s="121">
        <v>14</v>
      </c>
      <c r="L178" s="302">
        <f>'раздел 2'!C175</f>
        <v>631227.11</v>
      </c>
      <c r="M178" s="385">
        <v>0</v>
      </c>
      <c r="N178" s="385">
        <v>0</v>
      </c>
      <c r="O178" s="385">
        <v>0</v>
      </c>
      <c r="P178" s="259">
        <f t="shared" si="57"/>
        <v>631227.11</v>
      </c>
      <c r="Q178" s="403">
        <f t="shared" si="58"/>
        <v>1563.2172114908369</v>
      </c>
      <c r="R178" s="388">
        <v>24463</v>
      </c>
      <c r="S178" s="255" t="s">
        <v>149</v>
      </c>
      <c r="T178" s="385" t="s">
        <v>130</v>
      </c>
      <c r="U178" s="29">
        <f>L178-'раздел 2'!C175</f>
        <v>0</v>
      </c>
      <c r="V178" s="116"/>
      <c r="W178" s="116"/>
    </row>
    <row r="179" spans="1:27" ht="15.6" customHeight="1" x14ac:dyDescent="0.2">
      <c r="A179" s="63">
        <f t="shared" si="56"/>
        <v>125</v>
      </c>
      <c r="B179" s="287" t="s">
        <v>663</v>
      </c>
      <c r="C179" s="282">
        <v>1971</v>
      </c>
      <c r="D179" s="259"/>
      <c r="E179" s="385" t="s">
        <v>124</v>
      </c>
      <c r="F179" s="259">
        <v>2</v>
      </c>
      <c r="G179" s="259">
        <v>2</v>
      </c>
      <c r="H179" s="385">
        <v>537.41</v>
      </c>
      <c r="I179" s="259">
        <v>479.61</v>
      </c>
      <c r="J179" s="259">
        <v>329.51</v>
      </c>
      <c r="K179" s="282">
        <v>22</v>
      </c>
      <c r="L179" s="302">
        <f>'раздел 2'!C176</f>
        <v>71818.23</v>
      </c>
      <c r="M179" s="385">
        <v>0</v>
      </c>
      <c r="N179" s="385">
        <v>0</v>
      </c>
      <c r="O179" s="385">
        <v>0</v>
      </c>
      <c r="P179" s="259">
        <f t="shared" si="57"/>
        <v>71818.23</v>
      </c>
      <c r="Q179" s="403">
        <f t="shared" si="58"/>
        <v>133.63768817104258</v>
      </c>
      <c r="R179" s="388">
        <v>24464</v>
      </c>
      <c r="S179" s="255" t="s">
        <v>149</v>
      </c>
      <c r="T179" s="385" t="s">
        <v>130</v>
      </c>
      <c r="U179" s="29">
        <f>L179-'раздел 2'!C176</f>
        <v>0</v>
      </c>
      <c r="V179" s="116"/>
      <c r="W179" s="116"/>
    </row>
    <row r="180" spans="1:27" ht="15.6" customHeight="1" x14ac:dyDescent="0.2">
      <c r="A180" s="63">
        <f t="shared" si="56"/>
        <v>126</v>
      </c>
      <c r="B180" s="231" t="s">
        <v>664</v>
      </c>
      <c r="C180" s="298">
        <v>1948</v>
      </c>
      <c r="D180" s="388"/>
      <c r="E180" s="394" t="s">
        <v>135</v>
      </c>
      <c r="F180" s="282">
        <v>2</v>
      </c>
      <c r="G180" s="282">
        <v>2</v>
      </c>
      <c r="H180" s="273">
        <v>261.2</v>
      </c>
      <c r="I180" s="273">
        <v>261.2</v>
      </c>
      <c r="J180" s="273">
        <v>185.5</v>
      </c>
      <c r="K180" s="44">
        <v>9</v>
      </c>
      <c r="L180" s="302">
        <f>'раздел 2'!C177</f>
        <v>135170.04999999999</v>
      </c>
      <c r="M180" s="385">
        <v>0</v>
      </c>
      <c r="N180" s="385">
        <v>0</v>
      </c>
      <c r="O180" s="385">
        <v>0</v>
      </c>
      <c r="P180" s="259">
        <f t="shared" si="57"/>
        <v>135170.04999999999</v>
      </c>
      <c r="Q180" s="403">
        <f t="shared" si="58"/>
        <v>517.49636294027562</v>
      </c>
      <c r="R180" s="388">
        <v>24465</v>
      </c>
      <c r="S180" s="255" t="s">
        <v>149</v>
      </c>
      <c r="T180" s="385" t="s">
        <v>130</v>
      </c>
      <c r="U180" s="29">
        <f>L180-'раздел 2'!C177</f>
        <v>0</v>
      </c>
      <c r="V180" s="116"/>
      <c r="W180" s="116"/>
    </row>
    <row r="181" spans="1:27" ht="15.6" customHeight="1" x14ac:dyDescent="0.2">
      <c r="A181" s="434" t="s">
        <v>15</v>
      </c>
      <c r="B181" s="433"/>
      <c r="C181" s="298" t="s">
        <v>127</v>
      </c>
      <c r="D181" s="385" t="s">
        <v>127</v>
      </c>
      <c r="E181" s="385" t="s">
        <v>127</v>
      </c>
      <c r="F181" s="385" t="s">
        <v>127</v>
      </c>
      <c r="G181" s="385" t="s">
        <v>127</v>
      </c>
      <c r="H181" s="259">
        <f t="shared" ref="H181:P181" si="59">SUM(H155:H180)</f>
        <v>13427.834999999997</v>
      </c>
      <c r="I181" s="259">
        <f t="shared" si="59"/>
        <v>12694.980000000001</v>
      </c>
      <c r="J181" s="259">
        <f t="shared" si="59"/>
        <v>8239.4400000000023</v>
      </c>
      <c r="K181" s="282">
        <f t="shared" si="59"/>
        <v>659</v>
      </c>
      <c r="L181" s="302">
        <f t="shared" si="59"/>
        <v>23426495.330000002</v>
      </c>
      <c r="M181" s="259">
        <f t="shared" si="59"/>
        <v>0</v>
      </c>
      <c r="N181" s="259">
        <f t="shared" si="59"/>
        <v>0</v>
      </c>
      <c r="O181" s="259">
        <f t="shared" si="59"/>
        <v>0</v>
      </c>
      <c r="P181" s="302">
        <f t="shared" si="59"/>
        <v>23426495.330000002</v>
      </c>
      <c r="Q181" s="403">
        <f t="shared" si="53"/>
        <v>1744.6219237874168</v>
      </c>
      <c r="R181" s="385" t="s">
        <v>127</v>
      </c>
      <c r="S181" s="385" t="s">
        <v>127</v>
      </c>
      <c r="T181" s="385" t="s">
        <v>127</v>
      </c>
      <c r="U181" s="29">
        <f>L181-'раздел 2'!C178</f>
        <v>0</v>
      </c>
      <c r="V181" s="116">
        <f t="shared" si="37"/>
        <v>0</v>
      </c>
      <c r="W181" s="116" t="e">
        <f t="shared" si="38"/>
        <v>#VALUE!</v>
      </c>
    </row>
    <row r="182" spans="1:27" ht="15.6" customHeight="1" x14ac:dyDescent="0.2">
      <c r="A182" s="435" t="s">
        <v>665</v>
      </c>
      <c r="B182" s="436"/>
      <c r="C182" s="85"/>
      <c r="D182" s="169"/>
      <c r="E182" s="169"/>
      <c r="F182" s="169"/>
      <c r="G182" s="169"/>
      <c r="H182" s="16"/>
      <c r="I182" s="16"/>
      <c r="J182" s="16"/>
      <c r="K182" s="89"/>
      <c r="L182" s="274"/>
      <c r="M182" s="16"/>
      <c r="N182" s="16"/>
      <c r="O182" s="16"/>
      <c r="P182" s="16"/>
      <c r="Q182" s="405"/>
      <c r="R182" s="16"/>
      <c r="S182" s="16"/>
      <c r="T182" s="169"/>
      <c r="U182" s="29">
        <f>L182-'раздел 2'!C179</f>
        <v>0</v>
      </c>
      <c r="V182" s="116">
        <f t="shared" ref="V182:V225" si="60">L182-P182</f>
        <v>0</v>
      </c>
      <c r="W182" s="116">
        <f t="shared" ref="W182:W225" si="61">R182-Q182</f>
        <v>0</v>
      </c>
    </row>
    <row r="183" spans="1:27" ht="15.6" customHeight="1" x14ac:dyDescent="0.2">
      <c r="A183" s="259">
        <f>A180+1</f>
        <v>127</v>
      </c>
      <c r="B183" s="287" t="s">
        <v>666</v>
      </c>
      <c r="C183" s="298">
        <v>1957</v>
      </c>
      <c r="D183" s="385"/>
      <c r="E183" s="385" t="s">
        <v>124</v>
      </c>
      <c r="F183" s="259">
        <v>2</v>
      </c>
      <c r="G183" s="259">
        <v>2</v>
      </c>
      <c r="H183" s="302">
        <v>625</v>
      </c>
      <c r="I183" s="259">
        <v>625</v>
      </c>
      <c r="J183" s="259">
        <v>332.6</v>
      </c>
      <c r="K183" s="282">
        <v>18</v>
      </c>
      <c r="L183" s="302">
        <f>'раздел 2'!C180</f>
        <v>1361682.02</v>
      </c>
      <c r="M183" s="259"/>
      <c r="N183" s="259"/>
      <c r="O183" s="259"/>
      <c r="P183" s="259">
        <f>L183</f>
        <v>1361682.02</v>
      </c>
      <c r="Q183" s="403">
        <f>L183/H183</f>
        <v>2178.6912320000001</v>
      </c>
      <c r="R183" s="388">
        <v>24445</v>
      </c>
      <c r="S183" s="259" t="s">
        <v>149</v>
      </c>
      <c r="T183" s="259"/>
      <c r="U183" s="29">
        <f>L183-'раздел 2'!C180</f>
        <v>0</v>
      </c>
      <c r="V183" s="116">
        <f t="shared" si="60"/>
        <v>0</v>
      </c>
      <c r="W183" s="116">
        <f t="shared" si="61"/>
        <v>22266.308767999999</v>
      </c>
    </row>
    <row r="184" spans="1:27" ht="15.6" customHeight="1" x14ac:dyDescent="0.2">
      <c r="A184" s="434" t="s">
        <v>15</v>
      </c>
      <c r="B184" s="433"/>
      <c r="C184" s="282" t="s">
        <v>127</v>
      </c>
      <c r="D184" s="388" t="s">
        <v>127</v>
      </c>
      <c r="E184" s="388" t="s">
        <v>127</v>
      </c>
      <c r="F184" s="259" t="s">
        <v>127</v>
      </c>
      <c r="G184" s="259" t="s">
        <v>127</v>
      </c>
      <c r="H184" s="302">
        <f t="shared" ref="H184:Q184" si="62">H183</f>
        <v>625</v>
      </c>
      <c r="I184" s="302">
        <f t="shared" si="62"/>
        <v>625</v>
      </c>
      <c r="J184" s="302">
        <f t="shared" si="62"/>
        <v>332.6</v>
      </c>
      <c r="K184" s="282">
        <f t="shared" si="62"/>
        <v>18</v>
      </c>
      <c r="L184" s="302">
        <f t="shared" si="62"/>
        <v>1361682.02</v>
      </c>
      <c r="M184" s="302">
        <f t="shared" si="62"/>
        <v>0</v>
      </c>
      <c r="N184" s="302">
        <f t="shared" si="62"/>
        <v>0</v>
      </c>
      <c r="O184" s="302">
        <f t="shared" si="62"/>
        <v>0</v>
      </c>
      <c r="P184" s="302">
        <f t="shared" si="62"/>
        <v>1361682.02</v>
      </c>
      <c r="Q184" s="302">
        <f t="shared" si="62"/>
        <v>2178.6912320000001</v>
      </c>
      <c r="R184" s="385" t="s">
        <v>127</v>
      </c>
      <c r="S184" s="385" t="s">
        <v>127</v>
      </c>
      <c r="T184" s="385" t="s">
        <v>127</v>
      </c>
      <c r="U184" s="29">
        <f>L184-'раздел 2'!C181</f>
        <v>0</v>
      </c>
      <c r="V184" s="116">
        <f t="shared" si="60"/>
        <v>0</v>
      </c>
      <c r="W184" s="116" t="e">
        <f t="shared" si="61"/>
        <v>#VALUE!</v>
      </c>
    </row>
    <row r="185" spans="1:27" ht="15.6" customHeight="1" x14ac:dyDescent="0.2">
      <c r="A185" s="435" t="s">
        <v>24</v>
      </c>
      <c r="B185" s="436"/>
      <c r="C185" s="77"/>
      <c r="D185" s="15"/>
      <c r="E185" s="15"/>
      <c r="F185" s="15"/>
      <c r="G185" s="15"/>
      <c r="H185" s="397">
        <f>H139+H146+H153+H181+H184</f>
        <v>33082.004999999997</v>
      </c>
      <c r="I185" s="397">
        <f t="shared" ref="I185:P185" si="63">I139+I146+I153+I181+I184</f>
        <v>29971.93</v>
      </c>
      <c r="J185" s="397">
        <f t="shared" si="63"/>
        <v>22265.16</v>
      </c>
      <c r="K185" s="397">
        <f t="shared" si="63"/>
        <v>1521</v>
      </c>
      <c r="L185" s="397">
        <f t="shared" si="63"/>
        <v>40876870.670000009</v>
      </c>
      <c r="M185" s="397">
        <f t="shared" si="63"/>
        <v>0</v>
      </c>
      <c r="N185" s="397">
        <f t="shared" si="63"/>
        <v>0</v>
      </c>
      <c r="O185" s="397">
        <f t="shared" si="63"/>
        <v>0</v>
      </c>
      <c r="P185" s="397">
        <f t="shared" si="63"/>
        <v>40876870.670000009</v>
      </c>
      <c r="Q185" s="403">
        <f t="shared" ref="Q185" si="64">L185/H185</f>
        <v>1235.6225286224342</v>
      </c>
      <c r="R185" s="385" t="s">
        <v>127</v>
      </c>
      <c r="S185" s="385" t="s">
        <v>127</v>
      </c>
      <c r="T185" s="385" t="s">
        <v>127</v>
      </c>
      <c r="U185" s="29">
        <f>L185-'раздел 2'!C182</f>
        <v>0</v>
      </c>
      <c r="V185" s="116">
        <f t="shared" si="60"/>
        <v>0</v>
      </c>
      <c r="W185" s="116" t="e">
        <f t="shared" si="61"/>
        <v>#VALUE!</v>
      </c>
    </row>
    <row r="186" spans="1:27" ht="15.6" customHeight="1" x14ac:dyDescent="0.2">
      <c r="A186" s="459" t="s">
        <v>69</v>
      </c>
      <c r="B186" s="460"/>
      <c r="C186" s="460"/>
      <c r="D186" s="460"/>
      <c r="E186" s="460"/>
      <c r="F186" s="460"/>
      <c r="G186" s="460"/>
      <c r="H186" s="460"/>
      <c r="I186" s="460"/>
      <c r="J186" s="460"/>
      <c r="K186" s="460"/>
      <c r="L186" s="460"/>
      <c r="M186" s="460"/>
      <c r="N186" s="460"/>
      <c r="O186" s="460"/>
      <c r="P186" s="460"/>
      <c r="Q186" s="460"/>
      <c r="R186" s="460"/>
      <c r="S186" s="460"/>
      <c r="T186" s="461"/>
      <c r="U186" s="29">
        <f>L186-'раздел 2'!C183</f>
        <v>0</v>
      </c>
      <c r="V186" s="116">
        <f t="shared" si="60"/>
        <v>0</v>
      </c>
      <c r="W186" s="116">
        <f t="shared" si="61"/>
        <v>0</v>
      </c>
    </row>
    <row r="187" spans="1:27" ht="15.6" customHeight="1" x14ac:dyDescent="0.2">
      <c r="A187" s="435" t="s">
        <v>667</v>
      </c>
      <c r="B187" s="436"/>
      <c r="C187" s="298"/>
      <c r="D187" s="403"/>
      <c r="E187" s="394"/>
      <c r="F187" s="385"/>
      <c r="G187" s="385"/>
      <c r="H187" s="390"/>
      <c r="I187" s="302"/>
      <c r="J187" s="302"/>
      <c r="K187" s="282"/>
      <c r="L187" s="302"/>
      <c r="M187" s="390"/>
      <c r="N187" s="390"/>
      <c r="O187" s="390"/>
      <c r="P187" s="390"/>
      <c r="Q187" s="403"/>
      <c r="R187" s="302"/>
      <c r="S187" s="255"/>
      <c r="T187" s="394"/>
      <c r="U187" s="29">
        <f>L187-'раздел 2'!C184</f>
        <v>0</v>
      </c>
      <c r="V187" s="116">
        <f t="shared" si="60"/>
        <v>0</v>
      </c>
      <c r="W187" s="116">
        <f t="shared" si="61"/>
        <v>0</v>
      </c>
      <c r="AA187" s="116"/>
    </row>
    <row r="188" spans="1:27" ht="15.6" customHeight="1" x14ac:dyDescent="0.2">
      <c r="A188" s="259">
        <f>A183+1</f>
        <v>128</v>
      </c>
      <c r="B188" s="303" t="s">
        <v>668</v>
      </c>
      <c r="C188" s="257">
        <v>1987</v>
      </c>
      <c r="D188" s="398"/>
      <c r="E188" s="394" t="s">
        <v>128</v>
      </c>
      <c r="F188" s="301">
        <v>9</v>
      </c>
      <c r="G188" s="301">
        <v>5</v>
      </c>
      <c r="H188" s="251">
        <v>10591.9</v>
      </c>
      <c r="I188" s="251">
        <v>10591.9</v>
      </c>
      <c r="J188" s="300">
        <v>10337.299999999999</v>
      </c>
      <c r="K188" s="301">
        <v>590</v>
      </c>
      <c r="L188" s="302">
        <f>'раздел 2'!C185</f>
        <v>4918492.5199999996</v>
      </c>
      <c r="M188" s="390">
        <v>0</v>
      </c>
      <c r="N188" s="390">
        <v>0</v>
      </c>
      <c r="O188" s="390">
        <v>0</v>
      </c>
      <c r="P188" s="390">
        <f t="shared" ref="P188:P189" si="65">L188</f>
        <v>4918492.5199999996</v>
      </c>
      <c r="Q188" s="403">
        <f t="shared" ref="Q188:Q196" si="66">L188/H188</f>
        <v>464.36357216363444</v>
      </c>
      <c r="R188" s="388">
        <v>24445</v>
      </c>
      <c r="S188" s="255" t="s">
        <v>149</v>
      </c>
      <c r="T188" s="394" t="s">
        <v>130</v>
      </c>
      <c r="U188" s="29">
        <f>L188-'раздел 2'!C185</f>
        <v>0</v>
      </c>
      <c r="V188" s="116">
        <f t="shared" si="60"/>
        <v>0</v>
      </c>
      <c r="W188" s="116">
        <f t="shared" si="61"/>
        <v>23980.636427836365</v>
      </c>
    </row>
    <row r="189" spans="1:27" ht="15.6" customHeight="1" x14ac:dyDescent="0.2">
      <c r="A189" s="259">
        <f>A188+1</f>
        <v>129</v>
      </c>
      <c r="B189" s="303" t="s">
        <v>669</v>
      </c>
      <c r="C189" s="257">
        <v>1988</v>
      </c>
      <c r="D189" s="398"/>
      <c r="E189" s="394" t="s">
        <v>128</v>
      </c>
      <c r="F189" s="301">
        <v>9</v>
      </c>
      <c r="G189" s="301">
        <v>8</v>
      </c>
      <c r="H189" s="250">
        <v>15552</v>
      </c>
      <c r="I189" s="250">
        <v>15552</v>
      </c>
      <c r="J189" s="300">
        <v>13920</v>
      </c>
      <c r="K189" s="301">
        <v>743</v>
      </c>
      <c r="L189" s="302">
        <f>'раздел 2'!C186</f>
        <v>9008273.4000000004</v>
      </c>
      <c r="M189" s="390">
        <v>0</v>
      </c>
      <c r="N189" s="390">
        <v>0</v>
      </c>
      <c r="O189" s="390">
        <v>0</v>
      </c>
      <c r="P189" s="390">
        <f t="shared" si="65"/>
        <v>9008273.4000000004</v>
      </c>
      <c r="Q189" s="403">
        <f t="shared" si="66"/>
        <v>579.23568672839508</v>
      </c>
      <c r="R189" s="388">
        <v>24445</v>
      </c>
      <c r="S189" s="255" t="s">
        <v>149</v>
      </c>
      <c r="T189" s="394" t="s">
        <v>130</v>
      </c>
      <c r="U189" s="29">
        <f>L189-'раздел 2'!C186</f>
        <v>0</v>
      </c>
      <c r="V189" s="116">
        <f t="shared" si="60"/>
        <v>0</v>
      </c>
      <c r="W189" s="116">
        <f t="shared" si="61"/>
        <v>23865.764313271604</v>
      </c>
    </row>
    <row r="190" spans="1:27" ht="15.6" customHeight="1" x14ac:dyDescent="0.2">
      <c r="A190" s="259">
        <f>A189+1</f>
        <v>130</v>
      </c>
      <c r="B190" s="303" t="s">
        <v>670</v>
      </c>
      <c r="C190" s="398">
        <v>1989</v>
      </c>
      <c r="D190" s="398"/>
      <c r="E190" s="394" t="s">
        <v>128</v>
      </c>
      <c r="F190" s="301">
        <v>9</v>
      </c>
      <c r="G190" s="301">
        <v>3</v>
      </c>
      <c r="H190" s="300">
        <v>6280.5</v>
      </c>
      <c r="I190" s="300">
        <v>6280.5</v>
      </c>
      <c r="J190" s="300">
        <v>5652.8</v>
      </c>
      <c r="K190" s="301">
        <v>317</v>
      </c>
      <c r="L190" s="302">
        <f>'раздел 2'!C187</f>
        <v>3252385.62</v>
      </c>
      <c r="M190" s="390">
        <v>0</v>
      </c>
      <c r="N190" s="390">
        <v>0</v>
      </c>
      <c r="O190" s="390">
        <v>0</v>
      </c>
      <c r="P190" s="390">
        <f t="shared" ref="P190:P195" si="67">L190</f>
        <v>3252385.62</v>
      </c>
      <c r="Q190" s="403">
        <f t="shared" ref="Q190:Q195" si="68">L190/H190</f>
        <v>517.85456890374974</v>
      </c>
      <c r="R190" s="388">
        <v>24446</v>
      </c>
      <c r="S190" s="255" t="s">
        <v>149</v>
      </c>
      <c r="T190" s="394" t="s">
        <v>130</v>
      </c>
      <c r="U190" s="29">
        <f>L190-'раздел 2'!C187</f>
        <v>0</v>
      </c>
      <c r="V190" s="116"/>
      <c r="W190" s="116"/>
    </row>
    <row r="191" spans="1:27" ht="15.6" customHeight="1" x14ac:dyDescent="0.2">
      <c r="A191" s="259">
        <f>A190+1</f>
        <v>131</v>
      </c>
      <c r="B191" s="303" t="s">
        <v>671</v>
      </c>
      <c r="C191" s="257">
        <v>1988</v>
      </c>
      <c r="D191" s="398"/>
      <c r="E191" s="394" t="s">
        <v>128</v>
      </c>
      <c r="F191" s="301">
        <v>9</v>
      </c>
      <c r="G191" s="301">
        <v>2</v>
      </c>
      <c r="H191" s="300">
        <v>4770.3</v>
      </c>
      <c r="I191" s="300">
        <v>4770.3</v>
      </c>
      <c r="J191" s="300">
        <v>4074.2</v>
      </c>
      <c r="K191" s="301">
        <v>159</v>
      </c>
      <c r="L191" s="302">
        <f>'раздел 2'!C188</f>
        <v>2143785.06</v>
      </c>
      <c r="M191" s="390">
        <v>0</v>
      </c>
      <c r="N191" s="390">
        <v>0</v>
      </c>
      <c r="O191" s="390">
        <v>0</v>
      </c>
      <c r="P191" s="390">
        <f t="shared" si="67"/>
        <v>2143785.06</v>
      </c>
      <c r="Q191" s="403">
        <f t="shared" si="68"/>
        <v>449.40256587635997</v>
      </c>
      <c r="R191" s="388">
        <v>24447</v>
      </c>
      <c r="S191" s="255" t="s">
        <v>149</v>
      </c>
      <c r="T191" s="394" t="s">
        <v>130</v>
      </c>
      <c r="U191" s="29">
        <f>L191-'раздел 2'!C188</f>
        <v>0</v>
      </c>
      <c r="V191" s="116"/>
      <c r="W191" s="116"/>
    </row>
    <row r="192" spans="1:27" ht="15.6" customHeight="1" x14ac:dyDescent="0.2">
      <c r="A192" s="259">
        <f>A191+1</f>
        <v>132</v>
      </c>
      <c r="B192" s="303" t="s">
        <v>672</v>
      </c>
      <c r="C192" s="257">
        <v>1988</v>
      </c>
      <c r="D192" s="398"/>
      <c r="E192" s="394" t="s">
        <v>128</v>
      </c>
      <c r="F192" s="301">
        <v>9</v>
      </c>
      <c r="G192" s="301">
        <v>2</v>
      </c>
      <c r="H192" s="300">
        <v>4770.3</v>
      </c>
      <c r="I192" s="300">
        <v>4770.3</v>
      </c>
      <c r="J192" s="300">
        <v>4023.2</v>
      </c>
      <c r="K192" s="301">
        <v>159</v>
      </c>
      <c r="L192" s="302">
        <f>'раздел 2'!C189</f>
        <v>2143785.06</v>
      </c>
      <c r="M192" s="390">
        <v>0</v>
      </c>
      <c r="N192" s="390">
        <v>0</v>
      </c>
      <c r="O192" s="390">
        <v>0</v>
      </c>
      <c r="P192" s="390">
        <f t="shared" si="67"/>
        <v>2143785.06</v>
      </c>
      <c r="Q192" s="403">
        <f t="shared" si="68"/>
        <v>449.40256587635997</v>
      </c>
      <c r="R192" s="388">
        <v>24448</v>
      </c>
      <c r="S192" s="255" t="s">
        <v>149</v>
      </c>
      <c r="T192" s="394" t="s">
        <v>130</v>
      </c>
      <c r="U192" s="29">
        <f>L192-'раздел 2'!C189</f>
        <v>0</v>
      </c>
      <c r="V192" s="116"/>
      <c r="W192" s="116"/>
    </row>
    <row r="193" spans="1:23" ht="15.6" customHeight="1" x14ac:dyDescent="0.2">
      <c r="A193" s="259">
        <f t="shared" ref="A193:A195" si="69">A192+1</f>
        <v>133</v>
      </c>
      <c r="B193" s="303" t="s">
        <v>673</v>
      </c>
      <c r="C193" s="257">
        <v>1988</v>
      </c>
      <c r="D193" s="398"/>
      <c r="E193" s="394" t="s">
        <v>124</v>
      </c>
      <c r="F193" s="301">
        <v>9</v>
      </c>
      <c r="G193" s="301">
        <v>1</v>
      </c>
      <c r="H193" s="300">
        <v>2221</v>
      </c>
      <c r="I193" s="300">
        <v>2221</v>
      </c>
      <c r="J193" s="300">
        <v>1941.4</v>
      </c>
      <c r="K193" s="301">
        <v>88</v>
      </c>
      <c r="L193" s="302">
        <f>'раздел 2'!C190</f>
        <v>1436981.58</v>
      </c>
      <c r="M193" s="390">
        <v>0</v>
      </c>
      <c r="N193" s="390">
        <v>0</v>
      </c>
      <c r="O193" s="390">
        <v>0</v>
      </c>
      <c r="P193" s="390">
        <f t="shared" si="67"/>
        <v>1436981.58</v>
      </c>
      <c r="Q193" s="403">
        <f t="shared" si="68"/>
        <v>646.99755965781185</v>
      </c>
      <c r="R193" s="388">
        <v>24449</v>
      </c>
      <c r="S193" s="255" t="s">
        <v>149</v>
      </c>
      <c r="T193" s="394" t="s">
        <v>130</v>
      </c>
      <c r="U193" s="29">
        <f>L193-'раздел 2'!C190</f>
        <v>0</v>
      </c>
      <c r="V193" s="116"/>
      <c r="W193" s="116"/>
    </row>
    <row r="194" spans="1:23" ht="15.6" customHeight="1" x14ac:dyDescent="0.2">
      <c r="A194" s="259">
        <f t="shared" si="69"/>
        <v>134</v>
      </c>
      <c r="B194" s="191" t="s">
        <v>674</v>
      </c>
      <c r="C194" s="398">
        <v>1990</v>
      </c>
      <c r="D194" s="398"/>
      <c r="E194" s="394" t="s">
        <v>124</v>
      </c>
      <c r="F194" s="301">
        <v>16</v>
      </c>
      <c r="G194" s="301">
        <v>1</v>
      </c>
      <c r="H194" s="300">
        <v>6603.9</v>
      </c>
      <c r="I194" s="300">
        <v>6603.9</v>
      </c>
      <c r="J194" s="300">
        <v>5597.3</v>
      </c>
      <c r="K194" s="301">
        <v>249</v>
      </c>
      <c r="L194" s="302">
        <f>'раздел 2'!C191</f>
        <v>2944632.18</v>
      </c>
      <c r="M194" s="390">
        <v>0</v>
      </c>
      <c r="N194" s="390">
        <v>0</v>
      </c>
      <c r="O194" s="390">
        <v>0</v>
      </c>
      <c r="P194" s="390">
        <f t="shared" si="67"/>
        <v>2944632.18</v>
      </c>
      <c r="Q194" s="403">
        <f t="shared" si="68"/>
        <v>445.89290873574708</v>
      </c>
      <c r="R194" s="388">
        <v>24450</v>
      </c>
      <c r="S194" s="255" t="s">
        <v>149</v>
      </c>
      <c r="T194" s="394" t="s">
        <v>130</v>
      </c>
      <c r="U194" s="29">
        <f>L194-'раздел 2'!C191</f>
        <v>0</v>
      </c>
      <c r="V194" s="116">
        <f t="shared" si="60"/>
        <v>0</v>
      </c>
      <c r="W194" s="116">
        <f t="shared" si="61"/>
        <v>24004.107091264254</v>
      </c>
    </row>
    <row r="195" spans="1:23" ht="15.6" customHeight="1" x14ac:dyDescent="0.2">
      <c r="A195" s="259">
        <f t="shared" si="69"/>
        <v>135</v>
      </c>
      <c r="B195" s="191" t="s">
        <v>675</v>
      </c>
      <c r="C195" s="398">
        <v>1993</v>
      </c>
      <c r="D195" s="398"/>
      <c r="E195" s="394" t="s">
        <v>128</v>
      </c>
      <c r="F195" s="301">
        <v>9</v>
      </c>
      <c r="G195" s="301">
        <v>3</v>
      </c>
      <c r="H195" s="300">
        <v>7161.3</v>
      </c>
      <c r="I195" s="300">
        <v>7161.3</v>
      </c>
      <c r="J195" s="300">
        <v>6186.7</v>
      </c>
      <c r="K195" s="301">
        <v>274</v>
      </c>
      <c r="L195" s="302">
        <f>'раздел 2'!C192</f>
        <v>3415944.24</v>
      </c>
      <c r="M195" s="390">
        <v>0</v>
      </c>
      <c r="N195" s="390">
        <v>0</v>
      </c>
      <c r="O195" s="390">
        <v>0</v>
      </c>
      <c r="P195" s="390">
        <f t="shared" si="67"/>
        <v>3415944.24</v>
      </c>
      <c r="Q195" s="403">
        <f t="shared" si="68"/>
        <v>477.00057810732687</v>
      </c>
      <c r="R195" s="388">
        <v>24451</v>
      </c>
      <c r="S195" s="255" t="s">
        <v>149</v>
      </c>
      <c r="T195" s="394" t="s">
        <v>130</v>
      </c>
      <c r="U195" s="29">
        <f>L195-'раздел 2'!C192</f>
        <v>0</v>
      </c>
      <c r="V195" s="116">
        <f t="shared" si="60"/>
        <v>0</v>
      </c>
      <c r="W195" s="116">
        <f t="shared" si="61"/>
        <v>23973.999421892673</v>
      </c>
    </row>
    <row r="196" spans="1:23" ht="15.6" customHeight="1" x14ac:dyDescent="0.2">
      <c r="A196" s="458" t="s">
        <v>15</v>
      </c>
      <c r="B196" s="458"/>
      <c r="C196" s="282" t="s">
        <v>127</v>
      </c>
      <c r="D196" s="388" t="s">
        <v>127</v>
      </c>
      <c r="E196" s="388" t="s">
        <v>127</v>
      </c>
      <c r="F196" s="259" t="s">
        <v>127</v>
      </c>
      <c r="G196" s="259" t="s">
        <v>127</v>
      </c>
      <c r="H196" s="302">
        <f t="shared" ref="H196:P196" si="70">SUM(H188:H195)</f>
        <v>57951.200000000012</v>
      </c>
      <c r="I196" s="302">
        <f t="shared" si="70"/>
        <v>57951.200000000012</v>
      </c>
      <c r="J196" s="302">
        <f t="shared" si="70"/>
        <v>51732.899999999994</v>
      </c>
      <c r="K196" s="282">
        <f t="shared" si="70"/>
        <v>2579</v>
      </c>
      <c r="L196" s="302">
        <f t="shared" si="70"/>
        <v>29264279.659999996</v>
      </c>
      <c r="M196" s="302">
        <f t="shared" si="70"/>
        <v>0</v>
      </c>
      <c r="N196" s="302">
        <f t="shared" si="70"/>
        <v>0</v>
      </c>
      <c r="O196" s="302">
        <f t="shared" si="70"/>
        <v>0</v>
      </c>
      <c r="P196" s="302">
        <f t="shared" si="70"/>
        <v>29264279.659999996</v>
      </c>
      <c r="Q196" s="403">
        <f t="shared" si="66"/>
        <v>504.98142678667551</v>
      </c>
      <c r="R196" s="385" t="s">
        <v>127</v>
      </c>
      <c r="S196" s="385" t="s">
        <v>127</v>
      </c>
      <c r="T196" s="385" t="s">
        <v>127</v>
      </c>
      <c r="U196" s="29">
        <f>L196-'раздел 2'!C193</f>
        <v>0</v>
      </c>
      <c r="V196" s="116">
        <f t="shared" si="60"/>
        <v>0</v>
      </c>
      <c r="W196" s="116" t="e">
        <f t="shared" si="61"/>
        <v>#VALUE!</v>
      </c>
    </row>
    <row r="197" spans="1:23" ht="15.6" customHeight="1" x14ac:dyDescent="0.2">
      <c r="A197" s="435" t="s">
        <v>677</v>
      </c>
      <c r="B197" s="436"/>
      <c r="C197" s="44"/>
      <c r="D197" s="388"/>
      <c r="E197" s="394"/>
      <c r="F197" s="259"/>
      <c r="G197" s="259"/>
      <c r="H197" s="302"/>
      <c r="I197" s="302"/>
      <c r="J197" s="302"/>
      <c r="K197" s="282"/>
      <c r="L197" s="302"/>
      <c r="M197" s="302"/>
      <c r="N197" s="302"/>
      <c r="O197" s="302"/>
      <c r="P197" s="302"/>
      <c r="Q197" s="403"/>
      <c r="R197" s="385"/>
      <c r="S197" s="385"/>
      <c r="T197" s="385"/>
      <c r="U197" s="29">
        <f>L197-'раздел 2'!C194</f>
        <v>0</v>
      </c>
      <c r="V197" s="116"/>
      <c r="W197" s="116"/>
    </row>
    <row r="198" spans="1:23" ht="15.6" customHeight="1" x14ac:dyDescent="0.2">
      <c r="A198" s="259">
        <f>A195+1</f>
        <v>136</v>
      </c>
      <c r="B198" s="261" t="s">
        <v>678</v>
      </c>
      <c r="C198" s="121">
        <v>1969</v>
      </c>
      <c r="D198" s="122"/>
      <c r="E198" s="122" t="s">
        <v>426</v>
      </c>
      <c r="F198" s="42">
        <v>5</v>
      </c>
      <c r="G198" s="42">
        <v>4</v>
      </c>
      <c r="H198" s="122">
        <v>5579.76</v>
      </c>
      <c r="I198" s="122">
        <v>4401.76</v>
      </c>
      <c r="J198" s="122">
        <v>4181.79</v>
      </c>
      <c r="K198" s="121">
        <v>148</v>
      </c>
      <c r="L198" s="302">
        <f>'раздел 2'!C195</f>
        <v>569404.58000000007</v>
      </c>
      <c r="M198" s="390">
        <v>0</v>
      </c>
      <c r="N198" s="390">
        <v>0</v>
      </c>
      <c r="O198" s="390">
        <v>0</v>
      </c>
      <c r="P198" s="390">
        <f t="shared" ref="P198:P201" si="71">L198</f>
        <v>569404.58000000007</v>
      </c>
      <c r="Q198" s="403">
        <f t="shared" ref="Q198:Q202" si="72">L198/H198</f>
        <v>102.04822071200196</v>
      </c>
      <c r="R198" s="388">
        <v>24438</v>
      </c>
      <c r="S198" s="255" t="s">
        <v>149</v>
      </c>
      <c r="T198" s="394" t="s">
        <v>130</v>
      </c>
      <c r="U198" s="29">
        <f>L198-'раздел 2'!C195</f>
        <v>0</v>
      </c>
      <c r="V198" s="116"/>
      <c r="W198" s="116"/>
    </row>
    <row r="199" spans="1:23" ht="15.6" customHeight="1" x14ac:dyDescent="0.2">
      <c r="A199" s="259">
        <f t="shared" ref="A199:A200" si="73">A198+1</f>
        <v>137</v>
      </c>
      <c r="B199" s="261" t="s">
        <v>679</v>
      </c>
      <c r="C199" s="388">
        <v>1961</v>
      </c>
      <c r="D199" s="388"/>
      <c r="E199" s="394" t="s">
        <v>124</v>
      </c>
      <c r="F199" s="388">
        <v>2</v>
      </c>
      <c r="G199" s="388">
        <v>1</v>
      </c>
      <c r="H199" s="398">
        <v>501</v>
      </c>
      <c r="I199" s="388">
        <v>366.2</v>
      </c>
      <c r="J199" s="388">
        <v>366.2</v>
      </c>
      <c r="K199" s="388">
        <v>15</v>
      </c>
      <c r="L199" s="302">
        <f>'раздел 2'!C196</f>
        <v>490725.91000000003</v>
      </c>
      <c r="M199" s="390">
        <v>0</v>
      </c>
      <c r="N199" s="390">
        <v>0</v>
      </c>
      <c r="O199" s="390">
        <v>0</v>
      </c>
      <c r="P199" s="390">
        <f t="shared" si="71"/>
        <v>490725.91000000003</v>
      </c>
      <c r="Q199" s="403">
        <f t="shared" si="72"/>
        <v>979.49283433133735</v>
      </c>
      <c r="R199" s="388">
        <v>24440</v>
      </c>
      <c r="S199" s="255" t="s">
        <v>149</v>
      </c>
      <c r="T199" s="394" t="s">
        <v>130</v>
      </c>
      <c r="U199" s="29">
        <f>L199-'раздел 2'!C196</f>
        <v>0</v>
      </c>
      <c r="V199" s="116"/>
      <c r="W199" s="116"/>
    </row>
    <row r="200" spans="1:23" ht="15.6" customHeight="1" x14ac:dyDescent="0.2">
      <c r="A200" s="259">
        <f t="shared" si="73"/>
        <v>138</v>
      </c>
      <c r="B200" s="261" t="s">
        <v>680</v>
      </c>
      <c r="C200" s="282">
        <v>1971</v>
      </c>
      <c r="D200" s="259"/>
      <c r="E200" s="385" t="s">
        <v>124</v>
      </c>
      <c r="F200" s="259">
        <v>2</v>
      </c>
      <c r="G200" s="259">
        <v>2</v>
      </c>
      <c r="H200" s="385">
        <v>537.41</v>
      </c>
      <c r="I200" s="259">
        <v>479.61</v>
      </c>
      <c r="J200" s="259">
        <v>329.51</v>
      </c>
      <c r="K200" s="282">
        <v>22</v>
      </c>
      <c r="L200" s="302">
        <f>'раздел 2'!C197</f>
        <v>589601.11</v>
      </c>
      <c r="M200" s="390">
        <v>0</v>
      </c>
      <c r="N200" s="390">
        <v>0</v>
      </c>
      <c r="O200" s="390">
        <v>0</v>
      </c>
      <c r="P200" s="390">
        <f t="shared" si="71"/>
        <v>589601.11</v>
      </c>
      <c r="Q200" s="403">
        <f t="shared" si="72"/>
        <v>1097.1160008187419</v>
      </c>
      <c r="R200" s="388">
        <v>24441</v>
      </c>
      <c r="S200" s="255" t="s">
        <v>149</v>
      </c>
      <c r="T200" s="394" t="s">
        <v>130</v>
      </c>
      <c r="U200" s="29">
        <f>L200-'раздел 2'!C197</f>
        <v>0</v>
      </c>
      <c r="V200" s="116"/>
      <c r="W200" s="116"/>
    </row>
    <row r="201" spans="1:23" ht="15.6" customHeight="1" x14ac:dyDescent="0.2">
      <c r="A201" s="259">
        <f>A200+1</f>
        <v>139</v>
      </c>
      <c r="B201" s="261" t="s">
        <v>681</v>
      </c>
      <c r="C201" s="388">
        <v>1960</v>
      </c>
      <c r="D201" s="388"/>
      <c r="E201" s="394" t="s">
        <v>124</v>
      </c>
      <c r="F201" s="388">
        <v>2</v>
      </c>
      <c r="G201" s="388">
        <v>2</v>
      </c>
      <c r="H201" s="388">
        <v>737.8</v>
      </c>
      <c r="I201" s="388">
        <v>658</v>
      </c>
      <c r="J201" s="388">
        <v>626.5</v>
      </c>
      <c r="K201" s="388">
        <v>35</v>
      </c>
      <c r="L201" s="302">
        <f>'раздел 2'!C198</f>
        <v>574229.11</v>
      </c>
      <c r="M201" s="390">
        <v>0</v>
      </c>
      <c r="N201" s="390">
        <v>0</v>
      </c>
      <c r="O201" s="390">
        <v>0</v>
      </c>
      <c r="P201" s="390">
        <f t="shared" si="71"/>
        <v>574229.11</v>
      </c>
      <c r="Q201" s="403">
        <f t="shared" si="72"/>
        <v>778.29914611005699</v>
      </c>
      <c r="R201" s="388">
        <v>24442</v>
      </c>
      <c r="S201" s="255" t="s">
        <v>149</v>
      </c>
      <c r="T201" s="394" t="s">
        <v>130</v>
      </c>
      <c r="U201" s="29">
        <f>L201-'раздел 2'!C198</f>
        <v>0</v>
      </c>
      <c r="V201" s="116"/>
      <c r="W201" s="116"/>
    </row>
    <row r="202" spans="1:23" ht="15.6" customHeight="1" x14ac:dyDescent="0.2">
      <c r="A202" s="458" t="s">
        <v>15</v>
      </c>
      <c r="B202" s="458"/>
      <c r="C202" s="282" t="s">
        <v>127</v>
      </c>
      <c r="D202" s="388" t="s">
        <v>127</v>
      </c>
      <c r="E202" s="388" t="s">
        <v>127</v>
      </c>
      <c r="F202" s="259" t="s">
        <v>127</v>
      </c>
      <c r="G202" s="259" t="s">
        <v>127</v>
      </c>
      <c r="H202" s="302">
        <f t="shared" ref="H202:P202" si="74">SUM(H198:H201)</f>
        <v>7355.97</v>
      </c>
      <c r="I202" s="302">
        <f t="shared" si="74"/>
        <v>5905.57</v>
      </c>
      <c r="J202" s="302">
        <f t="shared" si="74"/>
        <v>5504</v>
      </c>
      <c r="K202" s="302">
        <f t="shared" si="74"/>
        <v>220</v>
      </c>
      <c r="L202" s="302">
        <f t="shared" si="74"/>
        <v>2223960.71</v>
      </c>
      <c r="M202" s="302">
        <f t="shared" si="74"/>
        <v>0</v>
      </c>
      <c r="N202" s="302">
        <f t="shared" si="74"/>
        <v>0</v>
      </c>
      <c r="O202" s="302">
        <f t="shared" si="74"/>
        <v>0</v>
      </c>
      <c r="P202" s="302">
        <f t="shared" si="74"/>
        <v>2223960.71</v>
      </c>
      <c r="Q202" s="403">
        <f t="shared" si="72"/>
        <v>302.33411908966457</v>
      </c>
      <c r="R202" s="388">
        <v>24443</v>
      </c>
      <c r="S202" s="255" t="s">
        <v>149</v>
      </c>
      <c r="T202" s="394" t="s">
        <v>130</v>
      </c>
      <c r="U202" s="29">
        <f>L202-'раздел 2'!C199</f>
        <v>0</v>
      </c>
      <c r="V202" s="116"/>
      <c r="W202" s="116"/>
    </row>
    <row r="203" spans="1:23" ht="15.6" customHeight="1" x14ac:dyDescent="0.2">
      <c r="A203" s="431" t="s">
        <v>183</v>
      </c>
      <c r="B203" s="431"/>
      <c r="C203" s="44"/>
      <c r="D203" s="388"/>
      <c r="E203" s="394"/>
      <c r="F203" s="259"/>
      <c r="G203" s="259"/>
      <c r="H203" s="302"/>
      <c r="I203" s="302"/>
      <c r="J203" s="302"/>
      <c r="K203" s="44"/>
      <c r="L203" s="302"/>
      <c r="M203" s="390"/>
      <c r="N203" s="390"/>
      <c r="O203" s="390"/>
      <c r="P203" s="390"/>
      <c r="Q203" s="403"/>
      <c r="R203" s="388"/>
      <c r="S203" s="255"/>
      <c r="T203" s="394"/>
      <c r="U203" s="29">
        <f>L203-'раздел 2'!C200</f>
        <v>0</v>
      </c>
      <c r="V203" s="116">
        <f t="shared" si="60"/>
        <v>0</v>
      </c>
      <c r="W203" s="116">
        <f t="shared" si="61"/>
        <v>0</v>
      </c>
    </row>
    <row r="204" spans="1:23" ht="25.5" customHeight="1" x14ac:dyDescent="0.2">
      <c r="A204" s="259">
        <f>A201+1</f>
        <v>140</v>
      </c>
      <c r="B204" s="289" t="s">
        <v>185</v>
      </c>
      <c r="C204" s="126">
        <v>1977</v>
      </c>
      <c r="D204" s="403"/>
      <c r="E204" s="142" t="s">
        <v>444</v>
      </c>
      <c r="F204" s="102">
        <v>5</v>
      </c>
      <c r="G204" s="102">
        <v>3</v>
      </c>
      <c r="H204" s="125">
        <v>3114.4</v>
      </c>
      <c r="I204" s="142">
        <v>2878</v>
      </c>
      <c r="J204" s="142">
        <v>2674.7</v>
      </c>
      <c r="K204" s="141">
        <v>60</v>
      </c>
      <c r="L204" s="302">
        <f>'раздел 2'!C201</f>
        <v>7269126.7599999998</v>
      </c>
      <c r="M204" s="390">
        <v>0</v>
      </c>
      <c r="N204" s="390">
        <v>0</v>
      </c>
      <c r="O204" s="390">
        <v>0</v>
      </c>
      <c r="P204" s="390">
        <f>L204</f>
        <v>7269126.7599999998</v>
      </c>
      <c r="Q204" s="403">
        <f>L204/H204</f>
        <v>2334.0376188029795</v>
      </c>
      <c r="R204" s="388">
        <v>24445</v>
      </c>
      <c r="S204" s="255" t="s">
        <v>149</v>
      </c>
      <c r="T204" s="394" t="s">
        <v>130</v>
      </c>
      <c r="U204" s="29">
        <f>L204-'раздел 2'!C201</f>
        <v>0</v>
      </c>
      <c r="V204" s="116">
        <f t="shared" si="60"/>
        <v>0</v>
      </c>
      <c r="W204" s="116">
        <f t="shared" si="61"/>
        <v>22110.96238119702</v>
      </c>
    </row>
    <row r="205" spans="1:23" ht="27" customHeight="1" x14ac:dyDescent="0.2">
      <c r="A205" s="259">
        <f>A204+1</f>
        <v>141</v>
      </c>
      <c r="B205" s="289" t="s">
        <v>186</v>
      </c>
      <c r="C205" s="126">
        <v>1977</v>
      </c>
      <c r="D205" s="394"/>
      <c r="E205" s="142" t="s">
        <v>444</v>
      </c>
      <c r="F205" s="102">
        <v>5</v>
      </c>
      <c r="G205" s="102">
        <v>4</v>
      </c>
      <c r="H205" s="125">
        <v>4364.8999999999996</v>
      </c>
      <c r="I205" s="142">
        <v>3747.3</v>
      </c>
      <c r="J205" s="142">
        <v>3479.2</v>
      </c>
      <c r="K205" s="141">
        <v>85</v>
      </c>
      <c r="L205" s="302">
        <f>'раздел 2'!C202</f>
        <v>17576181.740000002</v>
      </c>
      <c r="M205" s="390">
        <v>0</v>
      </c>
      <c r="N205" s="390">
        <v>0</v>
      </c>
      <c r="O205" s="390">
        <v>0</v>
      </c>
      <c r="P205" s="390">
        <f t="shared" ref="P205:P208" si="75">L205</f>
        <v>17576181.740000002</v>
      </c>
      <c r="Q205" s="403">
        <f t="shared" ref="Q205:Q208" si="76">L205/H205</f>
        <v>4026.7089142935702</v>
      </c>
      <c r="R205" s="388">
        <v>24446</v>
      </c>
      <c r="S205" s="255" t="s">
        <v>149</v>
      </c>
      <c r="T205" s="394" t="s">
        <v>130</v>
      </c>
      <c r="U205" s="29">
        <f>L205-'раздел 2'!C202</f>
        <v>0</v>
      </c>
      <c r="V205" s="116"/>
      <c r="W205" s="116"/>
    </row>
    <row r="206" spans="1:23" ht="15.6" customHeight="1" x14ac:dyDescent="0.2">
      <c r="A206" s="259">
        <f>A205+1</f>
        <v>142</v>
      </c>
      <c r="B206" s="289" t="s">
        <v>682</v>
      </c>
      <c r="C206" s="398">
        <v>1978</v>
      </c>
      <c r="D206" s="388"/>
      <c r="E206" s="394" t="s">
        <v>128</v>
      </c>
      <c r="F206" s="301">
        <v>5</v>
      </c>
      <c r="G206" s="301">
        <v>3</v>
      </c>
      <c r="H206" s="300">
        <v>3115.7</v>
      </c>
      <c r="I206" s="300">
        <v>2874.7</v>
      </c>
      <c r="J206" s="300">
        <v>2444.5</v>
      </c>
      <c r="K206" s="301">
        <v>156</v>
      </c>
      <c r="L206" s="302">
        <f>'раздел 2'!C203</f>
        <v>8883319.1400000006</v>
      </c>
      <c r="M206" s="390">
        <v>0</v>
      </c>
      <c r="N206" s="390">
        <v>0</v>
      </c>
      <c r="O206" s="390">
        <v>0</v>
      </c>
      <c r="P206" s="390">
        <f t="shared" si="75"/>
        <v>8883319.1400000006</v>
      </c>
      <c r="Q206" s="403">
        <f t="shared" si="76"/>
        <v>2851.1471386847261</v>
      </c>
      <c r="R206" s="388">
        <v>24447</v>
      </c>
      <c r="S206" s="255" t="s">
        <v>149</v>
      </c>
      <c r="T206" s="394" t="s">
        <v>130</v>
      </c>
      <c r="U206" s="29">
        <f>L206-'раздел 2'!C203</f>
        <v>0</v>
      </c>
      <c r="V206" s="116"/>
      <c r="W206" s="116"/>
    </row>
    <row r="207" spans="1:23" ht="27" customHeight="1" x14ac:dyDescent="0.2">
      <c r="A207" s="259">
        <f>A206+1</f>
        <v>143</v>
      </c>
      <c r="B207" s="289" t="s">
        <v>184</v>
      </c>
      <c r="C207" s="126">
        <v>1977</v>
      </c>
      <c r="D207" s="394"/>
      <c r="E207" s="142" t="s">
        <v>444</v>
      </c>
      <c r="F207" s="102">
        <v>5</v>
      </c>
      <c r="G207" s="102">
        <v>4</v>
      </c>
      <c r="H207" s="125">
        <v>4029.9</v>
      </c>
      <c r="I207" s="142">
        <v>3724.8</v>
      </c>
      <c r="J207" s="142">
        <v>3388.3</v>
      </c>
      <c r="K207" s="141">
        <v>82</v>
      </c>
      <c r="L207" s="302">
        <f>'раздел 2'!C204</f>
        <v>17580282.300000001</v>
      </c>
      <c r="M207" s="390">
        <v>0</v>
      </c>
      <c r="N207" s="390">
        <v>0</v>
      </c>
      <c r="O207" s="390">
        <v>0</v>
      </c>
      <c r="P207" s="390">
        <f t="shared" si="75"/>
        <v>17580282.300000001</v>
      </c>
      <c r="Q207" s="403">
        <f t="shared" si="76"/>
        <v>4362.4611776967167</v>
      </c>
      <c r="R207" s="388">
        <v>24448</v>
      </c>
      <c r="S207" s="255" t="s">
        <v>149</v>
      </c>
      <c r="T207" s="394" t="s">
        <v>130</v>
      </c>
      <c r="U207" s="29">
        <f>L207-'раздел 2'!C204</f>
        <v>0</v>
      </c>
      <c r="V207" s="116">
        <f t="shared" si="60"/>
        <v>0</v>
      </c>
      <c r="W207" s="116">
        <f t="shared" si="61"/>
        <v>20085.538822303282</v>
      </c>
    </row>
    <row r="208" spans="1:23" ht="15.6" customHeight="1" x14ac:dyDescent="0.2">
      <c r="A208" s="259">
        <f>A207+1</f>
        <v>144</v>
      </c>
      <c r="B208" s="232" t="s">
        <v>683</v>
      </c>
      <c r="C208" s="398">
        <v>1936</v>
      </c>
      <c r="D208" s="388"/>
      <c r="E208" s="394" t="s">
        <v>124</v>
      </c>
      <c r="F208" s="301">
        <v>4</v>
      </c>
      <c r="G208" s="301">
        <v>3</v>
      </c>
      <c r="H208" s="300">
        <v>1784.2</v>
      </c>
      <c r="I208" s="300">
        <v>1664.8</v>
      </c>
      <c r="J208" s="300">
        <v>876.7</v>
      </c>
      <c r="K208" s="301">
        <v>79</v>
      </c>
      <c r="L208" s="302">
        <f>'раздел 2'!C205</f>
        <v>6058785.6299999999</v>
      </c>
      <c r="M208" s="390">
        <v>0</v>
      </c>
      <c r="N208" s="390">
        <v>0</v>
      </c>
      <c r="O208" s="390">
        <v>0</v>
      </c>
      <c r="P208" s="390">
        <f t="shared" si="75"/>
        <v>6058785.6299999999</v>
      </c>
      <c r="Q208" s="403">
        <f t="shared" si="76"/>
        <v>3395.7995908530434</v>
      </c>
      <c r="R208" s="388">
        <v>24449</v>
      </c>
      <c r="S208" s="255" t="s">
        <v>149</v>
      </c>
      <c r="T208" s="394" t="s">
        <v>130</v>
      </c>
      <c r="U208" s="29">
        <f>L208-'раздел 2'!C205</f>
        <v>0</v>
      </c>
      <c r="V208" s="116">
        <f t="shared" si="60"/>
        <v>0</v>
      </c>
      <c r="W208" s="116">
        <f t="shared" si="61"/>
        <v>21053.200409146957</v>
      </c>
    </row>
    <row r="209" spans="1:23" ht="15.6" customHeight="1" x14ac:dyDescent="0.2">
      <c r="A209" s="458" t="s">
        <v>15</v>
      </c>
      <c r="B209" s="458"/>
      <c r="C209" s="282" t="s">
        <v>127</v>
      </c>
      <c r="D209" s="388" t="s">
        <v>127</v>
      </c>
      <c r="E209" s="388" t="s">
        <v>127</v>
      </c>
      <c r="F209" s="259" t="s">
        <v>127</v>
      </c>
      <c r="G209" s="259" t="s">
        <v>127</v>
      </c>
      <c r="H209" s="394">
        <f t="shared" ref="H209:P209" si="77">SUM(H204:H208)</f>
        <v>16409.099999999999</v>
      </c>
      <c r="I209" s="394">
        <f t="shared" si="77"/>
        <v>14889.599999999999</v>
      </c>
      <c r="J209" s="394">
        <f t="shared" si="77"/>
        <v>12863.400000000001</v>
      </c>
      <c r="K209" s="298">
        <f t="shared" si="77"/>
        <v>462</v>
      </c>
      <c r="L209" s="390">
        <f t="shared" si="77"/>
        <v>57367695.57</v>
      </c>
      <c r="M209" s="394">
        <f t="shared" si="77"/>
        <v>0</v>
      </c>
      <c r="N209" s="394">
        <f t="shared" si="77"/>
        <v>0</v>
      </c>
      <c r="O209" s="394">
        <f t="shared" si="77"/>
        <v>0</v>
      </c>
      <c r="P209" s="390">
        <f t="shared" si="77"/>
        <v>57367695.57</v>
      </c>
      <c r="Q209" s="403">
        <f>L209/H209</f>
        <v>3496.0903139111838</v>
      </c>
      <c r="R209" s="385" t="s">
        <v>127</v>
      </c>
      <c r="S209" s="385" t="s">
        <v>127</v>
      </c>
      <c r="T209" s="385" t="s">
        <v>127</v>
      </c>
      <c r="U209" s="29">
        <f>L209-'раздел 2'!C206</f>
        <v>0</v>
      </c>
      <c r="V209" s="116">
        <f t="shared" si="60"/>
        <v>0</v>
      </c>
      <c r="W209" s="116" t="e">
        <f t="shared" si="61"/>
        <v>#VALUE!</v>
      </c>
    </row>
    <row r="210" spans="1:23" ht="15.6" customHeight="1" x14ac:dyDescent="0.2">
      <c r="A210" s="431" t="s">
        <v>70</v>
      </c>
      <c r="B210" s="431"/>
      <c r="C210" s="298"/>
      <c r="D210" s="403"/>
      <c r="E210" s="403"/>
      <c r="F210" s="385"/>
      <c r="G210" s="385"/>
      <c r="H210" s="390"/>
      <c r="I210" s="390"/>
      <c r="J210" s="390"/>
      <c r="K210" s="298"/>
      <c r="L210" s="390"/>
      <c r="M210" s="390"/>
      <c r="N210" s="390"/>
      <c r="O210" s="390"/>
      <c r="P210" s="390"/>
      <c r="Q210" s="403"/>
      <c r="R210" s="256"/>
      <c r="S210" s="255"/>
      <c r="T210" s="255"/>
      <c r="U210" s="29">
        <f>L210-'раздел 2'!C207</f>
        <v>0</v>
      </c>
      <c r="V210" s="116">
        <f t="shared" si="60"/>
        <v>0</v>
      </c>
      <c r="W210" s="116">
        <f t="shared" si="61"/>
        <v>0</v>
      </c>
    </row>
    <row r="211" spans="1:23" ht="15.6" customHeight="1" x14ac:dyDescent="0.2">
      <c r="A211" s="259">
        <f>A208+1</f>
        <v>145</v>
      </c>
      <c r="B211" s="287" t="s">
        <v>445</v>
      </c>
      <c r="C211" s="87">
        <v>1979</v>
      </c>
      <c r="D211" s="40"/>
      <c r="E211" s="40" t="s">
        <v>128</v>
      </c>
      <c r="F211" s="100">
        <v>5</v>
      </c>
      <c r="G211" s="100">
        <v>4</v>
      </c>
      <c r="H211" s="38">
        <v>2997.9</v>
      </c>
      <c r="I211" s="38">
        <v>2701.9</v>
      </c>
      <c r="J211" s="38">
        <v>2210.9</v>
      </c>
      <c r="K211" s="87">
        <v>89</v>
      </c>
      <c r="L211" s="302">
        <f>'раздел 2'!C208</f>
        <v>4034955.96</v>
      </c>
      <c r="M211" s="390">
        <v>0</v>
      </c>
      <c r="N211" s="302">
        <f>SUM(N209:N210)</f>
        <v>0</v>
      </c>
      <c r="O211" s="302">
        <f t="shared" ref="O211:O218" si="78">SUM(O210:O210)</f>
        <v>0</v>
      </c>
      <c r="P211" s="390">
        <f t="shared" ref="P211:P218" si="79">L211</f>
        <v>4034955.96</v>
      </c>
      <c r="Q211" s="403">
        <f t="shared" ref="Q211:Q219" si="80">L211/H211</f>
        <v>1345.9274692284598</v>
      </c>
      <c r="R211" s="388">
        <v>24445</v>
      </c>
      <c r="S211" s="255" t="s">
        <v>149</v>
      </c>
      <c r="T211" s="394" t="s">
        <v>130</v>
      </c>
      <c r="U211" s="29">
        <f>L211-'раздел 2'!C208</f>
        <v>0</v>
      </c>
      <c r="V211" s="116">
        <f t="shared" si="60"/>
        <v>0</v>
      </c>
      <c r="W211" s="116">
        <f t="shared" si="61"/>
        <v>23099.07253077154</v>
      </c>
    </row>
    <row r="212" spans="1:23" ht="15.6" customHeight="1" x14ac:dyDescent="0.2">
      <c r="A212" s="385">
        <f t="shared" ref="A212:A218" si="81">A211+1</f>
        <v>146</v>
      </c>
      <c r="B212" s="287" t="s">
        <v>387</v>
      </c>
      <c r="C212" s="87">
        <v>1975</v>
      </c>
      <c r="D212" s="40">
        <v>2014</v>
      </c>
      <c r="E212" s="40" t="s">
        <v>128</v>
      </c>
      <c r="F212" s="100">
        <v>5</v>
      </c>
      <c r="G212" s="100">
        <v>6</v>
      </c>
      <c r="H212" s="38">
        <v>5615.6</v>
      </c>
      <c r="I212" s="38">
        <v>5001.2</v>
      </c>
      <c r="J212" s="38">
        <v>3734.06</v>
      </c>
      <c r="K212" s="87">
        <v>126</v>
      </c>
      <c r="L212" s="302">
        <f>'раздел 2'!C209</f>
        <v>7205278.5</v>
      </c>
      <c r="M212" s="390">
        <v>0</v>
      </c>
      <c r="N212" s="302">
        <f>SUM(N209:N211)</f>
        <v>0</v>
      </c>
      <c r="O212" s="302">
        <f t="shared" si="78"/>
        <v>0</v>
      </c>
      <c r="P212" s="390">
        <f t="shared" si="79"/>
        <v>7205278.5</v>
      </c>
      <c r="Q212" s="403">
        <f t="shared" si="80"/>
        <v>1283.0825735451242</v>
      </c>
      <c r="R212" s="388">
        <v>24445</v>
      </c>
      <c r="S212" s="255" t="s">
        <v>149</v>
      </c>
      <c r="T212" s="394" t="s">
        <v>130</v>
      </c>
      <c r="U212" s="29">
        <f>L212-'раздел 2'!C209</f>
        <v>0</v>
      </c>
      <c r="V212" s="116">
        <f t="shared" si="60"/>
        <v>0</v>
      </c>
      <c r="W212" s="116">
        <f t="shared" si="61"/>
        <v>23161.917426454875</v>
      </c>
    </row>
    <row r="213" spans="1:23" ht="15.6" customHeight="1" x14ac:dyDescent="0.2">
      <c r="A213" s="385">
        <f t="shared" si="81"/>
        <v>147</v>
      </c>
      <c r="B213" s="287" t="s">
        <v>388</v>
      </c>
      <c r="C213" s="87">
        <v>1979</v>
      </c>
      <c r="D213" s="40">
        <v>2012</v>
      </c>
      <c r="E213" s="40" t="s">
        <v>128</v>
      </c>
      <c r="F213" s="100">
        <v>5</v>
      </c>
      <c r="G213" s="100">
        <v>8</v>
      </c>
      <c r="H213" s="38">
        <v>6392.8</v>
      </c>
      <c r="I213" s="38">
        <v>5824.8</v>
      </c>
      <c r="J213" s="38">
        <v>4830.3</v>
      </c>
      <c r="K213" s="87">
        <v>238</v>
      </c>
      <c r="L213" s="302">
        <f>'раздел 2'!C210</f>
        <v>8435448</v>
      </c>
      <c r="M213" s="390">
        <v>0</v>
      </c>
      <c r="N213" s="302">
        <f>SUM(N209:N212)</f>
        <v>0</v>
      </c>
      <c r="O213" s="302">
        <f t="shared" si="78"/>
        <v>0</v>
      </c>
      <c r="P213" s="390">
        <f t="shared" si="79"/>
        <v>8435448</v>
      </c>
      <c r="Q213" s="403">
        <f t="shared" si="80"/>
        <v>1319.5232136153172</v>
      </c>
      <c r="R213" s="388">
        <v>24445</v>
      </c>
      <c r="S213" s="255" t="s">
        <v>149</v>
      </c>
      <c r="T213" s="394" t="s">
        <v>130</v>
      </c>
      <c r="U213" s="29">
        <f>L213-'раздел 2'!C210</f>
        <v>0</v>
      </c>
      <c r="V213" s="116">
        <f t="shared" si="60"/>
        <v>0</v>
      </c>
      <c r="W213" s="116">
        <f t="shared" si="61"/>
        <v>23125.476786384683</v>
      </c>
    </row>
    <row r="214" spans="1:23" ht="15.6" customHeight="1" x14ac:dyDescent="0.2">
      <c r="A214" s="385">
        <f t="shared" si="81"/>
        <v>148</v>
      </c>
      <c r="B214" s="7" t="s">
        <v>389</v>
      </c>
      <c r="C214" s="87">
        <v>1978</v>
      </c>
      <c r="D214" s="40">
        <v>2013</v>
      </c>
      <c r="E214" s="40" t="s">
        <v>128</v>
      </c>
      <c r="F214" s="100">
        <v>5</v>
      </c>
      <c r="G214" s="100">
        <v>8</v>
      </c>
      <c r="H214" s="38">
        <v>7230.6</v>
      </c>
      <c r="I214" s="38">
        <v>6498.6</v>
      </c>
      <c r="J214" s="38">
        <v>5430.8</v>
      </c>
      <c r="K214" s="87">
        <v>202</v>
      </c>
      <c r="L214" s="302">
        <f>'раздел 2'!C211</f>
        <v>10134253.5</v>
      </c>
      <c r="M214" s="390">
        <v>0</v>
      </c>
      <c r="N214" s="302">
        <f>SUM(N210:N213)</f>
        <v>0</v>
      </c>
      <c r="O214" s="302">
        <f t="shared" si="78"/>
        <v>0</v>
      </c>
      <c r="P214" s="390">
        <f t="shared" si="79"/>
        <v>10134253.5</v>
      </c>
      <c r="Q214" s="403">
        <f t="shared" si="80"/>
        <v>1401.5784997095675</v>
      </c>
      <c r="R214" s="388">
        <v>24445</v>
      </c>
      <c r="S214" s="255" t="s">
        <v>149</v>
      </c>
      <c r="T214" s="394" t="s">
        <v>130</v>
      </c>
      <c r="U214" s="29">
        <f>L214-'раздел 2'!C211</f>
        <v>0</v>
      </c>
      <c r="V214" s="116">
        <f t="shared" si="60"/>
        <v>0</v>
      </c>
      <c r="W214" s="116">
        <f t="shared" si="61"/>
        <v>23043.421500290431</v>
      </c>
    </row>
    <row r="215" spans="1:23" ht="15.6" customHeight="1" x14ac:dyDescent="0.2">
      <c r="A215" s="385">
        <f t="shared" si="81"/>
        <v>149</v>
      </c>
      <c r="B215" s="7" t="s">
        <v>390</v>
      </c>
      <c r="C215" s="87">
        <v>1963</v>
      </c>
      <c r="D215" s="40"/>
      <c r="E215" s="40" t="s">
        <v>124</v>
      </c>
      <c r="F215" s="100">
        <v>5</v>
      </c>
      <c r="G215" s="100">
        <v>4</v>
      </c>
      <c r="H215" s="38">
        <v>3328.16</v>
      </c>
      <c r="I215" s="38">
        <v>2939.66</v>
      </c>
      <c r="J215" s="38">
        <v>2615.65</v>
      </c>
      <c r="K215" s="87">
        <v>114</v>
      </c>
      <c r="L215" s="302">
        <f>'раздел 2'!C212</f>
        <v>5289728.8499999996</v>
      </c>
      <c r="M215" s="390">
        <v>0</v>
      </c>
      <c r="N215" s="302">
        <f>SUM(N211:N214)</f>
        <v>0</v>
      </c>
      <c r="O215" s="302">
        <f t="shared" si="78"/>
        <v>0</v>
      </c>
      <c r="P215" s="390">
        <f t="shared" si="79"/>
        <v>5289728.8499999996</v>
      </c>
      <c r="Q215" s="403">
        <f t="shared" si="80"/>
        <v>1589.385381111485</v>
      </c>
      <c r="R215" s="388">
        <v>24445</v>
      </c>
      <c r="S215" s="255" t="s">
        <v>149</v>
      </c>
      <c r="T215" s="394" t="s">
        <v>130</v>
      </c>
      <c r="U215" s="29">
        <f>L215-'раздел 2'!C212</f>
        <v>0</v>
      </c>
      <c r="V215" s="116">
        <f t="shared" si="60"/>
        <v>0</v>
      </c>
      <c r="W215" s="116">
        <f t="shared" si="61"/>
        <v>22855.614618888514</v>
      </c>
    </row>
    <row r="216" spans="1:23" ht="15.6" customHeight="1" x14ac:dyDescent="0.2">
      <c r="A216" s="385">
        <f t="shared" si="81"/>
        <v>150</v>
      </c>
      <c r="B216" s="7" t="s">
        <v>391</v>
      </c>
      <c r="C216" s="87">
        <v>1968</v>
      </c>
      <c r="D216" s="40">
        <v>2008</v>
      </c>
      <c r="E216" s="40" t="s">
        <v>124</v>
      </c>
      <c r="F216" s="100">
        <v>5</v>
      </c>
      <c r="G216" s="100">
        <v>5</v>
      </c>
      <c r="H216" s="38">
        <v>3774.09</v>
      </c>
      <c r="I216" s="38">
        <v>3466.09</v>
      </c>
      <c r="J216" s="38">
        <v>3311.89</v>
      </c>
      <c r="K216" s="87">
        <v>143</v>
      </c>
      <c r="L216" s="302">
        <f>'раздел 2'!C213</f>
        <v>6806937.9000000004</v>
      </c>
      <c r="M216" s="390">
        <v>0</v>
      </c>
      <c r="N216" s="302">
        <f>SUM(N212:N215)</f>
        <v>0</v>
      </c>
      <c r="O216" s="302">
        <f t="shared" si="78"/>
        <v>0</v>
      </c>
      <c r="P216" s="390">
        <f t="shared" si="79"/>
        <v>6806937.9000000004</v>
      </c>
      <c r="Q216" s="403">
        <f t="shared" si="80"/>
        <v>1803.5971320238787</v>
      </c>
      <c r="R216" s="388">
        <v>24445</v>
      </c>
      <c r="S216" s="255" t="s">
        <v>149</v>
      </c>
      <c r="T216" s="394" t="s">
        <v>130</v>
      </c>
      <c r="U216" s="29">
        <f>L216-'раздел 2'!C213</f>
        <v>0</v>
      </c>
      <c r="V216" s="116">
        <f t="shared" si="60"/>
        <v>0</v>
      </c>
      <c r="W216" s="116">
        <f t="shared" si="61"/>
        <v>22641.402867976121</v>
      </c>
    </row>
    <row r="217" spans="1:23" ht="15.6" customHeight="1" x14ac:dyDescent="0.2">
      <c r="A217" s="385">
        <f t="shared" si="81"/>
        <v>151</v>
      </c>
      <c r="B217" s="7" t="s">
        <v>392</v>
      </c>
      <c r="C217" s="87">
        <v>1970</v>
      </c>
      <c r="D217" s="40">
        <v>2010</v>
      </c>
      <c r="E217" s="40" t="s">
        <v>124</v>
      </c>
      <c r="F217" s="100">
        <v>5</v>
      </c>
      <c r="G217" s="100">
        <v>4</v>
      </c>
      <c r="H217" s="38">
        <v>3695.3</v>
      </c>
      <c r="I217" s="38">
        <v>3396.01</v>
      </c>
      <c r="J217" s="38">
        <v>2940.1</v>
      </c>
      <c r="K217" s="87">
        <v>131</v>
      </c>
      <c r="L217" s="302">
        <f>'раздел 2'!C214</f>
        <v>5418603.75</v>
      </c>
      <c r="M217" s="390">
        <v>0</v>
      </c>
      <c r="N217" s="302">
        <f>SUM(N215:N216)</f>
        <v>0</v>
      </c>
      <c r="O217" s="302">
        <f t="shared" si="78"/>
        <v>0</v>
      </c>
      <c r="P217" s="390">
        <f t="shared" si="79"/>
        <v>5418603.75</v>
      </c>
      <c r="Q217" s="403">
        <f t="shared" si="80"/>
        <v>1466.3501610153437</v>
      </c>
      <c r="R217" s="388">
        <v>24445</v>
      </c>
      <c r="S217" s="255" t="s">
        <v>149</v>
      </c>
      <c r="T217" s="394" t="s">
        <v>130</v>
      </c>
      <c r="U217" s="29">
        <f>L217-'раздел 2'!C214</f>
        <v>0</v>
      </c>
      <c r="V217" s="116">
        <f t="shared" si="60"/>
        <v>0</v>
      </c>
      <c r="W217" s="116">
        <f t="shared" si="61"/>
        <v>22978.649838984657</v>
      </c>
    </row>
    <row r="218" spans="1:23" ht="15.6" customHeight="1" x14ac:dyDescent="0.2">
      <c r="A218" s="385">
        <f t="shared" si="81"/>
        <v>152</v>
      </c>
      <c r="B218" s="7" t="s">
        <v>393</v>
      </c>
      <c r="C218" s="87">
        <v>1971</v>
      </c>
      <c r="D218" s="40">
        <v>2009</v>
      </c>
      <c r="E218" s="40" t="s">
        <v>124</v>
      </c>
      <c r="F218" s="100">
        <v>5</v>
      </c>
      <c r="G218" s="100">
        <v>4</v>
      </c>
      <c r="H218" s="38">
        <v>3765.7</v>
      </c>
      <c r="I218" s="38">
        <v>3463.3</v>
      </c>
      <c r="J218" s="38">
        <v>2879.4</v>
      </c>
      <c r="K218" s="87">
        <v>106</v>
      </c>
      <c r="L218" s="302">
        <f>'раздел 2'!C215</f>
        <v>5447893.5</v>
      </c>
      <c r="M218" s="390">
        <v>0</v>
      </c>
      <c r="N218" s="302">
        <f>SUM(N216:N217)</f>
        <v>0</v>
      </c>
      <c r="O218" s="302">
        <f t="shared" si="78"/>
        <v>0</v>
      </c>
      <c r="P218" s="390">
        <f t="shared" si="79"/>
        <v>5447893.5</v>
      </c>
      <c r="Q218" s="403">
        <f t="shared" si="80"/>
        <v>1446.7146878402423</v>
      </c>
      <c r="R218" s="388">
        <v>24445</v>
      </c>
      <c r="S218" s="255" t="s">
        <v>149</v>
      </c>
      <c r="T218" s="394" t="s">
        <v>130</v>
      </c>
      <c r="U218" s="29">
        <f>L218-'раздел 2'!C215</f>
        <v>0</v>
      </c>
      <c r="V218" s="116">
        <f t="shared" si="60"/>
        <v>0</v>
      </c>
      <c r="W218" s="116">
        <f t="shared" si="61"/>
        <v>22998.285312159758</v>
      </c>
    </row>
    <row r="219" spans="1:23" ht="15.6" customHeight="1" x14ac:dyDescent="0.2">
      <c r="A219" s="458" t="s">
        <v>15</v>
      </c>
      <c r="B219" s="458"/>
      <c r="C219" s="282" t="s">
        <v>127</v>
      </c>
      <c r="D219" s="388" t="s">
        <v>127</v>
      </c>
      <c r="E219" s="388" t="s">
        <v>127</v>
      </c>
      <c r="F219" s="259" t="s">
        <v>127</v>
      </c>
      <c r="G219" s="259" t="s">
        <v>127</v>
      </c>
      <c r="H219" s="390">
        <f t="shared" ref="H219:P219" si="82">SUM(H211:H218)</f>
        <v>36800.15</v>
      </c>
      <c r="I219" s="390">
        <f t="shared" si="82"/>
        <v>33291.560000000005</v>
      </c>
      <c r="J219" s="390">
        <f t="shared" si="82"/>
        <v>27953.100000000002</v>
      </c>
      <c r="K219" s="298">
        <f t="shared" si="82"/>
        <v>1149</v>
      </c>
      <c r="L219" s="390">
        <f t="shared" si="82"/>
        <v>52773099.960000001</v>
      </c>
      <c r="M219" s="390">
        <f t="shared" si="82"/>
        <v>0</v>
      </c>
      <c r="N219" s="390">
        <f t="shared" si="82"/>
        <v>0</v>
      </c>
      <c r="O219" s="390">
        <f t="shared" si="82"/>
        <v>0</v>
      </c>
      <c r="P219" s="390">
        <f t="shared" si="82"/>
        <v>52773099.960000001</v>
      </c>
      <c r="Q219" s="403">
        <f t="shared" si="80"/>
        <v>1434.0457840525107</v>
      </c>
      <c r="R219" s="385" t="s">
        <v>127</v>
      </c>
      <c r="S219" s="385" t="s">
        <v>127</v>
      </c>
      <c r="T219" s="385" t="s">
        <v>127</v>
      </c>
      <c r="U219" s="29">
        <f>L219-'раздел 2'!C216</f>
        <v>0</v>
      </c>
      <c r="V219" s="116">
        <f t="shared" si="60"/>
        <v>0</v>
      </c>
      <c r="W219" s="116" t="e">
        <f t="shared" si="61"/>
        <v>#VALUE!</v>
      </c>
    </row>
    <row r="220" spans="1:23" ht="15.6" customHeight="1" x14ac:dyDescent="0.2">
      <c r="A220" s="467" t="s">
        <v>71</v>
      </c>
      <c r="B220" s="467"/>
      <c r="C220" s="298"/>
      <c r="D220" s="394"/>
      <c r="E220" s="394"/>
      <c r="F220" s="517"/>
      <c r="G220" s="517"/>
      <c r="H220" s="517"/>
      <c r="I220" s="517"/>
      <c r="J220" s="517"/>
      <c r="K220" s="517"/>
      <c r="L220" s="517"/>
      <c r="M220" s="517"/>
      <c r="N220" s="517"/>
      <c r="O220" s="517"/>
      <c r="P220" s="517"/>
      <c r="Q220" s="517"/>
      <c r="R220" s="517"/>
      <c r="S220" s="517"/>
      <c r="T220" s="517"/>
      <c r="U220" s="29">
        <f>L220-'раздел 2'!C217</f>
        <v>0</v>
      </c>
      <c r="V220" s="116">
        <f t="shared" si="60"/>
        <v>0</v>
      </c>
      <c r="W220" s="116">
        <f t="shared" si="61"/>
        <v>0</v>
      </c>
    </row>
    <row r="221" spans="1:23" ht="15.6" customHeight="1" x14ac:dyDescent="0.2">
      <c r="A221" s="385">
        <f>A218+1</f>
        <v>153</v>
      </c>
      <c r="B221" s="287" t="s">
        <v>687</v>
      </c>
      <c r="C221" s="298">
        <v>2000</v>
      </c>
      <c r="D221" s="299"/>
      <c r="E221" s="394" t="s">
        <v>128</v>
      </c>
      <c r="F221" s="282">
        <v>5</v>
      </c>
      <c r="G221" s="282">
        <v>1</v>
      </c>
      <c r="H221" s="273">
        <v>1283</v>
      </c>
      <c r="I221" s="273">
        <v>1155</v>
      </c>
      <c r="J221" s="273">
        <v>1155</v>
      </c>
      <c r="K221" s="282">
        <v>53</v>
      </c>
      <c r="L221" s="302">
        <f>'раздел 2'!C218</f>
        <v>8354115</v>
      </c>
      <c r="M221" s="390">
        <v>0</v>
      </c>
      <c r="N221" s="390">
        <v>0</v>
      </c>
      <c r="O221" s="390">
        <v>0</v>
      </c>
      <c r="P221" s="390">
        <f t="shared" ref="P221:P226" si="83">L221</f>
        <v>8354115</v>
      </c>
      <c r="Q221" s="403">
        <f t="shared" ref="Q221:Q227" si="84">L221/H221</f>
        <v>6511.3912704598597</v>
      </c>
      <c r="R221" s="388">
        <v>24445</v>
      </c>
      <c r="S221" s="255" t="s">
        <v>149</v>
      </c>
      <c r="T221" s="394" t="s">
        <v>130</v>
      </c>
      <c r="U221" s="29">
        <f>L221-'раздел 2'!C218</f>
        <v>0</v>
      </c>
      <c r="V221" s="116">
        <f t="shared" si="60"/>
        <v>0</v>
      </c>
      <c r="W221" s="116">
        <f t="shared" si="61"/>
        <v>17933.608729540141</v>
      </c>
    </row>
    <row r="222" spans="1:23" ht="15.6" customHeight="1" x14ac:dyDescent="0.2">
      <c r="A222" s="385">
        <f t="shared" ref="A222" si="85">A221+1</f>
        <v>154</v>
      </c>
      <c r="B222" s="287" t="s">
        <v>688</v>
      </c>
      <c r="C222" s="86">
        <v>1954</v>
      </c>
      <c r="D222" s="35"/>
      <c r="E222" s="35" t="s">
        <v>181</v>
      </c>
      <c r="F222" s="101">
        <v>4</v>
      </c>
      <c r="G222" s="101">
        <v>3</v>
      </c>
      <c r="H222" s="35">
        <v>2762</v>
      </c>
      <c r="I222" s="35">
        <v>2038.5</v>
      </c>
      <c r="J222" s="35">
        <v>2233.3000000000002</v>
      </c>
      <c r="K222" s="86">
        <v>100</v>
      </c>
      <c r="L222" s="302">
        <f>'раздел 2'!C219</f>
        <v>25870352.310000002</v>
      </c>
      <c r="M222" s="390">
        <v>0</v>
      </c>
      <c r="N222" s="390">
        <v>0</v>
      </c>
      <c r="O222" s="390">
        <v>0</v>
      </c>
      <c r="P222" s="390">
        <f t="shared" si="83"/>
        <v>25870352.310000002</v>
      </c>
      <c r="Q222" s="403">
        <f t="shared" si="84"/>
        <v>9366.5287146994942</v>
      </c>
      <c r="R222" s="388">
        <v>24445</v>
      </c>
      <c r="S222" s="255" t="s">
        <v>149</v>
      </c>
      <c r="T222" s="394" t="s">
        <v>130</v>
      </c>
      <c r="U222" s="29">
        <f>L222-'раздел 2'!C219</f>
        <v>0</v>
      </c>
      <c r="V222" s="116">
        <f t="shared" si="60"/>
        <v>0</v>
      </c>
      <c r="W222" s="116">
        <f t="shared" si="61"/>
        <v>15078.471285300506</v>
      </c>
    </row>
    <row r="223" spans="1:23" ht="15.6" customHeight="1" x14ac:dyDescent="0.2">
      <c r="A223" s="385">
        <f t="shared" ref="A223:A226" si="86">A222+1</f>
        <v>155</v>
      </c>
      <c r="B223" s="287" t="s">
        <v>689</v>
      </c>
      <c r="C223" s="86">
        <v>1981</v>
      </c>
      <c r="D223" s="35"/>
      <c r="E223" s="35" t="s">
        <v>181</v>
      </c>
      <c r="F223" s="101">
        <v>5</v>
      </c>
      <c r="G223" s="101">
        <v>1</v>
      </c>
      <c r="H223" s="43">
        <v>2997.1</v>
      </c>
      <c r="I223" s="43">
        <v>2010.8</v>
      </c>
      <c r="J223" s="43">
        <v>1310</v>
      </c>
      <c r="K223" s="86">
        <v>157</v>
      </c>
      <c r="L223" s="302">
        <f>'раздел 2'!C220</f>
        <v>10825491.6</v>
      </c>
      <c r="M223" s="390">
        <v>0</v>
      </c>
      <c r="N223" s="390">
        <v>0</v>
      </c>
      <c r="O223" s="390">
        <v>0</v>
      </c>
      <c r="P223" s="390">
        <f t="shared" si="83"/>
        <v>10825491.6</v>
      </c>
      <c r="Q223" s="403">
        <f t="shared" si="84"/>
        <v>3611.9887891628573</v>
      </c>
      <c r="R223" s="388">
        <v>24445</v>
      </c>
      <c r="S223" s="255" t="s">
        <v>149</v>
      </c>
      <c r="T223" s="394" t="s">
        <v>130</v>
      </c>
      <c r="U223" s="29">
        <f>L223-'раздел 2'!C220</f>
        <v>0</v>
      </c>
      <c r="V223" s="116">
        <f t="shared" si="60"/>
        <v>0</v>
      </c>
      <c r="W223" s="116">
        <f t="shared" si="61"/>
        <v>20833.011210837143</v>
      </c>
    </row>
    <row r="224" spans="1:23" ht="15.6" customHeight="1" x14ac:dyDescent="0.2">
      <c r="A224" s="385">
        <f t="shared" si="86"/>
        <v>156</v>
      </c>
      <c r="B224" s="289" t="s">
        <v>684</v>
      </c>
      <c r="C224" s="298">
        <v>1936</v>
      </c>
      <c r="D224" s="394"/>
      <c r="E224" s="394" t="s">
        <v>124</v>
      </c>
      <c r="F224" s="298">
        <v>4</v>
      </c>
      <c r="G224" s="298">
        <v>3</v>
      </c>
      <c r="H224" s="273">
        <v>2378.1</v>
      </c>
      <c r="I224" s="273">
        <v>1683.4</v>
      </c>
      <c r="J224" s="273">
        <v>301.39999999999998</v>
      </c>
      <c r="K224" s="282">
        <v>101</v>
      </c>
      <c r="L224" s="302">
        <f>'раздел 2'!C221</f>
        <v>15103626.300000001</v>
      </c>
      <c r="M224" s="390">
        <v>0</v>
      </c>
      <c r="N224" s="390">
        <v>0</v>
      </c>
      <c r="O224" s="390">
        <v>0</v>
      </c>
      <c r="P224" s="390">
        <f t="shared" si="83"/>
        <v>15103626.300000001</v>
      </c>
      <c r="Q224" s="403">
        <f t="shared" si="84"/>
        <v>6351.1317017787314</v>
      </c>
      <c r="R224" s="388">
        <v>24445</v>
      </c>
      <c r="S224" s="255" t="s">
        <v>149</v>
      </c>
      <c r="T224" s="394" t="s">
        <v>130</v>
      </c>
      <c r="U224" s="29">
        <f>L224-'раздел 2'!C221</f>
        <v>0</v>
      </c>
      <c r="V224" s="116">
        <f t="shared" si="60"/>
        <v>0</v>
      </c>
      <c r="W224" s="116">
        <f t="shared" si="61"/>
        <v>18093.86829822127</v>
      </c>
    </row>
    <row r="225" spans="1:23" ht="15.6" customHeight="1" x14ac:dyDescent="0.2">
      <c r="A225" s="385">
        <f t="shared" si="86"/>
        <v>157</v>
      </c>
      <c r="B225" s="289" t="s">
        <v>685</v>
      </c>
      <c r="C225" s="298">
        <v>1937</v>
      </c>
      <c r="D225" s="394"/>
      <c r="E225" s="394" t="s">
        <v>124</v>
      </c>
      <c r="F225" s="298">
        <v>4</v>
      </c>
      <c r="G225" s="298">
        <v>3</v>
      </c>
      <c r="H225" s="273">
        <v>2477.3000000000002</v>
      </c>
      <c r="I225" s="273">
        <v>2215.3000000000002</v>
      </c>
      <c r="J225" s="273">
        <v>1044.6500000000001</v>
      </c>
      <c r="K225" s="282">
        <v>127</v>
      </c>
      <c r="L225" s="302">
        <f>'раздел 2'!C222</f>
        <v>1638794.9</v>
      </c>
      <c r="M225" s="390">
        <v>0</v>
      </c>
      <c r="N225" s="390">
        <v>0</v>
      </c>
      <c r="O225" s="390">
        <v>0</v>
      </c>
      <c r="P225" s="390">
        <f t="shared" si="83"/>
        <v>1638794.9</v>
      </c>
      <c r="Q225" s="403">
        <f t="shared" si="84"/>
        <v>661.52460339886159</v>
      </c>
      <c r="R225" s="388">
        <v>24445</v>
      </c>
      <c r="S225" s="255" t="s">
        <v>149</v>
      </c>
      <c r="T225" s="394" t="s">
        <v>130</v>
      </c>
      <c r="U225" s="29">
        <f>L225-'раздел 2'!C222</f>
        <v>0</v>
      </c>
      <c r="V225" s="116">
        <f t="shared" si="60"/>
        <v>0</v>
      </c>
      <c r="W225" s="116">
        <f t="shared" si="61"/>
        <v>23783.475396601138</v>
      </c>
    </row>
    <row r="226" spans="1:23" ht="15.6" customHeight="1" x14ac:dyDescent="0.2">
      <c r="A226" s="385">
        <f t="shared" si="86"/>
        <v>158</v>
      </c>
      <c r="B226" s="153" t="s">
        <v>686</v>
      </c>
      <c r="C226" s="388">
        <v>1936</v>
      </c>
      <c r="D226" s="388"/>
      <c r="E226" s="394" t="s">
        <v>124</v>
      </c>
      <c r="F226" s="388">
        <v>4</v>
      </c>
      <c r="G226" s="388">
        <v>3</v>
      </c>
      <c r="H226" s="273">
        <v>2452.6</v>
      </c>
      <c r="I226" s="273">
        <v>2094.6</v>
      </c>
      <c r="J226" s="273">
        <v>1697.6</v>
      </c>
      <c r="K226" s="388">
        <v>102</v>
      </c>
      <c r="L226" s="302">
        <f>'раздел 2'!C223</f>
        <v>149787.10999999999</v>
      </c>
      <c r="M226" s="390">
        <v>0</v>
      </c>
      <c r="N226" s="390">
        <v>0</v>
      </c>
      <c r="O226" s="390">
        <v>0</v>
      </c>
      <c r="P226" s="390">
        <f t="shared" si="83"/>
        <v>149787.10999999999</v>
      </c>
      <c r="Q226" s="403">
        <f t="shared" si="84"/>
        <v>61.07278398434314</v>
      </c>
      <c r="R226" s="388">
        <v>24445</v>
      </c>
      <c r="S226" s="255" t="s">
        <v>149</v>
      </c>
      <c r="T226" s="394" t="s">
        <v>130</v>
      </c>
      <c r="U226" s="29">
        <f>L226-'раздел 2'!C223</f>
        <v>0</v>
      </c>
      <c r="V226" s="116">
        <f t="shared" ref="V226:V238" si="87">L226-P226</f>
        <v>0</v>
      </c>
      <c r="W226" s="116">
        <f t="shared" ref="W226:W255" si="88">R226-Q226</f>
        <v>24383.927216015658</v>
      </c>
    </row>
    <row r="227" spans="1:23" ht="15.6" customHeight="1" x14ac:dyDescent="0.2">
      <c r="A227" s="458" t="s">
        <v>15</v>
      </c>
      <c r="B227" s="458"/>
      <c r="C227" s="282" t="s">
        <v>127</v>
      </c>
      <c r="D227" s="388" t="s">
        <v>127</v>
      </c>
      <c r="E227" s="388" t="s">
        <v>127</v>
      </c>
      <c r="F227" s="259" t="s">
        <v>127</v>
      </c>
      <c r="G227" s="259" t="s">
        <v>127</v>
      </c>
      <c r="H227" s="403">
        <f t="shared" ref="H227:P227" si="89">SUM(H221:H226)</f>
        <v>14350.1</v>
      </c>
      <c r="I227" s="403">
        <f t="shared" si="89"/>
        <v>11197.6</v>
      </c>
      <c r="J227" s="403">
        <f t="shared" si="89"/>
        <v>7741.9500000000007</v>
      </c>
      <c r="K227" s="298">
        <f t="shared" si="89"/>
        <v>640</v>
      </c>
      <c r="L227" s="390">
        <f t="shared" si="89"/>
        <v>61942167.220000006</v>
      </c>
      <c r="M227" s="403">
        <f t="shared" si="89"/>
        <v>0</v>
      </c>
      <c r="N227" s="403">
        <f t="shared" si="89"/>
        <v>0</v>
      </c>
      <c r="O227" s="403">
        <f t="shared" si="89"/>
        <v>0</v>
      </c>
      <c r="P227" s="390">
        <f t="shared" si="89"/>
        <v>61942167.220000006</v>
      </c>
      <c r="Q227" s="403">
        <f t="shared" si="84"/>
        <v>4316.4972522839562</v>
      </c>
      <c r="R227" s="256" t="s">
        <v>127</v>
      </c>
      <c r="S227" s="255" t="s">
        <v>127</v>
      </c>
      <c r="T227" s="255" t="s">
        <v>127</v>
      </c>
      <c r="U227" s="29">
        <f>L227-'раздел 2'!C224</f>
        <v>0</v>
      </c>
      <c r="V227" s="116">
        <f t="shared" si="87"/>
        <v>0</v>
      </c>
      <c r="W227" s="116" t="e">
        <f t="shared" si="88"/>
        <v>#VALUE!</v>
      </c>
    </row>
    <row r="228" spans="1:23" ht="15.6" customHeight="1" x14ac:dyDescent="0.2">
      <c r="A228" s="431" t="s">
        <v>690</v>
      </c>
      <c r="B228" s="431"/>
      <c r="C228" s="298"/>
      <c r="D228" s="394"/>
      <c r="E228" s="394"/>
      <c r="F228" s="385"/>
      <c r="G228" s="385"/>
      <c r="H228" s="403"/>
      <c r="I228" s="403"/>
      <c r="J228" s="403"/>
      <c r="K228" s="298"/>
      <c r="L228" s="390"/>
      <c r="M228" s="403"/>
      <c r="N228" s="403"/>
      <c r="O228" s="403"/>
      <c r="P228" s="390"/>
      <c r="Q228" s="403"/>
      <c r="R228" s="256"/>
      <c r="S228" s="255"/>
      <c r="T228" s="255"/>
      <c r="U228" s="29">
        <f>L228-'раздел 2'!C225</f>
        <v>0</v>
      </c>
      <c r="V228" s="116"/>
      <c r="W228" s="116"/>
    </row>
    <row r="229" spans="1:23" ht="15.6" customHeight="1" x14ac:dyDescent="0.2">
      <c r="A229" s="259">
        <f>A226+1</f>
        <v>159</v>
      </c>
      <c r="B229" s="261" t="s">
        <v>691</v>
      </c>
      <c r="C229" s="394">
        <v>1987</v>
      </c>
      <c r="D229" s="394"/>
      <c r="E229" s="394" t="s">
        <v>128</v>
      </c>
      <c r="F229" s="272">
        <v>5</v>
      </c>
      <c r="G229" s="272">
        <v>4</v>
      </c>
      <c r="H229" s="390">
        <v>5171.7</v>
      </c>
      <c r="I229" s="390">
        <v>4603.6899999999996</v>
      </c>
      <c r="J229" s="390">
        <v>4032.59</v>
      </c>
      <c r="K229" s="272">
        <v>269</v>
      </c>
      <c r="L229" s="390">
        <f>'раздел 2'!C226</f>
        <v>1729080.26</v>
      </c>
      <c r="M229" s="390">
        <v>0</v>
      </c>
      <c r="N229" s="390">
        <v>0</v>
      </c>
      <c r="O229" s="390">
        <v>0</v>
      </c>
      <c r="P229" s="390">
        <f t="shared" ref="P229" si="90">L229</f>
        <v>1729080.26</v>
      </c>
      <c r="Q229" s="403">
        <f t="shared" ref="Q229" si="91">L229/H229</f>
        <v>334.33498849507902</v>
      </c>
      <c r="R229" s="388">
        <v>24445</v>
      </c>
      <c r="S229" s="255" t="s">
        <v>149</v>
      </c>
      <c r="T229" s="394" t="s">
        <v>130</v>
      </c>
      <c r="U229" s="29">
        <f>L229-'раздел 2'!C226</f>
        <v>0</v>
      </c>
      <c r="V229" s="116"/>
      <c r="W229" s="116"/>
    </row>
    <row r="230" spans="1:23" ht="15.6" customHeight="1" x14ac:dyDescent="0.2">
      <c r="A230" s="259">
        <f>A229+1</f>
        <v>160</v>
      </c>
      <c r="B230" s="261" t="s">
        <v>692</v>
      </c>
      <c r="C230" s="394">
        <v>1968</v>
      </c>
      <c r="D230" s="394"/>
      <c r="E230" s="394" t="s">
        <v>128</v>
      </c>
      <c r="F230" s="272">
        <v>5</v>
      </c>
      <c r="G230" s="272">
        <v>7</v>
      </c>
      <c r="H230" s="390">
        <v>3570.7</v>
      </c>
      <c r="I230" s="390">
        <v>3175.31</v>
      </c>
      <c r="J230" s="390">
        <v>2573.98</v>
      </c>
      <c r="K230" s="272">
        <v>176</v>
      </c>
      <c r="L230" s="390">
        <f>'раздел 2'!C227</f>
        <v>13379265.92</v>
      </c>
      <c r="M230" s="390">
        <v>0</v>
      </c>
      <c r="N230" s="390">
        <v>0</v>
      </c>
      <c r="O230" s="390">
        <v>0</v>
      </c>
      <c r="P230" s="390">
        <f t="shared" ref="P230:P234" si="92">L230</f>
        <v>13379265.92</v>
      </c>
      <c r="Q230" s="403">
        <f t="shared" ref="Q230:Q235" si="93">L230/H230</f>
        <v>3746.9588372027897</v>
      </c>
      <c r="R230" s="388">
        <v>24446</v>
      </c>
      <c r="S230" s="255" t="s">
        <v>149</v>
      </c>
      <c r="T230" s="394" t="s">
        <v>130</v>
      </c>
      <c r="U230" s="29">
        <f>L230-'раздел 2'!C227</f>
        <v>0</v>
      </c>
      <c r="V230" s="116"/>
      <c r="W230" s="116"/>
    </row>
    <row r="231" spans="1:23" ht="15.6" customHeight="1" x14ac:dyDescent="0.2">
      <c r="A231" s="259">
        <f>A230+1</f>
        <v>161</v>
      </c>
      <c r="B231" s="261" t="s">
        <v>693</v>
      </c>
      <c r="C231" s="394">
        <v>1979</v>
      </c>
      <c r="D231" s="394"/>
      <c r="E231" s="394" t="s">
        <v>128</v>
      </c>
      <c r="F231" s="272">
        <v>5</v>
      </c>
      <c r="G231" s="272">
        <v>4</v>
      </c>
      <c r="H231" s="390">
        <v>3091</v>
      </c>
      <c r="I231" s="390">
        <v>2785.32</v>
      </c>
      <c r="J231" s="390">
        <v>2604.02</v>
      </c>
      <c r="K231" s="272">
        <v>126</v>
      </c>
      <c r="L231" s="390">
        <f>'раздел 2'!C228</f>
        <v>1304074.76</v>
      </c>
      <c r="M231" s="390">
        <v>0</v>
      </c>
      <c r="N231" s="390">
        <v>0</v>
      </c>
      <c r="O231" s="390">
        <v>0</v>
      </c>
      <c r="P231" s="390">
        <f t="shared" si="92"/>
        <v>1304074.76</v>
      </c>
      <c r="Q231" s="403">
        <f t="shared" si="93"/>
        <v>421.89413134907795</v>
      </c>
      <c r="R231" s="388">
        <v>24447</v>
      </c>
      <c r="S231" s="255" t="s">
        <v>149</v>
      </c>
      <c r="T231" s="394" t="s">
        <v>130</v>
      </c>
      <c r="U231" s="29">
        <f>L231-'раздел 2'!C228</f>
        <v>0</v>
      </c>
      <c r="V231" s="116"/>
      <c r="W231" s="116"/>
    </row>
    <row r="232" spans="1:23" ht="15.6" customHeight="1" x14ac:dyDescent="0.2">
      <c r="A232" s="259">
        <f>A231+1</f>
        <v>162</v>
      </c>
      <c r="B232" s="261" t="s">
        <v>694</v>
      </c>
      <c r="C232" s="394">
        <v>1986</v>
      </c>
      <c r="D232" s="394"/>
      <c r="E232" s="394" t="s">
        <v>128</v>
      </c>
      <c r="F232" s="272">
        <v>5</v>
      </c>
      <c r="G232" s="272">
        <v>4</v>
      </c>
      <c r="H232" s="390">
        <v>4489.1000000000004</v>
      </c>
      <c r="I232" s="390">
        <f>H232-G232</f>
        <v>4485.1000000000004</v>
      </c>
      <c r="J232" s="390">
        <v>3805.1</v>
      </c>
      <c r="K232" s="272">
        <v>248</v>
      </c>
      <c r="L232" s="390">
        <f>'раздел 2'!C229</f>
        <v>1731995.62</v>
      </c>
      <c r="M232" s="390">
        <v>0</v>
      </c>
      <c r="N232" s="390">
        <v>0</v>
      </c>
      <c r="O232" s="390">
        <v>0</v>
      </c>
      <c r="P232" s="390">
        <f t="shared" si="92"/>
        <v>1731995.62</v>
      </c>
      <c r="Q232" s="403">
        <f t="shared" si="93"/>
        <v>385.82246329999333</v>
      </c>
      <c r="R232" s="388">
        <v>24448</v>
      </c>
      <c r="S232" s="255" t="s">
        <v>149</v>
      </c>
      <c r="T232" s="394" t="s">
        <v>130</v>
      </c>
      <c r="U232" s="29">
        <f>L232-'раздел 2'!C229</f>
        <v>0</v>
      </c>
      <c r="V232" s="116"/>
      <c r="W232" s="116"/>
    </row>
    <row r="233" spans="1:23" ht="15.6" customHeight="1" x14ac:dyDescent="0.2">
      <c r="A233" s="259">
        <f>A232+1</f>
        <v>163</v>
      </c>
      <c r="B233" s="261" t="s">
        <v>695</v>
      </c>
      <c r="C233" s="394">
        <v>1983</v>
      </c>
      <c r="D233" s="394"/>
      <c r="E233" s="394" t="s">
        <v>128</v>
      </c>
      <c r="F233" s="272">
        <v>5</v>
      </c>
      <c r="G233" s="272">
        <v>5</v>
      </c>
      <c r="H233" s="390">
        <v>6300.6</v>
      </c>
      <c r="I233" s="390">
        <v>5728.12</v>
      </c>
      <c r="J233" s="390">
        <v>4299.5200000000004</v>
      </c>
      <c r="K233" s="272">
        <v>300</v>
      </c>
      <c r="L233" s="390">
        <f>'раздел 2'!C230</f>
        <v>2052318.01</v>
      </c>
      <c r="M233" s="390">
        <v>0</v>
      </c>
      <c r="N233" s="390">
        <v>0</v>
      </c>
      <c r="O233" s="390">
        <v>0</v>
      </c>
      <c r="P233" s="390">
        <f t="shared" si="92"/>
        <v>2052318.01</v>
      </c>
      <c r="Q233" s="403">
        <f t="shared" si="93"/>
        <v>325.73374123099387</v>
      </c>
      <c r="R233" s="388">
        <v>24449</v>
      </c>
      <c r="S233" s="255" t="s">
        <v>149</v>
      </c>
      <c r="T233" s="394" t="s">
        <v>130</v>
      </c>
      <c r="U233" s="29">
        <f>L233-'раздел 2'!C230</f>
        <v>0</v>
      </c>
      <c r="V233" s="116"/>
      <c r="W233" s="116"/>
    </row>
    <row r="234" spans="1:23" ht="15.6" customHeight="1" x14ac:dyDescent="0.2">
      <c r="A234" s="259">
        <f>A233+1</f>
        <v>164</v>
      </c>
      <c r="B234" s="261" t="s">
        <v>696</v>
      </c>
      <c r="C234" s="394">
        <v>1967</v>
      </c>
      <c r="D234" s="394"/>
      <c r="E234" s="394" t="s">
        <v>128</v>
      </c>
      <c r="F234" s="272">
        <v>4</v>
      </c>
      <c r="G234" s="272">
        <v>4</v>
      </c>
      <c r="H234" s="390">
        <v>2704</v>
      </c>
      <c r="I234" s="390">
        <v>2736.73</v>
      </c>
      <c r="J234" s="390">
        <v>2348.79</v>
      </c>
      <c r="K234" s="272">
        <v>135</v>
      </c>
      <c r="L234" s="390">
        <f>'раздел 2'!C231</f>
        <v>1418935.01</v>
      </c>
      <c r="M234" s="390">
        <v>0</v>
      </c>
      <c r="N234" s="390">
        <v>0</v>
      </c>
      <c r="O234" s="390">
        <v>0</v>
      </c>
      <c r="P234" s="390">
        <f t="shared" si="92"/>
        <v>1418935.01</v>
      </c>
      <c r="Q234" s="403">
        <f t="shared" si="93"/>
        <v>524.7540717455621</v>
      </c>
      <c r="R234" s="388">
        <v>24450</v>
      </c>
      <c r="S234" s="255" t="s">
        <v>149</v>
      </c>
      <c r="T234" s="394" t="s">
        <v>130</v>
      </c>
      <c r="U234" s="29">
        <f>L234-'раздел 2'!C231</f>
        <v>0</v>
      </c>
      <c r="V234" s="116"/>
      <c r="W234" s="116"/>
    </row>
    <row r="235" spans="1:23" ht="15.6" customHeight="1" x14ac:dyDescent="0.2">
      <c r="A235" s="458" t="s">
        <v>15</v>
      </c>
      <c r="B235" s="458"/>
      <c r="C235" s="282" t="s">
        <v>127</v>
      </c>
      <c r="D235" s="388" t="s">
        <v>127</v>
      </c>
      <c r="E235" s="388" t="s">
        <v>127</v>
      </c>
      <c r="F235" s="259" t="s">
        <v>127</v>
      </c>
      <c r="G235" s="259" t="s">
        <v>127</v>
      </c>
      <c r="H235" s="390">
        <f t="shared" ref="H235:K235" si="94">SUM(H228:H234)</f>
        <v>25327.1</v>
      </c>
      <c r="I235" s="390">
        <f t="shared" si="94"/>
        <v>23514.27</v>
      </c>
      <c r="J235" s="390">
        <f t="shared" si="94"/>
        <v>19664</v>
      </c>
      <c r="K235" s="390">
        <f t="shared" si="94"/>
        <v>1254</v>
      </c>
      <c r="L235" s="390">
        <f>SUM(L228:L234)</f>
        <v>21615669.580000002</v>
      </c>
      <c r="M235" s="403">
        <f>SUM(M228:M234)</f>
        <v>0</v>
      </c>
      <c r="N235" s="403">
        <f>SUM(N228:N234)</f>
        <v>0</v>
      </c>
      <c r="O235" s="403">
        <f>SUM(O228:O234)</f>
        <v>0</v>
      </c>
      <c r="P235" s="390">
        <f>SUM(P228:P234)</f>
        <v>21615669.580000002</v>
      </c>
      <c r="Q235" s="403">
        <f t="shared" si="93"/>
        <v>853.46011110628547</v>
      </c>
      <c r="R235" s="256" t="s">
        <v>127</v>
      </c>
      <c r="S235" s="255" t="s">
        <v>127</v>
      </c>
      <c r="T235" s="255" t="s">
        <v>127</v>
      </c>
      <c r="U235" s="29">
        <f>L235-'раздел 2'!C232</f>
        <v>0</v>
      </c>
      <c r="V235" s="116"/>
      <c r="W235" s="116"/>
    </row>
    <row r="236" spans="1:23" ht="15.6" customHeight="1" x14ac:dyDescent="0.2">
      <c r="A236" s="431" t="s">
        <v>72</v>
      </c>
      <c r="B236" s="431"/>
      <c r="C236" s="298"/>
      <c r="D236" s="394"/>
      <c r="E236" s="394"/>
      <c r="F236" s="385"/>
      <c r="G236" s="385"/>
      <c r="H236" s="394"/>
      <c r="I236" s="34"/>
      <c r="J236" s="394"/>
      <c r="K236" s="298"/>
      <c r="L236" s="390"/>
      <c r="M236" s="390"/>
      <c r="N236" s="390"/>
      <c r="O236" s="390"/>
      <c r="P236" s="390"/>
      <c r="Q236" s="403"/>
      <c r="R236" s="302"/>
      <c r="S236" s="255"/>
      <c r="T236" s="394"/>
      <c r="U236" s="29">
        <f>L236-'раздел 2'!C233</f>
        <v>0</v>
      </c>
      <c r="V236" s="116">
        <f t="shared" si="87"/>
        <v>0</v>
      </c>
      <c r="W236" s="116">
        <f t="shared" si="88"/>
        <v>0</v>
      </c>
    </row>
    <row r="237" spans="1:23" ht="15.6" customHeight="1" x14ac:dyDescent="0.2">
      <c r="A237" s="259">
        <f>A234+1</f>
        <v>165</v>
      </c>
      <c r="B237" s="289" t="s">
        <v>187</v>
      </c>
      <c r="C237" s="141">
        <v>1955</v>
      </c>
      <c r="D237" s="122"/>
      <c r="E237" s="142" t="s">
        <v>437</v>
      </c>
      <c r="F237" s="143">
        <v>2</v>
      </c>
      <c r="G237" s="143">
        <v>1</v>
      </c>
      <c r="H237" s="142">
        <v>539.6</v>
      </c>
      <c r="I237" s="142">
        <v>539.6</v>
      </c>
      <c r="J237" s="142">
        <v>319.5</v>
      </c>
      <c r="K237" s="141">
        <v>18</v>
      </c>
      <c r="L237" s="390">
        <f>'раздел 2'!C234</f>
        <v>73182.63</v>
      </c>
      <c r="M237" s="390">
        <v>0</v>
      </c>
      <c r="N237" s="390">
        <v>0</v>
      </c>
      <c r="O237" s="390">
        <v>0</v>
      </c>
      <c r="P237" s="390">
        <f t="shared" ref="P237:P238" si="95">L237</f>
        <v>73182.63</v>
      </c>
      <c r="Q237" s="403">
        <f t="shared" ref="Q237:Q240" si="96">L237/H237</f>
        <v>135.6238510007413</v>
      </c>
      <c r="R237" s="388">
        <v>24445</v>
      </c>
      <c r="S237" s="255" t="s">
        <v>149</v>
      </c>
      <c r="T237" s="394" t="s">
        <v>130</v>
      </c>
      <c r="U237" s="29">
        <f>L237-'раздел 2'!C234</f>
        <v>0</v>
      </c>
      <c r="V237" s="116">
        <f t="shared" si="87"/>
        <v>0</v>
      </c>
      <c r="W237" s="116">
        <f t="shared" si="88"/>
        <v>24309.376148999258</v>
      </c>
    </row>
    <row r="238" spans="1:23" ht="15.6" customHeight="1" x14ac:dyDescent="0.2">
      <c r="A238" s="259">
        <f>A237+1</f>
        <v>166</v>
      </c>
      <c r="B238" s="289" t="s">
        <v>188</v>
      </c>
      <c r="C238" s="141">
        <v>1959</v>
      </c>
      <c r="D238" s="122"/>
      <c r="E238" s="142" t="s">
        <v>446</v>
      </c>
      <c r="F238" s="143">
        <v>2</v>
      </c>
      <c r="G238" s="143">
        <v>1</v>
      </c>
      <c r="H238" s="142">
        <v>126.7</v>
      </c>
      <c r="I238" s="142">
        <v>126.7</v>
      </c>
      <c r="J238" s="142">
        <v>61.8</v>
      </c>
      <c r="K238" s="141">
        <v>5</v>
      </c>
      <c r="L238" s="390">
        <f>'раздел 2'!C235</f>
        <v>31490.48</v>
      </c>
      <c r="M238" s="390">
        <v>0</v>
      </c>
      <c r="N238" s="390">
        <v>0</v>
      </c>
      <c r="O238" s="390">
        <v>0</v>
      </c>
      <c r="P238" s="390">
        <f t="shared" si="95"/>
        <v>31490.48</v>
      </c>
      <c r="Q238" s="403">
        <f t="shared" si="96"/>
        <v>248.54364640883978</v>
      </c>
      <c r="R238" s="388">
        <v>24445</v>
      </c>
      <c r="S238" s="255" t="s">
        <v>149</v>
      </c>
      <c r="T238" s="394" t="s">
        <v>130</v>
      </c>
      <c r="U238" s="29">
        <f>L238-'раздел 2'!C235</f>
        <v>0</v>
      </c>
      <c r="V238" s="116">
        <f t="shared" si="87"/>
        <v>0</v>
      </c>
      <c r="W238" s="116">
        <f t="shared" si="88"/>
        <v>24196.456353591158</v>
      </c>
    </row>
    <row r="239" spans="1:23" ht="15.6" customHeight="1" x14ac:dyDescent="0.2">
      <c r="A239" s="458" t="s">
        <v>15</v>
      </c>
      <c r="B239" s="458"/>
      <c r="C239" s="282" t="s">
        <v>127</v>
      </c>
      <c r="D239" s="388" t="s">
        <v>127</v>
      </c>
      <c r="E239" s="388" t="s">
        <v>127</v>
      </c>
      <c r="F239" s="259" t="s">
        <v>127</v>
      </c>
      <c r="G239" s="259" t="s">
        <v>127</v>
      </c>
      <c r="H239" s="302">
        <f t="shared" ref="H239:P239" si="97">SUM(H237:H238)</f>
        <v>666.30000000000007</v>
      </c>
      <c r="I239" s="302">
        <f t="shared" si="97"/>
        <v>666.30000000000007</v>
      </c>
      <c r="J239" s="302">
        <f t="shared" si="97"/>
        <v>381.3</v>
      </c>
      <c r="K239" s="282">
        <f t="shared" si="97"/>
        <v>23</v>
      </c>
      <c r="L239" s="273">
        <f t="shared" si="97"/>
        <v>104673.11</v>
      </c>
      <c r="M239" s="302">
        <f t="shared" si="97"/>
        <v>0</v>
      </c>
      <c r="N239" s="302">
        <f t="shared" si="97"/>
        <v>0</v>
      </c>
      <c r="O239" s="302">
        <f t="shared" si="97"/>
        <v>0</v>
      </c>
      <c r="P239" s="302">
        <f t="shared" si="97"/>
        <v>104673.11</v>
      </c>
      <c r="Q239" s="403">
        <f t="shared" si="96"/>
        <v>157.0960678373105</v>
      </c>
      <c r="R239" s="256" t="s">
        <v>127</v>
      </c>
      <c r="S239" s="255" t="s">
        <v>127</v>
      </c>
      <c r="T239" s="255" t="s">
        <v>127</v>
      </c>
      <c r="U239" s="29">
        <f>L239-'раздел 2'!C236</f>
        <v>0</v>
      </c>
      <c r="V239" s="116">
        <f t="shared" ref="V239:V264" si="98">L239-P239</f>
        <v>0</v>
      </c>
      <c r="W239" s="116" t="e">
        <f t="shared" si="88"/>
        <v>#VALUE!</v>
      </c>
    </row>
    <row r="240" spans="1:23" s="120" customFormat="1" ht="15.6" customHeight="1" x14ac:dyDescent="0.2">
      <c r="A240" s="467" t="s">
        <v>73</v>
      </c>
      <c r="B240" s="467"/>
      <c r="C240" s="82"/>
      <c r="D240" s="190"/>
      <c r="E240" s="57"/>
      <c r="F240" s="99"/>
      <c r="G240" s="99"/>
      <c r="H240" s="397">
        <f t="shared" ref="H240:P240" si="99">H196+H202+H209+H219+H227+H235+H239</f>
        <v>158859.92000000001</v>
      </c>
      <c r="I240" s="397">
        <f t="shared" si="99"/>
        <v>147416.1</v>
      </c>
      <c r="J240" s="397">
        <f t="shared" si="99"/>
        <v>125840.65</v>
      </c>
      <c r="K240" s="397">
        <f t="shared" si="99"/>
        <v>6327</v>
      </c>
      <c r="L240" s="397">
        <f t="shared" si="99"/>
        <v>225291545.81000003</v>
      </c>
      <c r="M240" s="397">
        <f t="shared" si="99"/>
        <v>0</v>
      </c>
      <c r="N240" s="397">
        <f t="shared" si="99"/>
        <v>0</v>
      </c>
      <c r="O240" s="397">
        <f t="shared" si="99"/>
        <v>0</v>
      </c>
      <c r="P240" s="397">
        <f t="shared" si="99"/>
        <v>225291545.81000003</v>
      </c>
      <c r="Q240" s="403">
        <f t="shared" si="96"/>
        <v>1418.1773842640737</v>
      </c>
      <c r="R240" s="256" t="s">
        <v>127</v>
      </c>
      <c r="S240" s="255" t="s">
        <v>127</v>
      </c>
      <c r="T240" s="255" t="s">
        <v>127</v>
      </c>
      <c r="U240" s="29">
        <f>L240-'раздел 2'!C237</f>
        <v>0</v>
      </c>
      <c r="V240" s="116">
        <f t="shared" si="98"/>
        <v>0</v>
      </c>
      <c r="W240" s="116" t="e">
        <f t="shared" si="88"/>
        <v>#VALUE!</v>
      </c>
    </row>
    <row r="241" spans="1:30" ht="15.6" customHeight="1" x14ac:dyDescent="0.2">
      <c r="A241" s="511" t="s">
        <v>25</v>
      </c>
      <c r="B241" s="512"/>
      <c r="C241" s="512"/>
      <c r="D241" s="512"/>
      <c r="E241" s="512"/>
      <c r="F241" s="512"/>
      <c r="G241" s="512"/>
      <c r="H241" s="512"/>
      <c r="I241" s="512"/>
      <c r="J241" s="512"/>
      <c r="K241" s="512"/>
      <c r="L241" s="512"/>
      <c r="M241" s="512"/>
      <c r="N241" s="512"/>
      <c r="O241" s="512"/>
      <c r="P241" s="512"/>
      <c r="Q241" s="512"/>
      <c r="R241" s="512"/>
      <c r="S241" s="512"/>
      <c r="T241" s="513"/>
      <c r="U241" s="29">
        <f>L241-'раздел 2'!C238</f>
        <v>0</v>
      </c>
      <c r="V241" s="116">
        <f t="shared" si="98"/>
        <v>0</v>
      </c>
      <c r="W241" s="116">
        <f t="shared" si="88"/>
        <v>0</v>
      </c>
    </row>
    <row r="242" spans="1:30" ht="15.6" customHeight="1" x14ac:dyDescent="0.2">
      <c r="A242" s="435" t="s">
        <v>189</v>
      </c>
      <c r="B242" s="436"/>
      <c r="C242" s="514"/>
      <c r="D242" s="515"/>
      <c r="E242" s="515"/>
      <c r="F242" s="515"/>
      <c r="G242" s="515"/>
      <c r="H242" s="515"/>
      <c r="I242" s="515"/>
      <c r="J242" s="515"/>
      <c r="K242" s="515"/>
      <c r="L242" s="515"/>
      <c r="M242" s="515"/>
      <c r="N242" s="515"/>
      <c r="O242" s="515"/>
      <c r="P242" s="515"/>
      <c r="Q242" s="515"/>
      <c r="R242" s="515"/>
      <c r="S242" s="515"/>
      <c r="T242" s="516"/>
      <c r="U242" s="29">
        <f>L242-'раздел 2'!C239</f>
        <v>0</v>
      </c>
      <c r="V242" s="116">
        <f t="shared" si="98"/>
        <v>0</v>
      </c>
      <c r="W242" s="116">
        <f t="shared" si="88"/>
        <v>0</v>
      </c>
    </row>
    <row r="243" spans="1:30" ht="15.6" customHeight="1" x14ac:dyDescent="0.2">
      <c r="A243" s="385">
        <f>A238+1</f>
        <v>167</v>
      </c>
      <c r="B243" s="7" t="s">
        <v>697</v>
      </c>
      <c r="C243" s="291" t="s">
        <v>827</v>
      </c>
      <c r="D243" s="291"/>
      <c r="E243" s="305" t="s">
        <v>124</v>
      </c>
      <c r="F243" s="292">
        <v>4</v>
      </c>
      <c r="G243" s="292">
        <v>2</v>
      </c>
      <c r="H243" s="292">
        <v>1026.22</v>
      </c>
      <c r="I243" s="292">
        <v>1026.22</v>
      </c>
      <c r="J243" s="293">
        <v>847.5</v>
      </c>
      <c r="K243" s="295">
        <v>55</v>
      </c>
      <c r="L243" s="302">
        <f>'раздел 2'!C240</f>
        <v>3364429.95</v>
      </c>
      <c r="M243" s="390">
        <v>0</v>
      </c>
      <c r="N243" s="390">
        <v>0</v>
      </c>
      <c r="O243" s="390">
        <v>0</v>
      </c>
      <c r="P243" s="390">
        <f t="shared" ref="P243:P249" si="100">L243</f>
        <v>3364429.95</v>
      </c>
      <c r="Q243" s="403">
        <f t="shared" ref="Q243:Q252" si="101">L243/H243</f>
        <v>3278.4685057784882</v>
      </c>
      <c r="R243" s="388">
        <v>24445</v>
      </c>
      <c r="S243" s="255" t="s">
        <v>149</v>
      </c>
      <c r="T243" s="394" t="s">
        <v>130</v>
      </c>
      <c r="U243" s="29">
        <f>L243-'раздел 2'!C240</f>
        <v>0</v>
      </c>
      <c r="V243" s="116">
        <f t="shared" si="98"/>
        <v>0</v>
      </c>
      <c r="W243" s="116">
        <f t="shared" si="88"/>
        <v>21166.531494221512</v>
      </c>
    </row>
    <row r="244" spans="1:30" ht="15.6" customHeight="1" x14ac:dyDescent="0.2">
      <c r="A244" s="385">
        <f t="shared" ref="A244:A251" si="102">A243+1</f>
        <v>168</v>
      </c>
      <c r="B244" s="7" t="s">
        <v>849</v>
      </c>
      <c r="C244" s="291" t="s">
        <v>447</v>
      </c>
      <c r="D244" s="291"/>
      <c r="E244" s="305" t="s">
        <v>124</v>
      </c>
      <c r="F244" s="292">
        <v>5</v>
      </c>
      <c r="G244" s="292">
        <v>8</v>
      </c>
      <c r="H244" s="292">
        <v>6206.58</v>
      </c>
      <c r="I244" s="292">
        <v>5553.06</v>
      </c>
      <c r="J244" s="293">
        <v>5542.5</v>
      </c>
      <c r="K244" s="295">
        <v>187</v>
      </c>
      <c r="L244" s="302">
        <f>'раздел 2'!C241</f>
        <v>39897555.409999996</v>
      </c>
      <c r="M244" s="390">
        <v>0</v>
      </c>
      <c r="N244" s="390">
        <v>0</v>
      </c>
      <c r="O244" s="390">
        <v>0</v>
      </c>
      <c r="P244" s="390">
        <f t="shared" ref="P244" si="103">L244</f>
        <v>39897555.409999996</v>
      </c>
      <c r="Q244" s="403">
        <f t="shared" ref="Q244" si="104">L244/H244</f>
        <v>6428.2673243557638</v>
      </c>
      <c r="R244" s="388">
        <v>24445</v>
      </c>
      <c r="S244" s="255" t="s">
        <v>149</v>
      </c>
      <c r="T244" s="394" t="s">
        <v>130</v>
      </c>
      <c r="U244" s="29">
        <f>L244-'раздел 2'!C241</f>
        <v>0</v>
      </c>
      <c r="V244" s="116"/>
      <c r="W244" s="116"/>
    </row>
    <row r="245" spans="1:30" ht="15.6" customHeight="1" x14ac:dyDescent="0.2">
      <c r="A245" s="385">
        <f t="shared" si="102"/>
        <v>169</v>
      </c>
      <c r="B245" s="7" t="s">
        <v>494</v>
      </c>
      <c r="C245" s="282" t="s">
        <v>467</v>
      </c>
      <c r="D245" s="269"/>
      <c r="E245" s="388" t="s">
        <v>124</v>
      </c>
      <c r="F245" s="259">
        <v>3</v>
      </c>
      <c r="G245" s="259">
        <v>4</v>
      </c>
      <c r="H245" s="273">
        <v>1495.61</v>
      </c>
      <c r="I245" s="273">
        <v>1293.9000000000001</v>
      </c>
      <c r="J245" s="273">
        <v>1293.9000000000001</v>
      </c>
      <c r="K245" s="282">
        <v>48</v>
      </c>
      <c r="L245" s="302">
        <f>'раздел 2'!C242</f>
        <v>16663537</v>
      </c>
      <c r="M245" s="390">
        <v>0</v>
      </c>
      <c r="N245" s="390">
        <v>0</v>
      </c>
      <c r="O245" s="390">
        <v>0</v>
      </c>
      <c r="P245" s="390">
        <f t="shared" si="100"/>
        <v>16663537</v>
      </c>
      <c r="Q245" s="403">
        <f t="shared" si="101"/>
        <v>11141.632511149297</v>
      </c>
      <c r="R245" s="388">
        <v>24445</v>
      </c>
      <c r="S245" s="255" t="s">
        <v>149</v>
      </c>
      <c r="T245" s="394" t="s">
        <v>130</v>
      </c>
      <c r="U245" s="29">
        <f>L245-'раздел 2'!C242</f>
        <v>0</v>
      </c>
      <c r="V245" s="116">
        <f t="shared" si="98"/>
        <v>0</v>
      </c>
      <c r="W245" s="116">
        <f t="shared" si="88"/>
        <v>13303.367488850703</v>
      </c>
      <c r="X245" s="31"/>
      <c r="Y245" s="31"/>
      <c r="Z245" s="31"/>
      <c r="AA245" s="31"/>
      <c r="AB245" s="31"/>
      <c r="AC245" s="31"/>
      <c r="AD245" s="31"/>
    </row>
    <row r="246" spans="1:30" ht="15.6" customHeight="1" x14ac:dyDescent="0.2">
      <c r="A246" s="385">
        <f t="shared" si="102"/>
        <v>170</v>
      </c>
      <c r="B246" s="7" t="s">
        <v>850</v>
      </c>
      <c r="C246" s="282" t="s">
        <v>859</v>
      </c>
      <c r="D246" s="388"/>
      <c r="E246" s="388" t="s">
        <v>124</v>
      </c>
      <c r="F246" s="259">
        <v>4</v>
      </c>
      <c r="G246" s="259">
        <v>6</v>
      </c>
      <c r="H246" s="302">
        <v>3324.49</v>
      </c>
      <c r="I246" s="302">
        <v>2557.59</v>
      </c>
      <c r="J246" s="302">
        <v>2434.46</v>
      </c>
      <c r="K246" s="282">
        <v>129</v>
      </c>
      <c r="L246" s="302">
        <f>'раздел 2'!C243</f>
        <v>5497087.5700000003</v>
      </c>
      <c r="M246" s="390">
        <v>0</v>
      </c>
      <c r="N246" s="390">
        <v>0</v>
      </c>
      <c r="O246" s="390">
        <v>0</v>
      </c>
      <c r="P246" s="390">
        <f t="shared" ref="P246:P247" si="105">L246</f>
        <v>5497087.5700000003</v>
      </c>
      <c r="Q246" s="403">
        <f t="shared" ref="Q246:Q247" si="106">L246/H246</f>
        <v>1653.5130410980332</v>
      </c>
      <c r="R246" s="388">
        <v>24445</v>
      </c>
      <c r="S246" s="255" t="s">
        <v>149</v>
      </c>
      <c r="T246" s="394" t="s">
        <v>130</v>
      </c>
      <c r="U246" s="29">
        <f>L246-'раздел 2'!C243</f>
        <v>0</v>
      </c>
      <c r="V246" s="116"/>
      <c r="W246" s="116"/>
      <c r="X246" s="31"/>
      <c r="Y246" s="31"/>
      <c r="Z246" s="31"/>
      <c r="AA246" s="31"/>
      <c r="AB246" s="31"/>
      <c r="AC246" s="31"/>
      <c r="AD246" s="31"/>
    </row>
    <row r="247" spans="1:30" ht="15.6" customHeight="1" x14ac:dyDescent="0.2">
      <c r="A247" s="385">
        <f t="shared" si="102"/>
        <v>171</v>
      </c>
      <c r="B247" s="7" t="s">
        <v>851</v>
      </c>
      <c r="C247" s="282" t="s">
        <v>447</v>
      </c>
      <c r="D247" s="388"/>
      <c r="E247" s="388" t="s">
        <v>124</v>
      </c>
      <c r="F247" s="259">
        <v>3</v>
      </c>
      <c r="G247" s="259">
        <v>4</v>
      </c>
      <c r="H247" s="302">
        <v>1495.61</v>
      </c>
      <c r="I247" s="302">
        <v>1293.9000000000001</v>
      </c>
      <c r="J247" s="302">
        <v>1293.9000000000001</v>
      </c>
      <c r="K247" s="282">
        <v>48</v>
      </c>
      <c r="L247" s="302">
        <f>'раздел 2'!C244</f>
        <v>3668489.45</v>
      </c>
      <c r="M247" s="390">
        <v>0</v>
      </c>
      <c r="N247" s="390">
        <v>0</v>
      </c>
      <c r="O247" s="390">
        <v>0</v>
      </c>
      <c r="P247" s="390">
        <f t="shared" si="105"/>
        <v>3668489.45</v>
      </c>
      <c r="Q247" s="403">
        <f t="shared" si="106"/>
        <v>2452.8382733466615</v>
      </c>
      <c r="R247" s="388">
        <v>24445</v>
      </c>
      <c r="S247" s="255" t="s">
        <v>149</v>
      </c>
      <c r="T247" s="394" t="s">
        <v>130</v>
      </c>
      <c r="U247" s="29">
        <f>L247-'раздел 2'!C244</f>
        <v>0</v>
      </c>
      <c r="V247" s="116"/>
      <c r="W247" s="116"/>
      <c r="X247" s="31"/>
      <c r="Y247" s="31"/>
      <c r="Z247" s="31"/>
      <c r="AA247" s="31"/>
      <c r="AB247" s="31"/>
      <c r="AC247" s="31"/>
      <c r="AD247" s="31"/>
    </row>
    <row r="248" spans="1:30" ht="15.6" customHeight="1" x14ac:dyDescent="0.2">
      <c r="A248" s="385">
        <f t="shared" si="102"/>
        <v>172</v>
      </c>
      <c r="B248" s="287" t="s">
        <v>505</v>
      </c>
      <c r="C248" s="282" t="s">
        <v>447</v>
      </c>
      <c r="D248" s="310"/>
      <c r="E248" s="394" t="s">
        <v>124</v>
      </c>
      <c r="F248" s="282">
        <v>5</v>
      </c>
      <c r="G248" s="282">
        <v>4</v>
      </c>
      <c r="H248" s="273">
        <v>2595.7600000000002</v>
      </c>
      <c r="I248" s="273">
        <v>2256.52</v>
      </c>
      <c r="J248" s="273">
        <v>1986.07</v>
      </c>
      <c r="K248" s="282">
        <v>72</v>
      </c>
      <c r="L248" s="302">
        <f>'раздел 2'!C245</f>
        <v>33307874.539999999</v>
      </c>
      <c r="M248" s="390">
        <v>0</v>
      </c>
      <c r="N248" s="390">
        <v>0</v>
      </c>
      <c r="O248" s="390">
        <v>0</v>
      </c>
      <c r="P248" s="390">
        <f t="shared" si="100"/>
        <v>33307874.539999999</v>
      </c>
      <c r="Q248" s="403">
        <f t="shared" si="101"/>
        <v>12831.646431103029</v>
      </c>
      <c r="R248" s="388">
        <v>24445</v>
      </c>
      <c r="S248" s="255" t="s">
        <v>149</v>
      </c>
      <c r="T248" s="394" t="s">
        <v>130</v>
      </c>
      <c r="U248" s="29">
        <f>L248-'раздел 2'!C245</f>
        <v>0</v>
      </c>
      <c r="V248" s="116">
        <f t="shared" si="98"/>
        <v>0</v>
      </c>
      <c r="W248" s="116">
        <f t="shared" si="88"/>
        <v>11613.353568896971</v>
      </c>
      <c r="X248" s="31"/>
      <c r="Y248" s="31"/>
      <c r="Z248" s="31"/>
      <c r="AA248" s="31"/>
      <c r="AB248" s="31"/>
      <c r="AC248" s="31"/>
      <c r="AD248" s="31"/>
    </row>
    <row r="249" spans="1:30" ht="15.6" customHeight="1" x14ac:dyDescent="0.2">
      <c r="A249" s="385">
        <f t="shared" si="102"/>
        <v>173</v>
      </c>
      <c r="B249" s="7" t="s">
        <v>493</v>
      </c>
      <c r="C249" s="282">
        <v>1907</v>
      </c>
      <c r="D249" s="388"/>
      <c r="E249" s="388" t="s">
        <v>124</v>
      </c>
      <c r="F249" s="259">
        <v>6</v>
      </c>
      <c r="G249" s="259">
        <v>7</v>
      </c>
      <c r="H249" s="302">
        <v>5516.04</v>
      </c>
      <c r="I249" s="302">
        <v>4601.4399999999996</v>
      </c>
      <c r="J249" s="302">
        <v>3970.02</v>
      </c>
      <c r="K249" s="282">
        <v>173</v>
      </c>
      <c r="L249" s="302">
        <f>'раздел 2'!C246</f>
        <v>21306998.440000001</v>
      </c>
      <c r="M249" s="390">
        <v>0</v>
      </c>
      <c r="N249" s="390">
        <v>0</v>
      </c>
      <c r="O249" s="390">
        <v>0</v>
      </c>
      <c r="P249" s="390">
        <f t="shared" si="100"/>
        <v>21306998.440000001</v>
      </c>
      <c r="Q249" s="403">
        <f t="shared" si="101"/>
        <v>3862.7345777042956</v>
      </c>
      <c r="R249" s="388">
        <v>24445</v>
      </c>
      <c r="S249" s="255" t="s">
        <v>149</v>
      </c>
      <c r="T249" s="394" t="s">
        <v>130</v>
      </c>
      <c r="U249" s="29">
        <f>L249-'раздел 2'!C246</f>
        <v>0</v>
      </c>
      <c r="V249" s="116">
        <f t="shared" si="98"/>
        <v>0</v>
      </c>
      <c r="W249" s="116">
        <f t="shared" si="88"/>
        <v>20582.265422295706</v>
      </c>
    </row>
    <row r="250" spans="1:30" ht="15.6" customHeight="1" x14ac:dyDescent="0.2">
      <c r="A250" s="385">
        <f t="shared" si="102"/>
        <v>174</v>
      </c>
      <c r="B250" s="7" t="s">
        <v>190</v>
      </c>
      <c r="C250" s="282" t="s">
        <v>447</v>
      </c>
      <c r="D250" s="310"/>
      <c r="E250" s="394" t="s">
        <v>124</v>
      </c>
      <c r="F250" s="282">
        <v>7</v>
      </c>
      <c r="G250" s="282">
        <v>3</v>
      </c>
      <c r="H250" s="302">
        <v>5809.49</v>
      </c>
      <c r="I250" s="302">
        <v>5209.49</v>
      </c>
      <c r="J250" s="302">
        <v>4944.01</v>
      </c>
      <c r="K250" s="282">
        <v>164</v>
      </c>
      <c r="L250" s="302">
        <f>'раздел 2'!C247</f>
        <v>45626667.479999997</v>
      </c>
      <c r="M250" s="390">
        <v>0</v>
      </c>
      <c r="N250" s="390">
        <v>0</v>
      </c>
      <c r="O250" s="390">
        <v>0</v>
      </c>
      <c r="P250" s="390">
        <f t="shared" ref="P250" si="107">L250</f>
        <v>45626667.479999997</v>
      </c>
      <c r="Q250" s="403">
        <f t="shared" ref="Q250" si="108">L250/H250</f>
        <v>7853.8163384393465</v>
      </c>
      <c r="R250" s="388">
        <v>24446</v>
      </c>
      <c r="S250" s="255" t="s">
        <v>149</v>
      </c>
      <c r="T250" s="394" t="s">
        <v>130</v>
      </c>
      <c r="U250" s="29">
        <f>L250-'раздел 2'!C247</f>
        <v>0</v>
      </c>
      <c r="V250" s="116">
        <f t="shared" si="98"/>
        <v>0</v>
      </c>
      <c r="W250" s="116"/>
    </row>
    <row r="251" spans="1:30" ht="15.6" customHeight="1" x14ac:dyDescent="0.2">
      <c r="A251" s="424">
        <f t="shared" si="102"/>
        <v>175</v>
      </c>
      <c r="B251" s="7" t="s">
        <v>958</v>
      </c>
      <c r="C251" s="282" t="s">
        <v>447</v>
      </c>
      <c r="D251" s="420"/>
      <c r="E251" s="420" t="s">
        <v>124</v>
      </c>
      <c r="F251" s="259">
        <v>5</v>
      </c>
      <c r="G251" s="259">
        <v>8</v>
      </c>
      <c r="H251" s="302">
        <v>6206.58</v>
      </c>
      <c r="I251" s="302">
        <v>5553.06</v>
      </c>
      <c r="J251" s="302">
        <v>5542.5</v>
      </c>
      <c r="K251" s="282">
        <v>187</v>
      </c>
      <c r="L251" s="302">
        <v>62097359.359999999</v>
      </c>
      <c r="M251" s="422">
        <v>0</v>
      </c>
      <c r="N251" s="422">
        <v>0</v>
      </c>
      <c r="O251" s="422">
        <v>0</v>
      </c>
      <c r="P251" s="422">
        <v>62097359.359999999</v>
      </c>
      <c r="Q251" s="421">
        <v>10005.084822881523</v>
      </c>
      <c r="R251" s="420">
        <v>24445</v>
      </c>
      <c r="S251" s="255" t="s">
        <v>149</v>
      </c>
      <c r="T251" s="423" t="s">
        <v>130</v>
      </c>
      <c r="U251" s="29">
        <v>0</v>
      </c>
      <c r="V251" s="116">
        <v>0</v>
      </c>
      <c r="W251" s="116">
        <v>14439.915177118477</v>
      </c>
    </row>
    <row r="252" spans="1:30" ht="15.6" customHeight="1" x14ac:dyDescent="0.2">
      <c r="A252" s="509" t="s">
        <v>15</v>
      </c>
      <c r="B252" s="510"/>
      <c r="C252" s="282" t="s">
        <v>127</v>
      </c>
      <c r="D252" s="420" t="s">
        <v>127</v>
      </c>
      <c r="E252" s="420" t="s">
        <v>127</v>
      </c>
      <c r="F252" s="259" t="s">
        <v>127</v>
      </c>
      <c r="G252" s="259" t="s">
        <v>127</v>
      </c>
      <c r="H252" s="302">
        <f t="shared" ref="H252:K252" si="109">SUM(H243:H251)</f>
        <v>33676.380000000005</v>
      </c>
      <c r="I252" s="302">
        <f t="shared" si="109"/>
        <v>29345.180000000004</v>
      </c>
      <c r="J252" s="302">
        <f t="shared" si="109"/>
        <v>27854.86</v>
      </c>
      <c r="K252" s="302">
        <f t="shared" si="109"/>
        <v>1063</v>
      </c>
      <c r="L252" s="302">
        <f>SUM(L243:L251)</f>
        <v>231429999.19999999</v>
      </c>
      <c r="M252" s="302">
        <f t="shared" ref="M252:P252" si="110">SUM(M243:M251)</f>
        <v>0</v>
      </c>
      <c r="N252" s="302">
        <f t="shared" si="110"/>
        <v>0</v>
      </c>
      <c r="O252" s="302">
        <f t="shared" si="110"/>
        <v>0</v>
      </c>
      <c r="P252" s="302">
        <f t="shared" si="110"/>
        <v>231429999.19999999</v>
      </c>
      <c r="Q252" s="421">
        <f t="shared" si="101"/>
        <v>6872.1756673371647</v>
      </c>
      <c r="R252" s="256" t="s">
        <v>127</v>
      </c>
      <c r="S252" s="255" t="s">
        <v>127</v>
      </c>
      <c r="T252" s="255" t="s">
        <v>127</v>
      </c>
      <c r="U252" s="29">
        <v>0</v>
      </c>
      <c r="V252" s="116">
        <f t="shared" si="98"/>
        <v>0</v>
      </c>
      <c r="W252" s="116" t="e">
        <f t="shared" si="88"/>
        <v>#VALUE!</v>
      </c>
    </row>
    <row r="253" spans="1:30" ht="15.6" customHeight="1" x14ac:dyDescent="0.2">
      <c r="A253" s="467" t="s">
        <v>26</v>
      </c>
      <c r="B253" s="467"/>
      <c r="C253" s="467"/>
      <c r="D253" s="467"/>
      <c r="E253" s="467"/>
      <c r="F253" s="467"/>
      <c r="G253" s="467"/>
      <c r="H253" s="467"/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467"/>
      <c r="T253" s="467"/>
      <c r="U253" s="29">
        <f>L253-'раздел 2'!C250</f>
        <v>0</v>
      </c>
      <c r="V253" s="116">
        <f t="shared" si="98"/>
        <v>0</v>
      </c>
      <c r="W253" s="116">
        <f t="shared" si="88"/>
        <v>0</v>
      </c>
    </row>
    <row r="254" spans="1:30" ht="15.6" customHeight="1" x14ac:dyDescent="0.2">
      <c r="A254" s="385">
        <f>A251+1</f>
        <v>176</v>
      </c>
      <c r="B254" s="287" t="s">
        <v>141</v>
      </c>
      <c r="C254" s="282">
        <v>1940</v>
      </c>
      <c r="D254" s="69"/>
      <c r="E254" s="69" t="s">
        <v>135</v>
      </c>
      <c r="F254" s="259">
        <v>2</v>
      </c>
      <c r="G254" s="259">
        <v>2</v>
      </c>
      <c r="H254" s="69">
        <v>248.4</v>
      </c>
      <c r="I254" s="69">
        <v>247.19</v>
      </c>
      <c r="J254" s="69">
        <v>134.63</v>
      </c>
      <c r="K254" s="282">
        <v>11</v>
      </c>
      <c r="L254" s="302">
        <f>'раздел 2'!C251</f>
        <v>121160.76</v>
      </c>
      <c r="M254" s="52">
        <v>0</v>
      </c>
      <c r="N254" s="52">
        <v>0</v>
      </c>
      <c r="O254" s="52">
        <v>0</v>
      </c>
      <c r="P254" s="302">
        <f t="shared" ref="P254:P255" si="111">L254</f>
        <v>121160.76</v>
      </c>
      <c r="Q254" s="403">
        <f t="shared" ref="Q254:Q255" si="112">L254/H254</f>
        <v>487.76473429951687</v>
      </c>
      <c r="R254" s="388">
        <v>24445</v>
      </c>
      <c r="S254" s="69" t="s">
        <v>149</v>
      </c>
      <c r="T254" s="52" t="s">
        <v>130</v>
      </c>
      <c r="U254" s="29">
        <f>L254-'раздел 2'!C251</f>
        <v>0</v>
      </c>
      <c r="V254" s="116">
        <f t="shared" si="98"/>
        <v>0</v>
      </c>
      <c r="W254" s="116">
        <f t="shared" si="88"/>
        <v>23957.235265700485</v>
      </c>
    </row>
    <row r="255" spans="1:30" ht="15.6" customHeight="1" x14ac:dyDescent="0.2">
      <c r="A255" s="385">
        <f t="shared" ref="A255" si="113">A254+1</f>
        <v>177</v>
      </c>
      <c r="B255" s="287" t="s">
        <v>191</v>
      </c>
      <c r="C255" s="298">
        <v>1953</v>
      </c>
      <c r="D255" s="69"/>
      <c r="E255" s="52" t="s">
        <v>124</v>
      </c>
      <c r="F255" s="259">
        <v>2</v>
      </c>
      <c r="G255" s="259">
        <v>1</v>
      </c>
      <c r="H255" s="69">
        <v>213.75</v>
      </c>
      <c r="I255" s="69">
        <v>142.47999999999999</v>
      </c>
      <c r="J255" s="69">
        <v>53.3</v>
      </c>
      <c r="K255" s="282">
        <v>3</v>
      </c>
      <c r="L255" s="302">
        <f>'раздел 2'!C252</f>
        <v>120793.69</v>
      </c>
      <c r="M255" s="52">
        <v>0</v>
      </c>
      <c r="N255" s="52">
        <v>0</v>
      </c>
      <c r="O255" s="52">
        <v>0</v>
      </c>
      <c r="P255" s="302">
        <f t="shared" si="111"/>
        <v>120793.69</v>
      </c>
      <c r="Q255" s="403">
        <f t="shared" si="112"/>
        <v>565.11667836257311</v>
      </c>
      <c r="R255" s="388">
        <v>24445</v>
      </c>
      <c r="S255" s="69" t="s">
        <v>149</v>
      </c>
      <c r="T255" s="52" t="s">
        <v>130</v>
      </c>
      <c r="U255" s="29">
        <f>L255-'раздел 2'!C252</f>
        <v>0</v>
      </c>
      <c r="V255" s="116">
        <f t="shared" si="98"/>
        <v>0</v>
      </c>
      <c r="W255" s="116">
        <f t="shared" si="88"/>
        <v>23879.883321637426</v>
      </c>
    </row>
    <row r="256" spans="1:30" ht="15.6" customHeight="1" x14ac:dyDescent="0.2">
      <c r="A256" s="458" t="s">
        <v>15</v>
      </c>
      <c r="B256" s="458"/>
      <c r="C256" s="282" t="s">
        <v>127</v>
      </c>
      <c r="D256" s="388" t="s">
        <v>127</v>
      </c>
      <c r="E256" s="388" t="s">
        <v>127</v>
      </c>
      <c r="F256" s="259" t="s">
        <v>127</v>
      </c>
      <c r="G256" s="259" t="s">
        <v>127</v>
      </c>
      <c r="H256" s="69">
        <f t="shared" ref="H256:Q256" si="114">SUM(H254:H255)</f>
        <v>462.15</v>
      </c>
      <c r="I256" s="69">
        <f t="shared" si="114"/>
        <v>389.66999999999996</v>
      </c>
      <c r="J256" s="69">
        <f t="shared" si="114"/>
        <v>187.93</v>
      </c>
      <c r="K256" s="282">
        <f t="shared" si="114"/>
        <v>14</v>
      </c>
      <c r="L256" s="302">
        <f t="shared" si="114"/>
        <v>241954.45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302">
        <f t="shared" si="114"/>
        <v>241954.45</v>
      </c>
      <c r="Q256" s="273">
        <f t="shared" si="114"/>
        <v>1052.88141266209</v>
      </c>
      <c r="R256" s="256" t="s">
        <v>127</v>
      </c>
      <c r="S256" s="255" t="s">
        <v>127</v>
      </c>
      <c r="T256" s="255" t="s">
        <v>127</v>
      </c>
      <c r="U256" s="29">
        <f>L256-'раздел 2'!C253</f>
        <v>0</v>
      </c>
      <c r="V256" s="116">
        <f t="shared" si="98"/>
        <v>0</v>
      </c>
      <c r="W256" s="116" t="e">
        <f t="shared" ref="W256:W264" si="115">R256-Q256</f>
        <v>#VALUE!</v>
      </c>
    </row>
    <row r="257" spans="1:27" ht="15.6" customHeight="1" x14ac:dyDescent="0.2">
      <c r="A257" s="389" t="s">
        <v>858</v>
      </c>
      <c r="B257" s="199"/>
      <c r="C257" s="282"/>
      <c r="D257" s="388"/>
      <c r="E257" s="388"/>
      <c r="F257" s="259"/>
      <c r="G257" s="259"/>
      <c r="H257" s="69"/>
      <c r="I257" s="69"/>
      <c r="J257" s="69"/>
      <c r="K257" s="282"/>
      <c r="L257" s="302"/>
      <c r="M257" s="69"/>
      <c r="N257" s="69"/>
      <c r="O257" s="69"/>
      <c r="P257" s="302"/>
      <c r="Q257" s="273"/>
      <c r="R257" s="256"/>
      <c r="S257" s="255"/>
      <c r="T257" s="255"/>
      <c r="U257" s="29">
        <f>L257-'раздел 2'!C254</f>
        <v>0</v>
      </c>
      <c r="V257" s="116"/>
      <c r="W257" s="116"/>
    </row>
    <row r="258" spans="1:27" ht="15.6" customHeight="1" x14ac:dyDescent="0.2">
      <c r="A258" s="235">
        <f>A255+1</f>
        <v>178</v>
      </c>
      <c r="B258" s="339" t="s">
        <v>855</v>
      </c>
      <c r="C258" s="415">
        <v>1977</v>
      </c>
      <c r="D258" s="415"/>
      <c r="E258" s="415" t="s">
        <v>181</v>
      </c>
      <c r="F258" s="415">
        <v>4</v>
      </c>
      <c r="G258" s="415">
        <v>1</v>
      </c>
      <c r="H258" s="416">
        <v>1043</v>
      </c>
      <c r="I258" s="416">
        <v>755.97</v>
      </c>
      <c r="J258" s="416">
        <v>755.97</v>
      </c>
      <c r="K258" s="416">
        <v>16</v>
      </c>
      <c r="L258" s="302">
        <f>'раздел 2'!C255</f>
        <v>622672.15</v>
      </c>
      <c r="M258" s="52">
        <v>0</v>
      </c>
      <c r="N258" s="52">
        <v>0</v>
      </c>
      <c r="O258" s="52">
        <v>0</v>
      </c>
      <c r="P258" s="302">
        <f t="shared" ref="P258:P259" si="116">L258</f>
        <v>622672.15</v>
      </c>
      <c r="Q258" s="403">
        <f t="shared" ref="Q258:Q259" si="117">L258/H258</f>
        <v>597.00110258868654</v>
      </c>
      <c r="R258" s="388">
        <v>24445</v>
      </c>
      <c r="S258" s="69" t="s">
        <v>149</v>
      </c>
      <c r="T258" s="52" t="s">
        <v>130</v>
      </c>
      <c r="U258" s="29">
        <f>L258-'раздел 2'!C255</f>
        <v>0</v>
      </c>
      <c r="V258" s="116"/>
      <c r="W258" s="116"/>
    </row>
    <row r="259" spans="1:27" ht="15.6" customHeight="1" x14ac:dyDescent="0.2">
      <c r="A259" s="70">
        <f t="shared" ref="A259" si="118">A258+1</f>
        <v>179</v>
      </c>
      <c r="B259" s="339" t="s">
        <v>856</v>
      </c>
      <c r="C259" s="415">
        <v>1976</v>
      </c>
      <c r="D259" s="415"/>
      <c r="E259" s="415" t="s">
        <v>181</v>
      </c>
      <c r="F259" s="415">
        <v>4</v>
      </c>
      <c r="G259" s="415">
        <v>1</v>
      </c>
      <c r="H259" s="416">
        <v>1046.57</v>
      </c>
      <c r="I259" s="416">
        <v>759.54</v>
      </c>
      <c r="J259" s="416">
        <v>759.54</v>
      </c>
      <c r="K259" s="416">
        <v>19</v>
      </c>
      <c r="L259" s="302">
        <f>'раздел 2'!C256</f>
        <v>623886.59</v>
      </c>
      <c r="M259" s="52">
        <v>0</v>
      </c>
      <c r="N259" s="52">
        <v>0</v>
      </c>
      <c r="O259" s="52">
        <v>0</v>
      </c>
      <c r="P259" s="302">
        <f t="shared" si="116"/>
        <v>623886.59</v>
      </c>
      <c r="Q259" s="403">
        <f t="shared" si="117"/>
        <v>596.12504658073522</v>
      </c>
      <c r="R259" s="388">
        <v>24445</v>
      </c>
      <c r="S259" s="69" t="s">
        <v>149</v>
      </c>
      <c r="T259" s="52" t="s">
        <v>130</v>
      </c>
      <c r="U259" s="29">
        <f>L259-'раздел 2'!C256</f>
        <v>0</v>
      </c>
      <c r="V259" s="116"/>
      <c r="W259" s="116"/>
    </row>
    <row r="260" spans="1:27" ht="15.6" customHeight="1" x14ac:dyDescent="0.2">
      <c r="A260" s="171" t="s">
        <v>15</v>
      </c>
      <c r="B260" s="199"/>
      <c r="C260" s="282"/>
      <c r="D260" s="388"/>
      <c r="E260" s="388"/>
      <c r="F260" s="302"/>
      <c r="G260" s="302"/>
      <c r="H260" s="302">
        <f t="shared" ref="H260:K260" si="119">SUM(H258:H259)</f>
        <v>2089.5699999999997</v>
      </c>
      <c r="I260" s="302">
        <f t="shared" si="119"/>
        <v>1515.51</v>
      </c>
      <c r="J260" s="302">
        <f t="shared" si="119"/>
        <v>1515.51</v>
      </c>
      <c r="K260" s="302">
        <f t="shared" si="119"/>
        <v>35</v>
      </c>
      <c r="L260" s="302">
        <f t="shared" ref="L260:Q260" si="120">SUM(L258:L259)</f>
        <v>1246558.74</v>
      </c>
      <c r="M260" s="69">
        <f t="shared" si="120"/>
        <v>0</v>
      </c>
      <c r="N260" s="69">
        <f t="shared" si="120"/>
        <v>0</v>
      </c>
      <c r="O260" s="69">
        <f t="shared" si="120"/>
        <v>0</v>
      </c>
      <c r="P260" s="302">
        <f t="shared" si="120"/>
        <v>1246558.74</v>
      </c>
      <c r="Q260" s="273">
        <f t="shared" si="120"/>
        <v>1193.1261491694218</v>
      </c>
      <c r="R260" s="256" t="s">
        <v>127</v>
      </c>
      <c r="S260" s="255" t="s">
        <v>127</v>
      </c>
      <c r="T260" s="255" t="s">
        <v>127</v>
      </c>
      <c r="U260" s="29">
        <f>L260-'раздел 2'!C257</f>
        <v>0</v>
      </c>
      <c r="V260" s="116"/>
      <c r="W260" s="116"/>
    </row>
    <row r="261" spans="1:27" ht="15.6" customHeight="1" x14ac:dyDescent="0.2">
      <c r="A261" s="467" t="s">
        <v>192</v>
      </c>
      <c r="B261" s="467"/>
      <c r="C261" s="463"/>
      <c r="D261" s="463"/>
      <c r="E261" s="463"/>
      <c r="F261" s="463"/>
      <c r="G261" s="463"/>
      <c r="H261" s="463"/>
      <c r="I261" s="463"/>
      <c r="J261" s="463"/>
      <c r="K261" s="463"/>
      <c r="L261" s="463"/>
      <c r="M261" s="463"/>
      <c r="N261" s="463"/>
      <c r="O261" s="463"/>
      <c r="P261" s="463"/>
      <c r="Q261" s="463"/>
      <c r="R261" s="463"/>
      <c r="S261" s="463"/>
      <c r="T261" s="463"/>
      <c r="U261" s="29">
        <f>L261-'раздел 2'!C258</f>
        <v>0</v>
      </c>
      <c r="V261" s="116">
        <f t="shared" si="98"/>
        <v>0</v>
      </c>
      <c r="W261" s="116">
        <f t="shared" si="115"/>
        <v>0</v>
      </c>
    </row>
    <row r="262" spans="1:27" ht="15.6" customHeight="1" x14ac:dyDescent="0.2">
      <c r="A262" s="385">
        <f>A259+1</f>
        <v>180</v>
      </c>
      <c r="B262" s="154" t="s">
        <v>193</v>
      </c>
      <c r="C262" s="298">
        <v>1963</v>
      </c>
      <c r="D262" s="394"/>
      <c r="E262" s="388" t="s">
        <v>181</v>
      </c>
      <c r="F262" s="385">
        <v>4</v>
      </c>
      <c r="G262" s="385">
        <v>4</v>
      </c>
      <c r="H262" s="398">
        <v>2994.7</v>
      </c>
      <c r="I262" s="394">
        <v>2526.3000000000002</v>
      </c>
      <c r="J262" s="394">
        <v>2326.7800000000002</v>
      </c>
      <c r="K262" s="298">
        <v>98</v>
      </c>
      <c r="L262" s="302">
        <f>'раздел 2'!C259</f>
        <v>30870688.800000001</v>
      </c>
      <c r="M262" s="388">
        <v>0</v>
      </c>
      <c r="N262" s="388">
        <v>0</v>
      </c>
      <c r="O262" s="388">
        <v>0</v>
      </c>
      <c r="P262" s="302">
        <f>L262</f>
        <v>30870688.800000001</v>
      </c>
      <c r="Q262" s="403">
        <f>L262/H262</f>
        <v>10308.44117941697</v>
      </c>
      <c r="R262" s="388">
        <v>24445</v>
      </c>
      <c r="S262" s="69" t="s">
        <v>149</v>
      </c>
      <c r="T262" s="52" t="s">
        <v>130</v>
      </c>
      <c r="U262" s="29">
        <f>L262-'раздел 2'!C259</f>
        <v>0</v>
      </c>
      <c r="V262" s="116">
        <f t="shared" si="98"/>
        <v>0</v>
      </c>
      <c r="W262" s="116">
        <f t="shared" si="115"/>
        <v>14136.55882058303</v>
      </c>
    </row>
    <row r="263" spans="1:27" ht="15.6" customHeight="1" x14ac:dyDescent="0.2">
      <c r="A263" s="385">
        <f>A262+1</f>
        <v>181</v>
      </c>
      <c r="B263" s="154" t="s">
        <v>194</v>
      </c>
      <c r="C263" s="298">
        <v>1976</v>
      </c>
      <c r="D263" s="394"/>
      <c r="E263" s="388" t="s">
        <v>448</v>
      </c>
      <c r="F263" s="385">
        <v>5</v>
      </c>
      <c r="G263" s="385">
        <v>6</v>
      </c>
      <c r="H263" s="398">
        <v>5229.3</v>
      </c>
      <c r="I263" s="394">
        <v>4454.4799999999996</v>
      </c>
      <c r="J263" s="394">
        <v>3912.56</v>
      </c>
      <c r="K263" s="298">
        <v>212</v>
      </c>
      <c r="L263" s="302">
        <f>'раздел 2'!C260</f>
        <v>3632013</v>
      </c>
      <c r="M263" s="388">
        <v>0</v>
      </c>
      <c r="N263" s="388">
        <v>0</v>
      </c>
      <c r="O263" s="388">
        <v>0</v>
      </c>
      <c r="P263" s="302">
        <f>L263</f>
        <v>3632013</v>
      </c>
      <c r="Q263" s="403">
        <f>L263/H263</f>
        <v>694.55051345304344</v>
      </c>
      <c r="R263" s="388">
        <v>24445</v>
      </c>
      <c r="S263" s="69" t="s">
        <v>149</v>
      </c>
      <c r="T263" s="52" t="s">
        <v>130</v>
      </c>
      <c r="U263" s="29">
        <f>L263-'раздел 2'!C260</f>
        <v>0</v>
      </c>
      <c r="V263" s="116">
        <f t="shared" si="98"/>
        <v>0</v>
      </c>
      <c r="W263" s="116">
        <f t="shared" si="115"/>
        <v>23750.449486546957</v>
      </c>
      <c r="AA263" s="116"/>
    </row>
    <row r="264" spans="1:27" ht="15.6" customHeight="1" x14ac:dyDescent="0.2">
      <c r="A264" s="458" t="s">
        <v>15</v>
      </c>
      <c r="B264" s="458"/>
      <c r="C264" s="282" t="s">
        <v>127</v>
      </c>
      <c r="D264" s="388" t="s">
        <v>127</v>
      </c>
      <c r="E264" s="388" t="s">
        <v>127</v>
      </c>
      <c r="F264" s="259" t="s">
        <v>127</v>
      </c>
      <c r="G264" s="259" t="s">
        <v>127</v>
      </c>
      <c r="H264" s="302">
        <f t="shared" ref="H264:Q264" si="121">SUM(H262:H263)</f>
        <v>8224</v>
      </c>
      <c r="I264" s="302">
        <f t="shared" si="121"/>
        <v>6980.78</v>
      </c>
      <c r="J264" s="302">
        <f t="shared" si="121"/>
        <v>6239.34</v>
      </c>
      <c r="K264" s="282">
        <f t="shared" si="121"/>
        <v>310</v>
      </c>
      <c r="L264" s="302">
        <f t="shared" si="121"/>
        <v>34502701.799999997</v>
      </c>
      <c r="M264" s="302">
        <f t="shared" si="121"/>
        <v>0</v>
      </c>
      <c r="N264" s="302">
        <f t="shared" si="121"/>
        <v>0</v>
      </c>
      <c r="O264" s="302">
        <f t="shared" si="121"/>
        <v>0</v>
      </c>
      <c r="P264" s="302">
        <f t="shared" si="121"/>
        <v>34502701.799999997</v>
      </c>
      <c r="Q264" s="273">
        <f t="shared" si="121"/>
        <v>11002.991692870013</v>
      </c>
      <c r="R264" s="256" t="s">
        <v>127</v>
      </c>
      <c r="S264" s="255" t="s">
        <v>127</v>
      </c>
      <c r="T264" s="255" t="s">
        <v>127</v>
      </c>
      <c r="U264" s="29">
        <f>L264-'раздел 2'!C261</f>
        <v>0</v>
      </c>
      <c r="V264" s="116">
        <f t="shared" si="98"/>
        <v>0</v>
      </c>
      <c r="W264" s="116" t="e">
        <f t="shared" si="115"/>
        <v>#VALUE!</v>
      </c>
    </row>
    <row r="265" spans="1:27" ht="15.6" customHeight="1" x14ac:dyDescent="0.2">
      <c r="A265" s="431" t="s">
        <v>27</v>
      </c>
      <c r="B265" s="431"/>
      <c r="C265" s="282"/>
      <c r="D265" s="388"/>
      <c r="E265" s="388"/>
      <c r="F265" s="259"/>
      <c r="G265" s="259"/>
      <c r="H265" s="388"/>
      <c r="I265" s="388"/>
      <c r="J265" s="388"/>
      <c r="K265" s="282"/>
      <c r="L265" s="302"/>
      <c r="M265" s="388"/>
      <c r="N265" s="388"/>
      <c r="O265" s="388"/>
      <c r="P265" s="388"/>
      <c r="Q265" s="273"/>
      <c r="R265" s="388"/>
      <c r="S265" s="388"/>
      <c r="T265" s="388"/>
      <c r="U265" s="29">
        <f>L265-'раздел 2'!C262</f>
        <v>0</v>
      </c>
      <c r="V265" s="116">
        <f t="shared" ref="V265:V283" si="122">L265-P265</f>
        <v>0</v>
      </c>
      <c r="W265" s="116">
        <f t="shared" ref="W265:W283" si="123">R265-Q265</f>
        <v>0</v>
      </c>
    </row>
    <row r="266" spans="1:27" ht="15.6" customHeight="1" x14ac:dyDescent="0.2">
      <c r="A266" s="271">
        <f>A263+1</f>
        <v>182</v>
      </c>
      <c r="B266" s="154" t="s">
        <v>142</v>
      </c>
      <c r="C266" s="282">
        <v>1956</v>
      </c>
      <c r="D266" s="388"/>
      <c r="E266" s="388" t="s">
        <v>124</v>
      </c>
      <c r="F266" s="259">
        <v>2</v>
      </c>
      <c r="G266" s="259">
        <v>2</v>
      </c>
      <c r="H266" s="388">
        <v>373.4</v>
      </c>
      <c r="I266" s="388">
        <v>264.37</v>
      </c>
      <c r="J266" s="388">
        <v>54.1</v>
      </c>
      <c r="K266" s="282">
        <v>31</v>
      </c>
      <c r="L266" s="302">
        <f>'раздел 2'!C263</f>
        <v>3091022.55</v>
      </c>
      <c r="M266" s="388">
        <v>0</v>
      </c>
      <c r="N266" s="388">
        <v>0</v>
      </c>
      <c r="O266" s="388">
        <v>0</v>
      </c>
      <c r="P266" s="302">
        <f>L266</f>
        <v>3091022.55</v>
      </c>
      <c r="Q266" s="403">
        <f>L266/H266</f>
        <v>8278.0464649169789</v>
      </c>
      <c r="R266" s="388">
        <v>24445</v>
      </c>
      <c r="S266" s="69" t="s">
        <v>149</v>
      </c>
      <c r="T266" s="388" t="s">
        <v>130</v>
      </c>
      <c r="U266" s="29">
        <f>L266-'раздел 2'!C263</f>
        <v>0</v>
      </c>
      <c r="V266" s="116">
        <f t="shared" si="122"/>
        <v>0</v>
      </c>
      <c r="W266" s="116">
        <f t="shared" si="123"/>
        <v>16166.953535083021</v>
      </c>
    </row>
    <row r="267" spans="1:27" ht="15.6" customHeight="1" x14ac:dyDescent="0.2">
      <c r="A267" s="458" t="s">
        <v>15</v>
      </c>
      <c r="B267" s="458"/>
      <c r="C267" s="282" t="s">
        <v>127</v>
      </c>
      <c r="D267" s="388" t="s">
        <v>127</v>
      </c>
      <c r="E267" s="388" t="s">
        <v>127</v>
      </c>
      <c r="F267" s="259" t="s">
        <v>127</v>
      </c>
      <c r="G267" s="259" t="s">
        <v>127</v>
      </c>
      <c r="H267" s="388">
        <f t="shared" ref="H267:Q267" si="124">SUM(H266:H266)</f>
        <v>373.4</v>
      </c>
      <c r="I267" s="388">
        <f t="shared" si="124"/>
        <v>264.37</v>
      </c>
      <c r="J267" s="388">
        <f t="shared" si="124"/>
        <v>54.1</v>
      </c>
      <c r="K267" s="282">
        <f t="shared" si="124"/>
        <v>31</v>
      </c>
      <c r="L267" s="302">
        <f t="shared" si="124"/>
        <v>3091022.55</v>
      </c>
      <c r="M267" s="388">
        <f t="shared" si="124"/>
        <v>0</v>
      </c>
      <c r="N267" s="388">
        <f t="shared" si="124"/>
        <v>0</v>
      </c>
      <c r="O267" s="388">
        <f t="shared" si="124"/>
        <v>0</v>
      </c>
      <c r="P267" s="388">
        <f t="shared" si="124"/>
        <v>3091022.55</v>
      </c>
      <c r="Q267" s="273">
        <f t="shared" si="124"/>
        <v>8278.0464649169789</v>
      </c>
      <c r="R267" s="256" t="s">
        <v>127</v>
      </c>
      <c r="S267" s="255" t="s">
        <v>127</v>
      </c>
      <c r="T267" s="255" t="s">
        <v>127</v>
      </c>
      <c r="U267" s="29">
        <f>L267-'раздел 2'!C264</f>
        <v>0</v>
      </c>
      <c r="V267" s="116">
        <f t="shared" si="122"/>
        <v>0</v>
      </c>
      <c r="W267" s="116" t="e">
        <f t="shared" si="123"/>
        <v>#VALUE!</v>
      </c>
    </row>
    <row r="268" spans="1:27" ht="15.6" customHeight="1" x14ac:dyDescent="0.2">
      <c r="A268" s="431" t="s">
        <v>28</v>
      </c>
      <c r="B268" s="431"/>
      <c r="C268" s="282"/>
      <c r="D268" s="388"/>
      <c r="E268" s="388"/>
      <c r="F268" s="259"/>
      <c r="G268" s="259"/>
      <c r="H268" s="397">
        <f>H252+H256+H264+H267</f>
        <v>42735.930000000008</v>
      </c>
      <c r="I268" s="397">
        <f t="shared" ref="I268:R268" si="125">I252+I256+I264+I267</f>
        <v>36980.000000000007</v>
      </c>
      <c r="J268" s="397">
        <f t="shared" si="125"/>
        <v>34336.230000000003</v>
      </c>
      <c r="K268" s="397">
        <f t="shared" si="125"/>
        <v>1418</v>
      </c>
      <c r="L268" s="397">
        <f>L252+L256+L264+L267+L260</f>
        <v>270512236.74000001</v>
      </c>
      <c r="M268" s="397">
        <f t="shared" ref="M268:P268" si="126">M252+M256+M264+M267+M260</f>
        <v>0</v>
      </c>
      <c r="N268" s="397">
        <f t="shared" si="126"/>
        <v>0</v>
      </c>
      <c r="O268" s="397">
        <f t="shared" si="126"/>
        <v>0</v>
      </c>
      <c r="P268" s="397">
        <f t="shared" si="126"/>
        <v>270512236.74000001</v>
      </c>
      <c r="Q268" s="397">
        <f t="shared" si="125"/>
        <v>27206.095237786249</v>
      </c>
      <c r="R268" s="397" t="e">
        <f t="shared" si="125"/>
        <v>#VALUE!</v>
      </c>
      <c r="S268" s="255" t="s">
        <v>127</v>
      </c>
      <c r="T268" s="255" t="s">
        <v>127</v>
      </c>
      <c r="U268" s="29">
        <f>L268-'раздел 2'!C265</f>
        <v>0</v>
      </c>
      <c r="V268" s="116">
        <f t="shared" si="122"/>
        <v>0</v>
      </c>
      <c r="W268" s="116" t="e">
        <f t="shared" si="123"/>
        <v>#VALUE!</v>
      </c>
    </row>
    <row r="269" spans="1:27" ht="15.6" customHeight="1" x14ac:dyDescent="0.2">
      <c r="A269" s="518" t="s">
        <v>449</v>
      </c>
      <c r="B269" s="518"/>
      <c r="C269" s="518"/>
      <c r="D269" s="518"/>
      <c r="E269" s="518"/>
      <c r="F269" s="518"/>
      <c r="G269" s="518"/>
      <c r="H269" s="518"/>
      <c r="I269" s="518"/>
      <c r="J269" s="518"/>
      <c r="K269" s="518"/>
      <c r="L269" s="518"/>
      <c r="M269" s="518"/>
      <c r="N269" s="518"/>
      <c r="O269" s="518"/>
      <c r="P269" s="518"/>
      <c r="Q269" s="518"/>
      <c r="R269" s="518"/>
      <c r="S269" s="518"/>
      <c r="T269" s="519"/>
      <c r="U269" s="29">
        <f>L269-'раздел 2'!C266</f>
        <v>0</v>
      </c>
      <c r="V269" s="116">
        <f t="shared" si="122"/>
        <v>0</v>
      </c>
      <c r="W269" s="116">
        <f t="shared" si="123"/>
        <v>0</v>
      </c>
    </row>
    <row r="270" spans="1:27" ht="15.6" customHeight="1" x14ac:dyDescent="0.2">
      <c r="A270" s="435" t="s">
        <v>195</v>
      </c>
      <c r="B270" s="436"/>
      <c r="C270" s="282"/>
      <c r="D270" s="388"/>
      <c r="E270" s="388"/>
      <c r="F270" s="259"/>
      <c r="G270" s="259"/>
      <c r="H270" s="388"/>
      <c r="I270" s="388"/>
      <c r="J270" s="388"/>
      <c r="K270" s="282"/>
      <c r="L270" s="302"/>
      <c r="M270" s="388"/>
      <c r="N270" s="388"/>
      <c r="O270" s="388"/>
      <c r="P270" s="388"/>
      <c r="Q270" s="273"/>
      <c r="R270" s="388"/>
      <c r="S270" s="388"/>
      <c r="T270" s="388"/>
      <c r="U270" s="29">
        <f>L270-'раздел 2'!C267</f>
        <v>0</v>
      </c>
      <c r="V270" s="116">
        <f t="shared" si="122"/>
        <v>0</v>
      </c>
      <c r="W270" s="116">
        <f t="shared" si="123"/>
        <v>0</v>
      </c>
    </row>
    <row r="271" spans="1:27" ht="15.6" customHeight="1" x14ac:dyDescent="0.2">
      <c r="A271" s="260">
        <f>A266+1</f>
        <v>183</v>
      </c>
      <c r="B271" s="289" t="s">
        <v>196</v>
      </c>
      <c r="C271" s="298">
        <v>1967</v>
      </c>
      <c r="D271" s="394"/>
      <c r="E271" s="394" t="s">
        <v>181</v>
      </c>
      <c r="F271" s="385">
        <v>2</v>
      </c>
      <c r="G271" s="385">
        <v>2</v>
      </c>
      <c r="H271" s="394">
        <v>559.29999999999995</v>
      </c>
      <c r="I271" s="394">
        <v>510.8</v>
      </c>
      <c r="J271" s="394">
        <v>254.1</v>
      </c>
      <c r="K271" s="44">
        <v>33</v>
      </c>
      <c r="L271" s="302">
        <f>'раздел 2'!C268</f>
        <v>3104713.5</v>
      </c>
      <c r="M271" s="49">
        <f>SUM(M267:M270)</f>
        <v>0</v>
      </c>
      <c r="N271" s="49">
        <f>SUM(N267:N270)</f>
        <v>0</v>
      </c>
      <c r="O271" s="49">
        <f>SUM(O267:O270)</f>
        <v>0</v>
      </c>
      <c r="P271" s="302">
        <f>L271</f>
        <v>3104713.5</v>
      </c>
      <c r="Q271" s="403">
        <f>L271/H271</f>
        <v>5551.0700876095125</v>
      </c>
      <c r="R271" s="388">
        <v>24445</v>
      </c>
      <c r="S271" s="69" t="s">
        <v>149</v>
      </c>
      <c r="T271" s="388" t="s">
        <v>130</v>
      </c>
      <c r="U271" s="29">
        <f>L271-'раздел 2'!C268</f>
        <v>0</v>
      </c>
      <c r="V271" s="116">
        <f t="shared" si="122"/>
        <v>0</v>
      </c>
      <c r="W271" s="116">
        <f t="shared" si="123"/>
        <v>18893.929912390486</v>
      </c>
    </row>
    <row r="272" spans="1:27" ht="15.6" customHeight="1" x14ac:dyDescent="0.2">
      <c r="A272" s="260">
        <f>A271+1</f>
        <v>184</v>
      </c>
      <c r="B272" s="232" t="s">
        <v>698</v>
      </c>
      <c r="C272" s="282">
        <v>1968</v>
      </c>
      <c r="D272" s="388"/>
      <c r="E272" s="388" t="s">
        <v>124</v>
      </c>
      <c r="F272" s="259">
        <v>5</v>
      </c>
      <c r="G272" s="259">
        <v>4</v>
      </c>
      <c r="H272" s="388">
        <v>3447.25</v>
      </c>
      <c r="I272" s="388">
        <v>3447.25</v>
      </c>
      <c r="J272" s="388">
        <v>2719.25</v>
      </c>
      <c r="K272" s="282">
        <v>148</v>
      </c>
      <c r="L272" s="302">
        <f>'раздел 2'!C269</f>
        <v>326598</v>
      </c>
      <c r="M272" s="49"/>
      <c r="N272" s="49"/>
      <c r="O272" s="49"/>
      <c r="P272" s="302">
        <f>L272</f>
        <v>326598</v>
      </c>
      <c r="Q272" s="403"/>
      <c r="R272" s="388"/>
      <c r="S272" s="69"/>
      <c r="T272" s="388"/>
      <c r="U272" s="29">
        <f>L272-'раздел 2'!C269</f>
        <v>0</v>
      </c>
      <c r="V272" s="116"/>
      <c r="W272" s="116"/>
    </row>
    <row r="273" spans="1:23" ht="15.6" customHeight="1" x14ac:dyDescent="0.2">
      <c r="A273" s="434" t="s">
        <v>15</v>
      </c>
      <c r="B273" s="433"/>
      <c r="C273" s="282" t="s">
        <v>127</v>
      </c>
      <c r="D273" s="388" t="s">
        <v>127</v>
      </c>
      <c r="E273" s="388" t="s">
        <v>127</v>
      </c>
      <c r="F273" s="259" t="s">
        <v>127</v>
      </c>
      <c r="G273" s="259" t="s">
        <v>127</v>
      </c>
      <c r="H273" s="302">
        <f t="shared" ref="H273:K273" si="127">SUM(H271:H272)</f>
        <v>4006.55</v>
      </c>
      <c r="I273" s="302">
        <f t="shared" si="127"/>
        <v>3958.05</v>
      </c>
      <c r="J273" s="302">
        <f t="shared" si="127"/>
        <v>2973.35</v>
      </c>
      <c r="K273" s="302">
        <f t="shared" si="127"/>
        <v>181</v>
      </c>
      <c r="L273" s="302">
        <f>SUM(L271:L272)</f>
        <v>3431311.5</v>
      </c>
      <c r="M273" s="302">
        <f t="shared" ref="M273:R273" si="128">SUM(M271:M272)</f>
        <v>0</v>
      </c>
      <c r="N273" s="302">
        <f t="shared" si="128"/>
        <v>0</v>
      </c>
      <c r="O273" s="302">
        <f t="shared" si="128"/>
        <v>0</v>
      </c>
      <c r="P273" s="302">
        <f t="shared" si="128"/>
        <v>3431311.5</v>
      </c>
      <c r="Q273" s="302">
        <f t="shared" si="128"/>
        <v>5551.0700876095125</v>
      </c>
      <c r="R273" s="302">
        <f t="shared" si="128"/>
        <v>24445</v>
      </c>
      <c r="S273" s="255" t="s">
        <v>127</v>
      </c>
      <c r="T273" s="255" t="s">
        <v>127</v>
      </c>
      <c r="U273" s="29">
        <f>L273-'раздел 2'!C270</f>
        <v>0</v>
      </c>
      <c r="V273" s="116">
        <f t="shared" si="122"/>
        <v>0</v>
      </c>
      <c r="W273" s="116">
        <f t="shared" si="123"/>
        <v>18893.929912390486</v>
      </c>
    </row>
    <row r="274" spans="1:23" ht="15.6" customHeight="1" x14ac:dyDescent="0.2">
      <c r="A274" s="465" t="s">
        <v>313</v>
      </c>
      <c r="B274" s="466"/>
      <c r="C274" s="282"/>
      <c r="D274" s="388"/>
      <c r="E274" s="388"/>
      <c r="F274" s="259"/>
      <c r="G274" s="259"/>
      <c r="H274" s="388"/>
      <c r="I274" s="388"/>
      <c r="J274" s="388"/>
      <c r="K274" s="282"/>
      <c r="L274" s="302"/>
      <c r="M274" s="388"/>
      <c r="N274" s="388"/>
      <c r="O274" s="388"/>
      <c r="P274" s="388"/>
      <c r="Q274" s="273"/>
      <c r="R274" s="388"/>
      <c r="S274" s="388"/>
      <c r="T274" s="388"/>
      <c r="U274" s="29">
        <f>L274-'раздел 2'!C271</f>
        <v>0</v>
      </c>
      <c r="V274" s="116">
        <f t="shared" si="122"/>
        <v>0</v>
      </c>
      <c r="W274" s="116">
        <f t="shared" si="123"/>
        <v>0</v>
      </c>
    </row>
    <row r="275" spans="1:23" ht="24.75" customHeight="1" x14ac:dyDescent="0.25">
      <c r="A275" s="260">
        <f>A272+1</f>
        <v>185</v>
      </c>
      <c r="B275" s="156" t="s">
        <v>314</v>
      </c>
      <c r="C275" s="298">
        <v>1997</v>
      </c>
      <c r="D275" s="390"/>
      <c r="E275" s="390" t="s">
        <v>450</v>
      </c>
      <c r="F275" s="385">
        <v>5</v>
      </c>
      <c r="G275" s="385">
        <v>4</v>
      </c>
      <c r="H275" s="302">
        <v>4159.55</v>
      </c>
      <c r="I275" s="302">
        <v>3658.85</v>
      </c>
      <c r="J275" s="302">
        <v>3484.7</v>
      </c>
      <c r="K275" s="282">
        <v>165</v>
      </c>
      <c r="L275" s="302">
        <f>'раздел 2'!C272</f>
        <v>19364140.740000002</v>
      </c>
      <c r="M275" s="388">
        <v>0</v>
      </c>
      <c r="N275" s="388">
        <v>0</v>
      </c>
      <c r="O275" s="388">
        <v>0</v>
      </c>
      <c r="P275" s="302">
        <f>L275</f>
        <v>19364140.740000002</v>
      </c>
      <c r="Q275" s="403">
        <f>L275/H275</f>
        <v>4655.3451070428291</v>
      </c>
      <c r="R275" s="388">
        <v>24445</v>
      </c>
      <c r="S275" s="388" t="s">
        <v>149</v>
      </c>
      <c r="T275" s="388" t="s">
        <v>130</v>
      </c>
      <c r="U275" s="29">
        <f>L275-'раздел 2'!C272</f>
        <v>0</v>
      </c>
      <c r="V275" s="116">
        <f t="shared" si="122"/>
        <v>0</v>
      </c>
      <c r="W275" s="116">
        <f t="shared" si="123"/>
        <v>19789.654892957173</v>
      </c>
    </row>
    <row r="276" spans="1:23" ht="15.6" customHeight="1" x14ac:dyDescent="0.2">
      <c r="A276" s="434" t="s">
        <v>15</v>
      </c>
      <c r="B276" s="433"/>
      <c r="C276" s="282" t="s">
        <v>127</v>
      </c>
      <c r="D276" s="388" t="s">
        <v>127</v>
      </c>
      <c r="E276" s="388" t="s">
        <v>127</v>
      </c>
      <c r="F276" s="259" t="s">
        <v>127</v>
      </c>
      <c r="G276" s="259" t="s">
        <v>127</v>
      </c>
      <c r="H276" s="302">
        <f t="shared" ref="H276:Q276" si="129">H275</f>
        <v>4159.55</v>
      </c>
      <c r="I276" s="302">
        <f t="shared" si="129"/>
        <v>3658.85</v>
      </c>
      <c r="J276" s="302">
        <f t="shared" si="129"/>
        <v>3484.7</v>
      </c>
      <c r="K276" s="282">
        <f t="shared" si="129"/>
        <v>165</v>
      </c>
      <c r="L276" s="302">
        <f t="shared" si="129"/>
        <v>19364140.740000002</v>
      </c>
      <c r="M276" s="302">
        <f t="shared" si="129"/>
        <v>0</v>
      </c>
      <c r="N276" s="302">
        <f t="shared" si="129"/>
        <v>0</v>
      </c>
      <c r="O276" s="302">
        <f t="shared" si="129"/>
        <v>0</v>
      </c>
      <c r="P276" s="302">
        <f t="shared" si="129"/>
        <v>19364140.740000002</v>
      </c>
      <c r="Q276" s="273">
        <f t="shared" si="129"/>
        <v>4655.3451070428291</v>
      </c>
      <c r="R276" s="256" t="s">
        <v>127</v>
      </c>
      <c r="S276" s="255" t="s">
        <v>127</v>
      </c>
      <c r="T276" s="255" t="s">
        <v>127</v>
      </c>
      <c r="U276" s="29">
        <f>L276-'раздел 2'!C273</f>
        <v>0</v>
      </c>
      <c r="V276" s="116">
        <f t="shared" si="122"/>
        <v>0</v>
      </c>
      <c r="W276" s="116" t="e">
        <f t="shared" si="123"/>
        <v>#VALUE!</v>
      </c>
    </row>
    <row r="277" spans="1:23" ht="15.6" customHeight="1" x14ac:dyDescent="0.2">
      <c r="A277" s="435" t="s">
        <v>75</v>
      </c>
      <c r="B277" s="436"/>
      <c r="C277" s="282"/>
      <c r="D277" s="388"/>
      <c r="E277" s="388"/>
      <c r="F277" s="259"/>
      <c r="G277" s="259"/>
      <c r="H277" s="388"/>
      <c r="I277" s="388"/>
      <c r="J277" s="388"/>
      <c r="K277" s="282"/>
      <c r="L277" s="302"/>
      <c r="M277" s="388"/>
      <c r="N277" s="388"/>
      <c r="O277" s="388"/>
      <c r="P277" s="388"/>
      <c r="Q277" s="273"/>
      <c r="R277" s="388"/>
      <c r="S277" s="388"/>
      <c r="T277" s="388"/>
      <c r="U277" s="29">
        <f>L277-'раздел 2'!C274</f>
        <v>0</v>
      </c>
      <c r="V277" s="116">
        <f t="shared" si="122"/>
        <v>0</v>
      </c>
      <c r="W277" s="116">
        <f t="shared" si="123"/>
        <v>0</v>
      </c>
    </row>
    <row r="278" spans="1:23" ht="15.6" customHeight="1" x14ac:dyDescent="0.2">
      <c r="A278" s="260">
        <f>A275+1</f>
        <v>186</v>
      </c>
      <c r="B278" s="68" t="s">
        <v>700</v>
      </c>
      <c r="C278" s="282">
        <v>1917</v>
      </c>
      <c r="D278" s="302"/>
      <c r="E278" s="394" t="s">
        <v>124</v>
      </c>
      <c r="F278" s="385">
        <v>2</v>
      </c>
      <c r="G278" s="385">
        <v>3</v>
      </c>
      <c r="H278" s="390">
        <v>1328.66</v>
      </c>
      <c r="I278" s="390">
        <v>1328.66</v>
      </c>
      <c r="J278" s="390">
        <v>1229.9000000000001</v>
      </c>
      <c r="K278" s="298">
        <v>31</v>
      </c>
      <c r="L278" s="302">
        <f>'раздел 2'!C275</f>
        <v>144169.14000000001</v>
      </c>
      <c r="M278" s="388">
        <v>0</v>
      </c>
      <c r="N278" s="388">
        <v>0</v>
      </c>
      <c r="O278" s="388">
        <v>0</v>
      </c>
      <c r="P278" s="302">
        <f t="shared" ref="P278:P283" si="130">L278</f>
        <v>144169.14000000001</v>
      </c>
      <c r="Q278" s="403">
        <f t="shared" ref="Q278:Q283" si="131">L278/H278</f>
        <v>108.50717264010356</v>
      </c>
      <c r="R278" s="388">
        <v>24445</v>
      </c>
      <c r="S278" s="69" t="s">
        <v>149</v>
      </c>
      <c r="T278" s="388" t="s">
        <v>130</v>
      </c>
      <c r="U278" s="29">
        <f>L278-'раздел 2'!C275</f>
        <v>0</v>
      </c>
      <c r="V278" s="116">
        <f t="shared" si="122"/>
        <v>0</v>
      </c>
      <c r="W278" s="116">
        <f t="shared" si="123"/>
        <v>24336.492827359896</v>
      </c>
    </row>
    <row r="279" spans="1:23" ht="15.6" customHeight="1" x14ac:dyDescent="0.2">
      <c r="A279" s="262">
        <f t="shared" ref="A279:A283" si="132">A278+1</f>
        <v>187</v>
      </c>
      <c r="B279" s="68" t="s">
        <v>699</v>
      </c>
      <c r="C279" s="282">
        <v>1917</v>
      </c>
      <c r="D279" s="302"/>
      <c r="E279" s="394" t="s">
        <v>124</v>
      </c>
      <c r="F279" s="385">
        <v>2</v>
      </c>
      <c r="G279" s="385">
        <v>1</v>
      </c>
      <c r="H279" s="390">
        <v>533.72</v>
      </c>
      <c r="I279" s="390">
        <v>533.72</v>
      </c>
      <c r="J279" s="390">
        <v>262.68</v>
      </c>
      <c r="K279" s="298">
        <v>11</v>
      </c>
      <c r="L279" s="302">
        <f>'раздел 2'!C276</f>
        <v>160320.38</v>
      </c>
      <c r="M279" s="388">
        <v>0</v>
      </c>
      <c r="N279" s="388">
        <v>0</v>
      </c>
      <c r="O279" s="388">
        <v>0</v>
      </c>
      <c r="P279" s="302">
        <f t="shared" si="130"/>
        <v>160320.38</v>
      </c>
      <c r="Q279" s="403">
        <f t="shared" si="131"/>
        <v>300.38293487221762</v>
      </c>
      <c r="R279" s="388">
        <v>24445</v>
      </c>
      <c r="S279" s="69" t="s">
        <v>149</v>
      </c>
      <c r="T279" s="388" t="s">
        <v>130</v>
      </c>
      <c r="U279" s="29">
        <f>L279-'раздел 2'!C276</f>
        <v>0</v>
      </c>
      <c r="V279" s="116">
        <f t="shared" si="122"/>
        <v>0</v>
      </c>
      <c r="W279" s="116">
        <f t="shared" si="123"/>
        <v>24144.617065127783</v>
      </c>
    </row>
    <row r="280" spans="1:23" ht="15.6" customHeight="1" x14ac:dyDescent="0.2">
      <c r="A280" s="262">
        <f t="shared" si="132"/>
        <v>188</v>
      </c>
      <c r="B280" s="68" t="s">
        <v>701</v>
      </c>
      <c r="C280" s="282">
        <v>1917</v>
      </c>
      <c r="D280" s="302"/>
      <c r="E280" s="394" t="s">
        <v>124</v>
      </c>
      <c r="F280" s="385">
        <v>2</v>
      </c>
      <c r="G280" s="385">
        <v>1</v>
      </c>
      <c r="H280" s="390">
        <v>303.7</v>
      </c>
      <c r="I280" s="390">
        <v>303.7</v>
      </c>
      <c r="J280" s="390">
        <v>154.80000000000001</v>
      </c>
      <c r="K280" s="298">
        <v>5</v>
      </c>
      <c r="L280" s="302">
        <f>'раздел 2'!C277</f>
        <v>178522.53</v>
      </c>
      <c r="M280" s="388">
        <v>0</v>
      </c>
      <c r="N280" s="388">
        <v>0</v>
      </c>
      <c r="O280" s="388">
        <v>0</v>
      </c>
      <c r="P280" s="302">
        <f t="shared" si="130"/>
        <v>178522.53</v>
      </c>
      <c r="Q280" s="403">
        <f t="shared" si="131"/>
        <v>587.82525518603882</v>
      </c>
      <c r="R280" s="388">
        <v>24445</v>
      </c>
      <c r="S280" s="69" t="s">
        <v>149</v>
      </c>
      <c r="T280" s="388" t="s">
        <v>130</v>
      </c>
      <c r="U280" s="29">
        <f>L280-'раздел 2'!C277</f>
        <v>0</v>
      </c>
      <c r="V280" s="116">
        <f t="shared" si="122"/>
        <v>0</v>
      </c>
      <c r="W280" s="116">
        <f t="shared" si="123"/>
        <v>23857.174744813961</v>
      </c>
    </row>
    <row r="281" spans="1:23" ht="15.6" customHeight="1" x14ac:dyDescent="0.25">
      <c r="A281" s="262">
        <f t="shared" si="132"/>
        <v>189</v>
      </c>
      <c r="B281" s="68" t="s">
        <v>198</v>
      </c>
      <c r="C281" s="277">
        <v>1917</v>
      </c>
      <c r="D281" s="286"/>
      <c r="E281" s="276" t="s">
        <v>828</v>
      </c>
      <c r="F281" s="278">
        <v>2</v>
      </c>
      <c r="G281" s="285">
        <v>2</v>
      </c>
      <c r="H281" s="277">
        <v>744.6</v>
      </c>
      <c r="I281" s="304">
        <v>481.5</v>
      </c>
      <c r="J281" s="276">
        <v>167</v>
      </c>
      <c r="K281" s="278">
        <v>23</v>
      </c>
      <c r="L281" s="302">
        <f>'раздел 2'!C278</f>
        <v>2303837.08</v>
      </c>
      <c r="M281" s="388">
        <v>0</v>
      </c>
      <c r="N281" s="388">
        <v>0</v>
      </c>
      <c r="O281" s="388">
        <v>0</v>
      </c>
      <c r="P281" s="302">
        <f t="shared" si="130"/>
        <v>2303837.08</v>
      </c>
      <c r="Q281" s="403">
        <f t="shared" si="131"/>
        <v>3094.0600053720118</v>
      </c>
      <c r="R281" s="388">
        <v>24445</v>
      </c>
      <c r="S281" s="69" t="s">
        <v>149</v>
      </c>
      <c r="T281" s="388" t="s">
        <v>130</v>
      </c>
      <c r="U281" s="29">
        <f>L281-'раздел 2'!C278</f>
        <v>0</v>
      </c>
      <c r="V281" s="116">
        <f t="shared" si="122"/>
        <v>0</v>
      </c>
      <c r="W281" s="116">
        <f t="shared" si="123"/>
        <v>21350.939994627988</v>
      </c>
    </row>
    <row r="282" spans="1:23" ht="15.6" customHeight="1" x14ac:dyDescent="0.2">
      <c r="A282" s="262">
        <f t="shared" si="132"/>
        <v>190</v>
      </c>
      <c r="B282" s="68" t="s">
        <v>199</v>
      </c>
      <c r="C282" s="282">
        <v>1917</v>
      </c>
      <c r="D282" s="302"/>
      <c r="E282" s="394" t="s">
        <v>451</v>
      </c>
      <c r="F282" s="385">
        <v>2</v>
      </c>
      <c r="G282" s="385">
        <v>2</v>
      </c>
      <c r="H282" s="390">
        <v>766.85</v>
      </c>
      <c r="I282" s="390">
        <v>322.8</v>
      </c>
      <c r="J282" s="390">
        <v>285.12</v>
      </c>
      <c r="K282" s="298">
        <v>15</v>
      </c>
      <c r="L282" s="302">
        <f>'раздел 2'!C279</f>
        <v>871894.23720000009</v>
      </c>
      <c r="M282" s="388">
        <v>0</v>
      </c>
      <c r="N282" s="388">
        <v>0</v>
      </c>
      <c r="O282" s="388">
        <v>0</v>
      </c>
      <c r="P282" s="302">
        <f t="shared" si="130"/>
        <v>871894.23720000009</v>
      </c>
      <c r="Q282" s="403">
        <f t="shared" si="131"/>
        <v>1136.9814659972617</v>
      </c>
      <c r="R282" s="388">
        <v>24445</v>
      </c>
      <c r="S282" s="69" t="s">
        <v>149</v>
      </c>
      <c r="T282" s="388" t="s">
        <v>130</v>
      </c>
      <c r="U282" s="29">
        <f>L282-'раздел 2'!C279</f>
        <v>0</v>
      </c>
      <c r="V282" s="116">
        <f t="shared" si="122"/>
        <v>0</v>
      </c>
      <c r="W282" s="116">
        <f t="shared" si="123"/>
        <v>23308.018534002738</v>
      </c>
    </row>
    <row r="283" spans="1:23" ht="15.6" customHeight="1" x14ac:dyDescent="0.2">
      <c r="A283" s="262">
        <f t="shared" si="132"/>
        <v>191</v>
      </c>
      <c r="B283" s="70" t="s">
        <v>702</v>
      </c>
      <c r="C283" s="282">
        <v>1968</v>
      </c>
      <c r="D283" s="388"/>
      <c r="E283" s="388" t="s">
        <v>124</v>
      </c>
      <c r="F283" s="259">
        <v>5</v>
      </c>
      <c r="G283" s="259">
        <v>4</v>
      </c>
      <c r="H283" s="388">
        <v>3447.25</v>
      </c>
      <c r="I283" s="388">
        <v>3447.25</v>
      </c>
      <c r="J283" s="388">
        <v>2719.25</v>
      </c>
      <c r="K283" s="282">
        <v>148</v>
      </c>
      <c r="L283" s="302">
        <f>'раздел 2'!C280</f>
        <v>85918.61</v>
      </c>
      <c r="M283" s="388">
        <v>0</v>
      </c>
      <c r="N283" s="388">
        <v>0</v>
      </c>
      <c r="O283" s="388">
        <v>0</v>
      </c>
      <c r="P283" s="302">
        <f t="shared" si="130"/>
        <v>85918.61</v>
      </c>
      <c r="Q283" s="403">
        <f t="shared" si="131"/>
        <v>24.923811733990863</v>
      </c>
      <c r="R283" s="388">
        <v>24445</v>
      </c>
      <c r="S283" s="69" t="s">
        <v>149</v>
      </c>
      <c r="T283" s="388" t="s">
        <v>130</v>
      </c>
      <c r="U283" s="29">
        <f>L283-'раздел 2'!C280</f>
        <v>0</v>
      </c>
      <c r="V283" s="116">
        <f t="shared" si="122"/>
        <v>0</v>
      </c>
      <c r="W283" s="116">
        <f t="shared" si="123"/>
        <v>24420.076188266008</v>
      </c>
    </row>
    <row r="284" spans="1:23" ht="15.6" customHeight="1" x14ac:dyDescent="0.2">
      <c r="A284" s="434" t="s">
        <v>15</v>
      </c>
      <c r="B284" s="433"/>
      <c r="C284" s="282" t="s">
        <v>127</v>
      </c>
      <c r="D284" s="388" t="s">
        <v>127</v>
      </c>
      <c r="E284" s="388" t="s">
        <v>127</v>
      </c>
      <c r="F284" s="259" t="s">
        <v>127</v>
      </c>
      <c r="G284" s="259" t="s">
        <v>127</v>
      </c>
      <c r="H284" s="302">
        <f t="shared" ref="H284:P284" si="133">SUM(H278:H283)</f>
        <v>7124.78</v>
      </c>
      <c r="I284" s="302">
        <f t="shared" si="133"/>
        <v>6417.63</v>
      </c>
      <c r="J284" s="302">
        <f t="shared" si="133"/>
        <v>4818.75</v>
      </c>
      <c r="K284" s="282">
        <f t="shared" si="133"/>
        <v>233</v>
      </c>
      <c r="L284" s="302">
        <f t="shared" si="133"/>
        <v>3744661.9772000001</v>
      </c>
      <c r="M284" s="302">
        <f t="shared" si="133"/>
        <v>0</v>
      </c>
      <c r="N284" s="302">
        <f t="shared" si="133"/>
        <v>0</v>
      </c>
      <c r="O284" s="302">
        <f t="shared" si="133"/>
        <v>0</v>
      </c>
      <c r="P284" s="302">
        <f t="shared" si="133"/>
        <v>3744661.9772000001</v>
      </c>
      <c r="Q284" s="403">
        <f t="shared" ref="Q284" si="134">L284/H284</f>
        <v>525.58282181344555</v>
      </c>
      <c r="R284" s="256" t="s">
        <v>127</v>
      </c>
      <c r="S284" s="255" t="s">
        <v>127</v>
      </c>
      <c r="T284" s="255" t="s">
        <v>127</v>
      </c>
      <c r="U284" s="29">
        <f>L284-'раздел 2'!C281</f>
        <v>0</v>
      </c>
      <c r="V284" s="116">
        <f t="shared" ref="V284:V308" si="135">L284-P284</f>
        <v>0</v>
      </c>
      <c r="W284" s="116" t="e">
        <f t="shared" ref="W284:W324" si="136">R284-Q284</f>
        <v>#VALUE!</v>
      </c>
    </row>
    <row r="285" spans="1:23" ht="15.6" customHeight="1" x14ac:dyDescent="0.2">
      <c r="A285" s="435" t="s">
        <v>76</v>
      </c>
      <c r="B285" s="436"/>
      <c r="C285" s="282"/>
      <c r="D285" s="388"/>
      <c r="E285" s="388"/>
      <c r="F285" s="259"/>
      <c r="G285" s="259"/>
      <c r="H285" s="388"/>
      <c r="I285" s="388"/>
      <c r="J285" s="388"/>
      <c r="K285" s="282"/>
      <c r="L285" s="302"/>
      <c r="M285" s="388"/>
      <c r="N285" s="388"/>
      <c r="O285" s="388"/>
      <c r="P285" s="388"/>
      <c r="Q285" s="273"/>
      <c r="R285" s="388"/>
      <c r="S285" s="388"/>
      <c r="T285" s="388"/>
      <c r="U285" s="29">
        <f>L285-'раздел 2'!C282</f>
        <v>0</v>
      </c>
      <c r="V285" s="116">
        <f t="shared" si="135"/>
        <v>0</v>
      </c>
      <c r="W285" s="116">
        <f t="shared" si="136"/>
        <v>0</v>
      </c>
    </row>
    <row r="286" spans="1:23" ht="15.6" customHeight="1" x14ac:dyDescent="0.2">
      <c r="A286" s="262">
        <f>A283+1</f>
        <v>192</v>
      </c>
      <c r="B286" s="289" t="s">
        <v>200</v>
      </c>
      <c r="C286" s="282">
        <v>1950</v>
      </c>
      <c r="D286" s="388">
        <v>2008</v>
      </c>
      <c r="E286" s="388" t="s">
        <v>452</v>
      </c>
      <c r="F286" s="259">
        <v>2</v>
      </c>
      <c r="G286" s="259">
        <v>2</v>
      </c>
      <c r="H286" s="388">
        <v>508.7</v>
      </c>
      <c r="I286" s="388">
        <v>472.2</v>
      </c>
      <c r="J286" s="388">
        <v>418.1</v>
      </c>
      <c r="K286" s="282">
        <v>27</v>
      </c>
      <c r="L286" s="302">
        <f>'раздел 2'!C283</f>
        <v>2696519.7</v>
      </c>
      <c r="M286" s="388">
        <v>0</v>
      </c>
      <c r="N286" s="388">
        <v>0</v>
      </c>
      <c r="O286" s="388">
        <v>0</v>
      </c>
      <c r="P286" s="302">
        <f t="shared" ref="P286:P289" si="137">L286</f>
        <v>2696519.7</v>
      </c>
      <c r="Q286" s="403">
        <f t="shared" ref="Q286:Q290" si="138">L286/H286</f>
        <v>5300.8053862787501</v>
      </c>
      <c r="R286" s="388">
        <v>24445</v>
      </c>
      <c r="S286" s="69" t="s">
        <v>149</v>
      </c>
      <c r="T286" s="388" t="s">
        <v>130</v>
      </c>
      <c r="U286" s="29">
        <f>L286-'раздел 2'!C283</f>
        <v>0</v>
      </c>
      <c r="V286" s="116">
        <f t="shared" si="135"/>
        <v>0</v>
      </c>
      <c r="W286" s="116">
        <f t="shared" si="136"/>
        <v>19144.194613721251</v>
      </c>
    </row>
    <row r="287" spans="1:23" ht="15.6" customHeight="1" x14ac:dyDescent="0.2">
      <c r="A287" s="262">
        <f>A286+1</f>
        <v>193</v>
      </c>
      <c r="B287" s="289" t="s">
        <v>201</v>
      </c>
      <c r="C287" s="282">
        <v>1962</v>
      </c>
      <c r="D287" s="388">
        <v>1987</v>
      </c>
      <c r="E287" s="388" t="s">
        <v>453</v>
      </c>
      <c r="F287" s="259">
        <v>2</v>
      </c>
      <c r="G287" s="259">
        <v>2</v>
      </c>
      <c r="H287" s="302">
        <v>793.21</v>
      </c>
      <c r="I287" s="302">
        <v>712.21</v>
      </c>
      <c r="J287" s="302">
        <v>651.70000000000005</v>
      </c>
      <c r="K287" s="282">
        <v>29</v>
      </c>
      <c r="L287" s="302">
        <f>'раздел 2'!C284</f>
        <v>2479978.5</v>
      </c>
      <c r="M287" s="388">
        <v>0</v>
      </c>
      <c r="N287" s="388">
        <v>0</v>
      </c>
      <c r="O287" s="388">
        <v>0</v>
      </c>
      <c r="P287" s="302">
        <f t="shared" si="137"/>
        <v>2479978.5</v>
      </c>
      <c r="Q287" s="403">
        <f t="shared" si="138"/>
        <v>3126.5093733059339</v>
      </c>
      <c r="R287" s="388">
        <v>24445</v>
      </c>
      <c r="S287" s="69" t="s">
        <v>149</v>
      </c>
      <c r="T287" s="388" t="s">
        <v>130</v>
      </c>
      <c r="U287" s="29">
        <f>L287-'раздел 2'!C284</f>
        <v>0</v>
      </c>
      <c r="V287" s="116">
        <f t="shared" si="135"/>
        <v>0</v>
      </c>
      <c r="W287" s="116">
        <f t="shared" si="136"/>
        <v>21318.490626694067</v>
      </c>
    </row>
    <row r="288" spans="1:23" ht="15.6" customHeight="1" x14ac:dyDescent="0.2">
      <c r="A288" s="262">
        <f>A287+1</f>
        <v>194</v>
      </c>
      <c r="B288" s="289" t="s">
        <v>202</v>
      </c>
      <c r="C288" s="282">
        <v>1962</v>
      </c>
      <c r="D288" s="388">
        <v>1987</v>
      </c>
      <c r="E288" s="388" t="s">
        <v>453</v>
      </c>
      <c r="F288" s="259">
        <v>2</v>
      </c>
      <c r="G288" s="259">
        <v>2</v>
      </c>
      <c r="H288" s="302">
        <v>683.58</v>
      </c>
      <c r="I288" s="302">
        <v>637.58000000000004</v>
      </c>
      <c r="J288" s="302">
        <v>593.15</v>
      </c>
      <c r="K288" s="282">
        <v>33</v>
      </c>
      <c r="L288" s="302">
        <f>'раздел 2'!C285</f>
        <v>2932116.6</v>
      </c>
      <c r="M288" s="388">
        <v>0</v>
      </c>
      <c r="N288" s="388">
        <v>0</v>
      </c>
      <c r="O288" s="388">
        <v>0</v>
      </c>
      <c r="P288" s="302">
        <f t="shared" si="137"/>
        <v>2932116.6</v>
      </c>
      <c r="Q288" s="403">
        <f t="shared" si="138"/>
        <v>4289.3539892916706</v>
      </c>
      <c r="R288" s="388">
        <v>24445</v>
      </c>
      <c r="S288" s="69" t="s">
        <v>149</v>
      </c>
      <c r="T288" s="388" t="s">
        <v>130</v>
      </c>
      <c r="U288" s="29">
        <f>L288-'раздел 2'!C285</f>
        <v>0</v>
      </c>
      <c r="V288" s="116">
        <f t="shared" si="135"/>
        <v>0</v>
      </c>
      <c r="W288" s="116">
        <f t="shared" si="136"/>
        <v>20155.646010708329</v>
      </c>
    </row>
    <row r="289" spans="1:23" ht="15.6" customHeight="1" x14ac:dyDescent="0.2">
      <c r="A289" s="262">
        <f>A288+1</f>
        <v>195</v>
      </c>
      <c r="B289" s="289" t="s">
        <v>203</v>
      </c>
      <c r="C289" s="282">
        <v>1961</v>
      </c>
      <c r="D289" s="388">
        <v>1986</v>
      </c>
      <c r="E289" s="388" t="s">
        <v>453</v>
      </c>
      <c r="F289" s="259">
        <v>2</v>
      </c>
      <c r="G289" s="259">
        <v>2</v>
      </c>
      <c r="H289" s="302">
        <v>695.6</v>
      </c>
      <c r="I289" s="302" t="s">
        <v>454</v>
      </c>
      <c r="J289" s="302" t="s">
        <v>454</v>
      </c>
      <c r="K289" s="282">
        <v>20</v>
      </c>
      <c r="L289" s="302">
        <f>'раздел 2'!C286</f>
        <v>801653.39999999991</v>
      </c>
      <c r="M289" s="388">
        <v>0</v>
      </c>
      <c r="N289" s="388">
        <v>0</v>
      </c>
      <c r="O289" s="388">
        <v>0</v>
      </c>
      <c r="P289" s="302">
        <f t="shared" si="137"/>
        <v>801653.39999999991</v>
      </c>
      <c r="Q289" s="403">
        <f t="shared" si="138"/>
        <v>1152.4631972397929</v>
      </c>
      <c r="R289" s="388">
        <v>24445</v>
      </c>
      <c r="S289" s="69" t="s">
        <v>149</v>
      </c>
      <c r="T289" s="388" t="s">
        <v>130</v>
      </c>
      <c r="U289" s="29">
        <f>L289-'раздел 2'!C286</f>
        <v>0</v>
      </c>
      <c r="V289" s="116">
        <f t="shared" si="135"/>
        <v>0</v>
      </c>
      <c r="W289" s="116">
        <f t="shared" si="136"/>
        <v>23292.536802760209</v>
      </c>
    </row>
    <row r="290" spans="1:23" ht="15.6" customHeight="1" x14ac:dyDescent="0.2">
      <c r="A290" s="434" t="s">
        <v>15</v>
      </c>
      <c r="B290" s="433"/>
      <c r="C290" s="282" t="s">
        <v>127</v>
      </c>
      <c r="D290" s="388" t="s">
        <v>127</v>
      </c>
      <c r="E290" s="388" t="s">
        <v>127</v>
      </c>
      <c r="F290" s="259" t="s">
        <v>127</v>
      </c>
      <c r="G290" s="259" t="s">
        <v>127</v>
      </c>
      <c r="H290" s="388">
        <f t="shared" ref="H290:P290" si="139">SUM(H286:H289)</f>
        <v>2681.09</v>
      </c>
      <c r="I290" s="388">
        <f t="shared" si="139"/>
        <v>1821.9900000000002</v>
      </c>
      <c r="J290" s="388">
        <f t="shared" si="139"/>
        <v>1662.9500000000003</v>
      </c>
      <c r="K290" s="282">
        <f t="shared" si="139"/>
        <v>109</v>
      </c>
      <c r="L290" s="302">
        <f t="shared" si="139"/>
        <v>8910268.2000000011</v>
      </c>
      <c r="M290" s="388">
        <f t="shared" si="139"/>
        <v>0</v>
      </c>
      <c r="N290" s="388">
        <f t="shared" si="139"/>
        <v>0</v>
      </c>
      <c r="O290" s="388">
        <f t="shared" si="139"/>
        <v>0</v>
      </c>
      <c r="P290" s="302">
        <f t="shared" si="139"/>
        <v>8910268.2000000011</v>
      </c>
      <c r="Q290" s="403">
        <f t="shared" si="138"/>
        <v>3323.3752690137221</v>
      </c>
      <c r="R290" s="388" t="s">
        <v>127</v>
      </c>
      <c r="S290" s="388" t="s">
        <v>127</v>
      </c>
      <c r="T290" s="388" t="s">
        <v>127</v>
      </c>
      <c r="U290" s="29">
        <f>L290-'раздел 2'!C287</f>
        <v>0</v>
      </c>
      <c r="V290" s="116">
        <f t="shared" si="135"/>
        <v>0</v>
      </c>
      <c r="W290" s="116" t="e">
        <f t="shared" si="136"/>
        <v>#VALUE!</v>
      </c>
    </row>
    <row r="291" spans="1:23" ht="15.6" customHeight="1" x14ac:dyDescent="0.2">
      <c r="A291" s="435" t="s">
        <v>77</v>
      </c>
      <c r="B291" s="436"/>
      <c r="C291" s="282"/>
      <c r="D291" s="388"/>
      <c r="E291" s="388"/>
      <c r="F291" s="259"/>
      <c r="G291" s="259"/>
      <c r="H291" s="388"/>
      <c r="I291" s="388"/>
      <c r="J291" s="388"/>
      <c r="K291" s="282"/>
      <c r="L291" s="302"/>
      <c r="M291" s="388"/>
      <c r="N291" s="388"/>
      <c r="O291" s="388"/>
      <c r="P291" s="388"/>
      <c r="Q291" s="273"/>
      <c r="R291" s="388"/>
      <c r="S291" s="388"/>
      <c r="T291" s="388"/>
      <c r="U291" s="29">
        <f>L291-'раздел 2'!C288</f>
        <v>0</v>
      </c>
      <c r="V291" s="116">
        <f t="shared" si="135"/>
        <v>0</v>
      </c>
      <c r="W291" s="116">
        <f t="shared" si="136"/>
        <v>0</v>
      </c>
    </row>
    <row r="292" spans="1:23" ht="15.6" customHeight="1" x14ac:dyDescent="0.2">
      <c r="A292" s="262">
        <f>A289+1</f>
        <v>196</v>
      </c>
      <c r="B292" s="280" t="s">
        <v>204</v>
      </c>
      <c r="C292" s="282">
        <v>1970</v>
      </c>
      <c r="D292" s="388"/>
      <c r="E292" s="388" t="s">
        <v>455</v>
      </c>
      <c r="F292" s="259">
        <v>5</v>
      </c>
      <c r="G292" s="259">
        <v>6</v>
      </c>
      <c r="H292" s="388">
        <v>5766.09</v>
      </c>
      <c r="I292" s="398">
        <v>4445.09</v>
      </c>
      <c r="J292" s="388">
        <v>3427.5</v>
      </c>
      <c r="K292" s="282">
        <v>236</v>
      </c>
      <c r="L292" s="302">
        <f>'раздел 2'!C289</f>
        <v>6502324.5</v>
      </c>
      <c r="M292" s="302">
        <f>'раздел 2'!D289</f>
        <v>0</v>
      </c>
      <c r="N292" s="388">
        <v>0</v>
      </c>
      <c r="O292" s="388">
        <v>0</v>
      </c>
      <c r="P292" s="302">
        <f>L292</f>
        <v>6502324.5</v>
      </c>
      <c r="Q292" s="403">
        <f>L292/H292</f>
        <v>1127.6834908924418</v>
      </c>
      <c r="R292" s="388">
        <v>24445</v>
      </c>
      <c r="S292" s="69" t="s">
        <v>149</v>
      </c>
      <c r="T292" s="388" t="s">
        <v>130</v>
      </c>
      <c r="U292" s="29">
        <f>L292-'раздел 2'!C289</f>
        <v>0</v>
      </c>
      <c r="V292" s="116">
        <f t="shared" si="135"/>
        <v>0</v>
      </c>
      <c r="W292" s="116">
        <f t="shared" si="136"/>
        <v>23317.316509107557</v>
      </c>
    </row>
    <row r="293" spans="1:23" ht="15.6" customHeight="1" x14ac:dyDescent="0.2">
      <c r="A293" s="434" t="s">
        <v>15</v>
      </c>
      <c r="B293" s="433"/>
      <c r="C293" s="282" t="s">
        <v>127</v>
      </c>
      <c r="D293" s="388" t="s">
        <v>127</v>
      </c>
      <c r="E293" s="388" t="s">
        <v>127</v>
      </c>
      <c r="F293" s="259" t="s">
        <v>127</v>
      </c>
      <c r="G293" s="259" t="s">
        <v>127</v>
      </c>
      <c r="H293" s="388">
        <f t="shared" ref="H293:P293" si="140">SUM(H292:H292)</f>
        <v>5766.09</v>
      </c>
      <c r="I293" s="388">
        <f t="shared" si="140"/>
        <v>4445.09</v>
      </c>
      <c r="J293" s="388">
        <f t="shared" si="140"/>
        <v>3427.5</v>
      </c>
      <c r="K293" s="282">
        <f t="shared" si="140"/>
        <v>236</v>
      </c>
      <c r="L293" s="302">
        <f t="shared" si="140"/>
        <v>6502324.5</v>
      </c>
      <c r="M293" s="388">
        <f t="shared" si="140"/>
        <v>0</v>
      </c>
      <c r="N293" s="388">
        <f t="shared" si="140"/>
        <v>0</v>
      </c>
      <c r="O293" s="388">
        <f t="shared" si="140"/>
        <v>0</v>
      </c>
      <c r="P293" s="302">
        <f t="shared" si="140"/>
        <v>6502324.5</v>
      </c>
      <c r="Q293" s="403">
        <f>L293/H293</f>
        <v>1127.6834908924418</v>
      </c>
      <c r="R293" s="388" t="s">
        <v>127</v>
      </c>
      <c r="S293" s="388" t="s">
        <v>127</v>
      </c>
      <c r="T293" s="388" t="s">
        <v>127</v>
      </c>
      <c r="U293" s="29">
        <f>L293-'раздел 2'!C290</f>
        <v>0</v>
      </c>
      <c r="V293" s="116">
        <f t="shared" si="135"/>
        <v>0</v>
      </c>
      <c r="W293" s="116" t="e">
        <f t="shared" si="136"/>
        <v>#VALUE!</v>
      </c>
    </row>
    <row r="294" spans="1:23" ht="15.6" customHeight="1" x14ac:dyDescent="0.2">
      <c r="A294" s="465" t="s">
        <v>205</v>
      </c>
      <c r="B294" s="466"/>
      <c r="C294" s="282"/>
      <c r="D294" s="388"/>
      <c r="E294" s="388"/>
      <c r="F294" s="259"/>
      <c r="G294" s="259"/>
      <c r="H294" s="388"/>
      <c r="I294" s="388"/>
      <c r="J294" s="388"/>
      <c r="K294" s="282"/>
      <c r="L294" s="302"/>
      <c r="M294" s="388"/>
      <c r="N294" s="388"/>
      <c r="O294" s="388"/>
      <c r="P294" s="388"/>
      <c r="Q294" s="273"/>
      <c r="R294" s="388"/>
      <c r="S294" s="388"/>
      <c r="T294" s="388"/>
      <c r="U294" s="29">
        <f>L294-'раздел 2'!C291</f>
        <v>0</v>
      </c>
      <c r="V294" s="116">
        <f t="shared" si="135"/>
        <v>0</v>
      </c>
      <c r="W294" s="116">
        <f t="shared" si="136"/>
        <v>0</v>
      </c>
    </row>
    <row r="295" spans="1:23" ht="15.6" customHeight="1" x14ac:dyDescent="0.2">
      <c r="A295" s="311">
        <f>A292+1</f>
        <v>197</v>
      </c>
      <c r="B295" s="303" t="s">
        <v>206</v>
      </c>
      <c r="C295" s="128">
        <v>1967</v>
      </c>
      <c r="D295" s="129">
        <v>1993</v>
      </c>
      <c r="E295" s="129" t="s">
        <v>181</v>
      </c>
      <c r="F295" s="130">
        <v>2</v>
      </c>
      <c r="G295" s="130">
        <v>2</v>
      </c>
      <c r="H295" s="129">
        <v>526.6</v>
      </c>
      <c r="I295" s="129">
        <v>526.6</v>
      </c>
      <c r="J295" s="129">
        <v>292.7</v>
      </c>
      <c r="K295" s="128">
        <v>24</v>
      </c>
      <c r="L295" s="302">
        <f>'раздел 2'!C292</f>
        <v>9924492.5500000007</v>
      </c>
      <c r="M295" s="388">
        <v>0</v>
      </c>
      <c r="N295" s="388">
        <v>0</v>
      </c>
      <c r="O295" s="388">
        <v>0</v>
      </c>
      <c r="P295" s="302">
        <f>L295</f>
        <v>9924492.5500000007</v>
      </c>
      <c r="Q295" s="403">
        <f>L295/H295</f>
        <v>18846.358811241931</v>
      </c>
      <c r="R295" s="388">
        <v>24445</v>
      </c>
      <c r="S295" s="69" t="s">
        <v>149</v>
      </c>
      <c r="T295" s="388" t="s">
        <v>130</v>
      </c>
      <c r="U295" s="29">
        <f>L295-'раздел 2'!C292</f>
        <v>0</v>
      </c>
      <c r="V295" s="116">
        <f t="shared" si="135"/>
        <v>0</v>
      </c>
      <c r="W295" s="116">
        <f t="shared" si="136"/>
        <v>5598.6411887580689</v>
      </c>
    </row>
    <row r="296" spans="1:23" ht="15.6" customHeight="1" x14ac:dyDescent="0.2">
      <c r="A296" s="434" t="s">
        <v>15</v>
      </c>
      <c r="B296" s="433"/>
      <c r="C296" s="282" t="s">
        <v>127</v>
      </c>
      <c r="D296" s="388" t="s">
        <v>127</v>
      </c>
      <c r="E296" s="388" t="s">
        <v>127</v>
      </c>
      <c r="F296" s="259" t="s">
        <v>127</v>
      </c>
      <c r="G296" s="259" t="s">
        <v>127</v>
      </c>
      <c r="H296" s="69">
        <f t="shared" ref="H296:Q296" si="141">H295</f>
        <v>526.6</v>
      </c>
      <c r="I296" s="69">
        <f t="shared" si="141"/>
        <v>526.6</v>
      </c>
      <c r="J296" s="69">
        <f t="shared" si="141"/>
        <v>292.7</v>
      </c>
      <c r="K296" s="282">
        <f t="shared" si="141"/>
        <v>24</v>
      </c>
      <c r="L296" s="302">
        <f t="shared" si="141"/>
        <v>9924492.5500000007</v>
      </c>
      <c r="M296" s="69">
        <f t="shared" si="141"/>
        <v>0</v>
      </c>
      <c r="N296" s="69">
        <f t="shared" si="141"/>
        <v>0</v>
      </c>
      <c r="O296" s="69">
        <f t="shared" si="141"/>
        <v>0</v>
      </c>
      <c r="P296" s="69">
        <f t="shared" si="141"/>
        <v>9924492.5500000007</v>
      </c>
      <c r="Q296" s="273">
        <f t="shared" si="141"/>
        <v>18846.358811241931</v>
      </c>
      <c r="R296" s="388" t="s">
        <v>127</v>
      </c>
      <c r="S296" s="388" t="s">
        <v>127</v>
      </c>
      <c r="T296" s="388" t="s">
        <v>127</v>
      </c>
      <c r="U296" s="29">
        <f>L296-'раздел 2'!C293</f>
        <v>0</v>
      </c>
      <c r="V296" s="116">
        <f t="shared" si="135"/>
        <v>0</v>
      </c>
      <c r="W296" s="116" t="e">
        <f t="shared" si="136"/>
        <v>#VALUE!</v>
      </c>
    </row>
    <row r="297" spans="1:23" ht="15.6" customHeight="1" x14ac:dyDescent="0.2">
      <c r="A297" s="465" t="s">
        <v>207</v>
      </c>
      <c r="B297" s="466"/>
      <c r="C297" s="282"/>
      <c r="D297" s="388"/>
      <c r="E297" s="388"/>
      <c r="F297" s="259"/>
      <c r="G297" s="259"/>
      <c r="H297" s="388"/>
      <c r="I297" s="388"/>
      <c r="J297" s="388"/>
      <c r="K297" s="282"/>
      <c r="L297" s="302"/>
      <c r="M297" s="388"/>
      <c r="N297" s="388"/>
      <c r="O297" s="388"/>
      <c r="P297" s="388"/>
      <c r="Q297" s="273"/>
      <c r="R297" s="388"/>
      <c r="S297" s="388"/>
      <c r="T297" s="388"/>
      <c r="U297" s="29">
        <f>L297-'раздел 2'!C294</f>
        <v>0</v>
      </c>
      <c r="V297" s="116">
        <f t="shared" si="135"/>
        <v>0</v>
      </c>
      <c r="W297" s="116">
        <f t="shared" si="136"/>
        <v>0</v>
      </c>
    </row>
    <row r="298" spans="1:23" ht="15.6" customHeight="1" x14ac:dyDescent="0.2">
      <c r="A298" s="262">
        <f>A295+1</f>
        <v>198</v>
      </c>
      <c r="B298" s="303" t="s">
        <v>208</v>
      </c>
      <c r="C298" s="141">
        <v>1965</v>
      </c>
      <c r="D298" s="142"/>
      <c r="E298" s="142" t="s">
        <v>434</v>
      </c>
      <c r="F298" s="143">
        <v>2</v>
      </c>
      <c r="G298" s="143">
        <v>1</v>
      </c>
      <c r="H298" s="142">
        <v>349.83</v>
      </c>
      <c r="I298" s="142">
        <v>267.52</v>
      </c>
      <c r="J298" s="142">
        <v>143.19999999999999</v>
      </c>
      <c r="K298" s="141">
        <v>13</v>
      </c>
      <c r="L298" s="144">
        <f>'раздел 2'!C295</f>
        <v>2437341.9139999999</v>
      </c>
      <c r="M298" s="142">
        <v>0</v>
      </c>
      <c r="N298" s="142">
        <v>0</v>
      </c>
      <c r="O298" s="388">
        <v>0</v>
      </c>
      <c r="P298" s="302">
        <f>L298</f>
        <v>2437341.9139999999</v>
      </c>
      <c r="Q298" s="403">
        <f>L298/H298</f>
        <v>6967.2181173712943</v>
      </c>
      <c r="R298" s="388">
        <v>24445</v>
      </c>
      <c r="S298" s="69" t="s">
        <v>149</v>
      </c>
      <c r="T298" s="388" t="s">
        <v>130</v>
      </c>
      <c r="U298" s="29">
        <f>L298-'раздел 2'!C295</f>
        <v>0</v>
      </c>
      <c r="V298" s="116">
        <f t="shared" si="135"/>
        <v>0</v>
      </c>
      <c r="W298" s="116">
        <f t="shared" si="136"/>
        <v>17477.781882628704</v>
      </c>
    </row>
    <row r="299" spans="1:23" ht="15.6" customHeight="1" x14ac:dyDescent="0.2">
      <c r="A299" s="434" t="s">
        <v>15</v>
      </c>
      <c r="B299" s="433"/>
      <c r="C299" s="282" t="s">
        <v>127</v>
      </c>
      <c r="D299" s="388" t="s">
        <v>127</v>
      </c>
      <c r="E299" s="388" t="s">
        <v>127</v>
      </c>
      <c r="F299" s="259" t="s">
        <v>127</v>
      </c>
      <c r="G299" s="259" t="s">
        <v>127</v>
      </c>
      <c r="H299" s="273">
        <f t="shared" ref="H299:P299" si="142">SUM(H298:H298)</f>
        <v>349.83</v>
      </c>
      <c r="I299" s="273">
        <f t="shared" si="142"/>
        <v>267.52</v>
      </c>
      <c r="J299" s="273">
        <f t="shared" si="142"/>
        <v>143.19999999999999</v>
      </c>
      <c r="K299" s="282">
        <f t="shared" si="142"/>
        <v>13</v>
      </c>
      <c r="L299" s="302">
        <f t="shared" si="142"/>
        <v>2437341.9139999999</v>
      </c>
      <c r="M299" s="273">
        <f t="shared" si="142"/>
        <v>0</v>
      </c>
      <c r="N299" s="273">
        <f t="shared" si="142"/>
        <v>0</v>
      </c>
      <c r="O299" s="273">
        <f t="shared" si="142"/>
        <v>0</v>
      </c>
      <c r="P299" s="273">
        <f t="shared" si="142"/>
        <v>2437341.9139999999</v>
      </c>
      <c r="Q299" s="403">
        <f>L299/H299</f>
        <v>6967.2181173712943</v>
      </c>
      <c r="R299" s="388" t="s">
        <v>127</v>
      </c>
      <c r="S299" s="388" t="s">
        <v>127</v>
      </c>
      <c r="T299" s="388" t="s">
        <v>127</v>
      </c>
      <c r="U299" s="29">
        <f>L299-'раздел 2'!C296</f>
        <v>0</v>
      </c>
      <c r="V299" s="116">
        <f t="shared" si="135"/>
        <v>0</v>
      </c>
      <c r="W299" s="116" t="e">
        <f t="shared" si="136"/>
        <v>#VALUE!</v>
      </c>
    </row>
    <row r="300" spans="1:23" ht="15.6" customHeight="1" x14ac:dyDescent="0.2">
      <c r="A300" s="465" t="s">
        <v>209</v>
      </c>
      <c r="B300" s="466"/>
      <c r="C300" s="282"/>
      <c r="D300" s="388"/>
      <c r="E300" s="388"/>
      <c r="F300" s="259"/>
      <c r="G300" s="259"/>
      <c r="H300" s="388"/>
      <c r="I300" s="388"/>
      <c r="J300" s="388"/>
      <c r="K300" s="282"/>
      <c r="L300" s="302"/>
      <c r="M300" s="388"/>
      <c r="N300" s="388"/>
      <c r="O300" s="388"/>
      <c r="P300" s="388"/>
      <c r="Q300" s="273"/>
      <c r="R300" s="388"/>
      <c r="S300" s="388"/>
      <c r="T300" s="388"/>
      <c r="U300" s="29">
        <f>L300-'раздел 2'!C297</f>
        <v>0</v>
      </c>
      <c r="V300" s="116">
        <f t="shared" si="135"/>
        <v>0</v>
      </c>
      <c r="W300" s="116">
        <f t="shared" si="136"/>
        <v>0</v>
      </c>
    </row>
    <row r="301" spans="1:23" ht="15.6" customHeight="1" x14ac:dyDescent="0.2">
      <c r="A301" s="262">
        <f>A298+1</f>
        <v>199</v>
      </c>
      <c r="B301" s="303" t="s">
        <v>210</v>
      </c>
      <c r="C301" s="282">
        <v>1973</v>
      </c>
      <c r="D301" s="388"/>
      <c r="E301" s="394" t="s">
        <v>124</v>
      </c>
      <c r="F301" s="259">
        <v>2</v>
      </c>
      <c r="G301" s="259">
        <v>2</v>
      </c>
      <c r="H301" s="302">
        <v>553.79999999999995</v>
      </c>
      <c r="I301" s="302">
        <v>503.9</v>
      </c>
      <c r="J301" s="302">
        <v>368.3</v>
      </c>
      <c r="K301" s="282">
        <v>30</v>
      </c>
      <c r="L301" s="302">
        <f>'раздел 2'!C298</f>
        <v>2366611.7999999998</v>
      </c>
      <c r="M301" s="388">
        <v>0</v>
      </c>
      <c r="N301" s="388">
        <v>0</v>
      </c>
      <c r="O301" s="388">
        <v>0</v>
      </c>
      <c r="P301" s="302">
        <f>L301</f>
        <v>2366611.7999999998</v>
      </c>
      <c r="Q301" s="403">
        <f>L301/H301</f>
        <v>4273.4052004333698</v>
      </c>
      <c r="R301" s="388">
        <v>24445</v>
      </c>
      <c r="S301" s="69" t="s">
        <v>149</v>
      </c>
      <c r="T301" s="388" t="s">
        <v>130</v>
      </c>
      <c r="U301" s="29">
        <f>L301-'раздел 2'!C298</f>
        <v>0</v>
      </c>
      <c r="V301" s="116">
        <f t="shared" si="135"/>
        <v>0</v>
      </c>
      <c r="W301" s="116">
        <f t="shared" si="136"/>
        <v>20171.594799566628</v>
      </c>
    </row>
    <row r="302" spans="1:23" ht="15.6" customHeight="1" x14ac:dyDescent="0.2">
      <c r="A302" s="262">
        <f>A301+1</f>
        <v>200</v>
      </c>
      <c r="B302" s="303" t="s">
        <v>211</v>
      </c>
      <c r="C302" s="282">
        <v>1957</v>
      </c>
      <c r="D302" s="388"/>
      <c r="E302" s="394" t="s">
        <v>124</v>
      </c>
      <c r="F302" s="259">
        <v>2</v>
      </c>
      <c r="G302" s="259">
        <v>2</v>
      </c>
      <c r="H302" s="302">
        <v>575.79999999999995</v>
      </c>
      <c r="I302" s="302">
        <v>488.7</v>
      </c>
      <c r="J302" s="302">
        <v>183.8</v>
      </c>
      <c r="K302" s="282">
        <v>29</v>
      </c>
      <c r="L302" s="302">
        <f>'раздел 2'!C299</f>
        <v>2466196.9500000002</v>
      </c>
      <c r="M302" s="388">
        <v>0</v>
      </c>
      <c r="N302" s="388">
        <v>0</v>
      </c>
      <c r="O302" s="388">
        <v>0</v>
      </c>
      <c r="P302" s="302">
        <f>L302</f>
        <v>2466196.9500000002</v>
      </c>
      <c r="Q302" s="403">
        <f>L302/H302</f>
        <v>4283.0791073289347</v>
      </c>
      <c r="R302" s="388">
        <v>24445</v>
      </c>
      <c r="S302" s="69" t="s">
        <v>149</v>
      </c>
      <c r="T302" s="388" t="s">
        <v>130</v>
      </c>
      <c r="U302" s="29">
        <f>L302-'раздел 2'!C299</f>
        <v>0</v>
      </c>
      <c r="V302" s="116">
        <f t="shared" si="135"/>
        <v>0</v>
      </c>
      <c r="W302" s="116">
        <f t="shared" si="136"/>
        <v>20161.920892671063</v>
      </c>
    </row>
    <row r="303" spans="1:23" ht="15.6" customHeight="1" x14ac:dyDescent="0.2">
      <c r="A303" s="434" t="s">
        <v>15</v>
      </c>
      <c r="B303" s="433"/>
      <c r="C303" s="282" t="s">
        <v>127</v>
      </c>
      <c r="D303" s="388" t="s">
        <v>127</v>
      </c>
      <c r="E303" s="388" t="s">
        <v>127</v>
      </c>
      <c r="F303" s="259" t="s">
        <v>127</v>
      </c>
      <c r="G303" s="259" t="s">
        <v>127</v>
      </c>
      <c r="H303" s="302">
        <f t="shared" ref="H303:Q303" si="143">SUM(H301:H302)</f>
        <v>1129.5999999999999</v>
      </c>
      <c r="I303" s="302">
        <f t="shared" si="143"/>
        <v>992.59999999999991</v>
      </c>
      <c r="J303" s="302">
        <f t="shared" si="143"/>
        <v>552.1</v>
      </c>
      <c r="K303" s="282">
        <f t="shared" si="143"/>
        <v>59</v>
      </c>
      <c r="L303" s="302">
        <f t="shared" si="143"/>
        <v>4832808.75</v>
      </c>
      <c r="M303" s="302">
        <f t="shared" si="143"/>
        <v>0</v>
      </c>
      <c r="N303" s="302">
        <f t="shared" si="143"/>
        <v>0</v>
      </c>
      <c r="O303" s="302">
        <f t="shared" si="143"/>
        <v>0</v>
      </c>
      <c r="P303" s="302">
        <f t="shared" si="143"/>
        <v>4832808.75</v>
      </c>
      <c r="Q303" s="273">
        <f t="shared" si="143"/>
        <v>8556.4843077623045</v>
      </c>
      <c r="R303" s="388" t="s">
        <v>127</v>
      </c>
      <c r="S303" s="388" t="s">
        <v>127</v>
      </c>
      <c r="T303" s="388" t="s">
        <v>127</v>
      </c>
      <c r="U303" s="29">
        <f>L303-'раздел 2'!C300</f>
        <v>0</v>
      </c>
      <c r="V303" s="116">
        <f t="shared" si="135"/>
        <v>0</v>
      </c>
      <c r="W303" s="116" t="e">
        <f t="shared" si="136"/>
        <v>#VALUE!</v>
      </c>
    </row>
    <row r="304" spans="1:23" ht="15.6" customHeight="1" x14ac:dyDescent="0.2">
      <c r="A304" s="465" t="s">
        <v>212</v>
      </c>
      <c r="B304" s="466"/>
      <c r="C304" s="282"/>
      <c r="D304" s="388"/>
      <c r="E304" s="388"/>
      <c r="F304" s="259"/>
      <c r="G304" s="259"/>
      <c r="H304" s="388"/>
      <c r="I304" s="388"/>
      <c r="J304" s="388"/>
      <c r="K304" s="282"/>
      <c r="L304" s="302"/>
      <c r="M304" s="388"/>
      <c r="N304" s="388"/>
      <c r="O304" s="388"/>
      <c r="P304" s="388"/>
      <c r="Q304" s="273"/>
      <c r="R304" s="388"/>
      <c r="S304" s="388"/>
      <c r="T304" s="388"/>
      <c r="U304" s="29">
        <f>L304-'раздел 2'!C301</f>
        <v>0</v>
      </c>
      <c r="V304" s="116">
        <f t="shared" si="135"/>
        <v>0</v>
      </c>
      <c r="W304" s="116">
        <f t="shared" si="136"/>
        <v>0</v>
      </c>
    </row>
    <row r="305" spans="1:23" ht="15.6" customHeight="1" x14ac:dyDescent="0.2">
      <c r="A305" s="262">
        <f>A302+1</f>
        <v>201</v>
      </c>
      <c r="B305" s="303" t="s">
        <v>213</v>
      </c>
      <c r="C305" s="282">
        <v>1917</v>
      </c>
      <c r="D305" s="388"/>
      <c r="E305" s="388" t="s">
        <v>135</v>
      </c>
      <c r="F305" s="259">
        <v>2</v>
      </c>
      <c r="G305" s="259">
        <v>1</v>
      </c>
      <c r="H305" s="388">
        <v>350.9</v>
      </c>
      <c r="I305" s="388">
        <v>297.39999999999998</v>
      </c>
      <c r="J305" s="388">
        <v>232.7</v>
      </c>
      <c r="K305" s="282">
        <v>22</v>
      </c>
      <c r="L305" s="302">
        <f>'раздел 2'!C302</f>
        <v>1137937.5</v>
      </c>
      <c r="M305" s="388">
        <v>0</v>
      </c>
      <c r="N305" s="388">
        <v>0</v>
      </c>
      <c r="O305" s="388">
        <v>0</v>
      </c>
      <c r="P305" s="302">
        <f>L305</f>
        <v>1137937.5</v>
      </c>
      <c r="Q305" s="403">
        <f>L305/H305</f>
        <v>3242.9110857794244</v>
      </c>
      <c r="R305" s="388">
        <v>24445</v>
      </c>
      <c r="S305" s="69" t="s">
        <v>149</v>
      </c>
      <c r="T305" s="388" t="s">
        <v>130</v>
      </c>
      <c r="U305" s="29">
        <f>L305-'раздел 2'!C302</f>
        <v>0</v>
      </c>
      <c r="V305" s="116">
        <f t="shared" si="135"/>
        <v>0</v>
      </c>
      <c r="W305" s="116">
        <f t="shared" si="136"/>
        <v>21202.088914220574</v>
      </c>
    </row>
    <row r="306" spans="1:23" ht="15.6" customHeight="1" x14ac:dyDescent="0.2">
      <c r="A306" s="434" t="s">
        <v>15</v>
      </c>
      <c r="B306" s="433"/>
      <c r="C306" s="282" t="s">
        <v>127</v>
      </c>
      <c r="D306" s="388" t="s">
        <v>127</v>
      </c>
      <c r="E306" s="388" t="s">
        <v>127</v>
      </c>
      <c r="F306" s="259" t="s">
        <v>127</v>
      </c>
      <c r="G306" s="259" t="s">
        <v>127</v>
      </c>
      <c r="H306" s="302">
        <f t="shared" ref="H306:Q306" si="144">SUM(H305)</f>
        <v>350.9</v>
      </c>
      <c r="I306" s="302">
        <f t="shared" si="144"/>
        <v>297.39999999999998</v>
      </c>
      <c r="J306" s="302">
        <f t="shared" si="144"/>
        <v>232.7</v>
      </c>
      <c r="K306" s="282">
        <f t="shared" si="144"/>
        <v>22</v>
      </c>
      <c r="L306" s="302">
        <f t="shared" si="144"/>
        <v>1137937.5</v>
      </c>
      <c r="M306" s="302">
        <f t="shared" si="144"/>
        <v>0</v>
      </c>
      <c r="N306" s="302">
        <f t="shared" si="144"/>
        <v>0</v>
      </c>
      <c r="O306" s="302">
        <f t="shared" si="144"/>
        <v>0</v>
      </c>
      <c r="P306" s="302">
        <f t="shared" si="144"/>
        <v>1137937.5</v>
      </c>
      <c r="Q306" s="302">
        <f t="shared" si="144"/>
        <v>3242.9110857794244</v>
      </c>
      <c r="R306" s="388" t="s">
        <v>127</v>
      </c>
      <c r="S306" s="388" t="s">
        <v>127</v>
      </c>
      <c r="T306" s="388" t="s">
        <v>127</v>
      </c>
      <c r="U306" s="29">
        <f>L306-'раздел 2'!C303</f>
        <v>0</v>
      </c>
      <c r="V306" s="116">
        <f t="shared" si="135"/>
        <v>0</v>
      </c>
      <c r="W306" s="116" t="e">
        <f t="shared" si="136"/>
        <v>#VALUE!</v>
      </c>
    </row>
    <row r="307" spans="1:23" ht="15.6" customHeight="1" x14ac:dyDescent="0.2">
      <c r="A307" s="435" t="s">
        <v>78</v>
      </c>
      <c r="B307" s="436"/>
      <c r="C307" s="282"/>
      <c r="D307" s="388"/>
      <c r="E307" s="388"/>
      <c r="F307" s="259"/>
      <c r="G307" s="259"/>
      <c r="H307" s="397">
        <f t="shared" ref="H307:P307" si="145">H273+H276+H284+H290+H293+H296+H299+H303+H306</f>
        <v>26094.99</v>
      </c>
      <c r="I307" s="397">
        <f t="shared" si="145"/>
        <v>22385.73</v>
      </c>
      <c r="J307" s="397">
        <f t="shared" si="145"/>
        <v>17587.95</v>
      </c>
      <c r="K307" s="397">
        <f t="shared" si="145"/>
        <v>1042</v>
      </c>
      <c r="L307" s="397">
        <f t="shared" si="145"/>
        <v>60285287.631200008</v>
      </c>
      <c r="M307" s="397">
        <f t="shared" si="145"/>
        <v>0</v>
      </c>
      <c r="N307" s="397">
        <f t="shared" si="145"/>
        <v>0</v>
      </c>
      <c r="O307" s="397">
        <f t="shared" si="145"/>
        <v>0</v>
      </c>
      <c r="P307" s="397">
        <f t="shared" si="145"/>
        <v>60285287.631200008</v>
      </c>
      <c r="Q307" s="302">
        <f>SUM(Q306)</f>
        <v>3242.9110857794244</v>
      </c>
      <c r="R307" s="388" t="s">
        <v>127</v>
      </c>
      <c r="S307" s="388" t="s">
        <v>127</v>
      </c>
      <c r="T307" s="388" t="s">
        <v>127</v>
      </c>
      <c r="U307" s="29">
        <f>L307-'раздел 2'!C304</f>
        <v>0</v>
      </c>
      <c r="V307" s="116">
        <f t="shared" si="135"/>
        <v>0</v>
      </c>
      <c r="W307" s="116" t="e">
        <f t="shared" si="136"/>
        <v>#VALUE!</v>
      </c>
    </row>
    <row r="308" spans="1:23" ht="15.6" customHeight="1" x14ac:dyDescent="0.2">
      <c r="A308" s="478" t="s">
        <v>29</v>
      </c>
      <c r="B308" s="479"/>
      <c r="C308" s="479"/>
      <c r="D308" s="479"/>
      <c r="E308" s="479"/>
      <c r="F308" s="479"/>
      <c r="G308" s="479"/>
      <c r="H308" s="479"/>
      <c r="I308" s="479"/>
      <c r="J308" s="479"/>
      <c r="K308" s="479"/>
      <c r="L308" s="479"/>
      <c r="M308" s="479"/>
      <c r="N308" s="479"/>
      <c r="O308" s="479"/>
      <c r="P308" s="479"/>
      <c r="Q308" s="479"/>
      <c r="R308" s="479"/>
      <c r="S308" s="479"/>
      <c r="T308" s="480"/>
      <c r="U308" s="29">
        <f>L308-'раздел 2'!C305</f>
        <v>0</v>
      </c>
      <c r="V308" s="116">
        <f t="shared" si="135"/>
        <v>0</v>
      </c>
      <c r="W308" s="116">
        <f t="shared" si="136"/>
        <v>0</v>
      </c>
    </row>
    <row r="309" spans="1:23" ht="15.6" customHeight="1" x14ac:dyDescent="0.2">
      <c r="A309" s="465" t="s">
        <v>219</v>
      </c>
      <c r="B309" s="466"/>
      <c r="C309" s="282"/>
      <c r="D309" s="388"/>
      <c r="E309" s="388"/>
      <c r="F309" s="259"/>
      <c r="G309" s="259"/>
      <c r="H309" s="388"/>
      <c r="I309" s="388"/>
      <c r="J309" s="388"/>
      <c r="K309" s="282"/>
      <c r="L309" s="302"/>
      <c r="M309" s="388"/>
      <c r="N309" s="388"/>
      <c r="O309" s="388"/>
      <c r="P309" s="388"/>
      <c r="Q309" s="273"/>
      <c r="R309" s="388"/>
      <c r="S309" s="388"/>
      <c r="T309" s="388"/>
      <c r="U309" s="29">
        <f>L309-'раздел 2'!C306</f>
        <v>0</v>
      </c>
      <c r="V309" s="116">
        <f t="shared" ref="V309:V363" si="146">L309-P309</f>
        <v>0</v>
      </c>
      <c r="W309" s="116">
        <f t="shared" si="136"/>
        <v>0</v>
      </c>
    </row>
    <row r="310" spans="1:23" ht="15.6" customHeight="1" x14ac:dyDescent="0.2">
      <c r="A310" s="262">
        <f>A305+1</f>
        <v>202</v>
      </c>
      <c r="B310" s="287" t="s">
        <v>703</v>
      </c>
      <c r="C310" s="394">
        <v>1967</v>
      </c>
      <c r="D310" s="394"/>
      <c r="E310" s="394" t="s">
        <v>124</v>
      </c>
      <c r="F310" s="394">
        <v>9</v>
      </c>
      <c r="G310" s="394">
        <v>1</v>
      </c>
      <c r="H310" s="394">
        <v>1959.9</v>
      </c>
      <c r="I310" s="390">
        <v>1477.7</v>
      </c>
      <c r="J310" s="390">
        <v>1231.7</v>
      </c>
      <c r="K310" s="272">
        <v>87</v>
      </c>
      <c r="L310" s="302">
        <f>'раздел 2'!C307</f>
        <v>1184501.3899999999</v>
      </c>
      <c r="M310" s="390">
        <v>0</v>
      </c>
      <c r="N310" s="390">
        <v>0</v>
      </c>
      <c r="O310" s="390">
        <v>0</v>
      </c>
      <c r="P310" s="302">
        <f>L310</f>
        <v>1184501.3899999999</v>
      </c>
      <c r="Q310" s="403">
        <f t="shared" ref="Q310:Q315" si="147">L310/H310</f>
        <v>604.36827899382615</v>
      </c>
      <c r="R310" s="388">
        <v>24445</v>
      </c>
      <c r="S310" s="255" t="s">
        <v>149</v>
      </c>
      <c r="T310" s="394" t="s">
        <v>130</v>
      </c>
      <c r="U310" s="29">
        <f>L310-'раздел 2'!C307</f>
        <v>0</v>
      </c>
      <c r="V310" s="116">
        <f t="shared" si="146"/>
        <v>0</v>
      </c>
      <c r="W310" s="116">
        <f t="shared" si="136"/>
        <v>23840.631721006175</v>
      </c>
    </row>
    <row r="311" spans="1:23" ht="15.6" customHeight="1" x14ac:dyDescent="0.2">
      <c r="A311" s="311">
        <f>A310+1</f>
        <v>203</v>
      </c>
      <c r="B311" s="287" t="s">
        <v>220</v>
      </c>
      <c r="C311" s="44">
        <v>1978</v>
      </c>
      <c r="D311" s="388"/>
      <c r="E311" s="394"/>
      <c r="F311" s="63">
        <v>9</v>
      </c>
      <c r="G311" s="63">
        <v>5</v>
      </c>
      <c r="H311" s="398">
        <v>9495.1</v>
      </c>
      <c r="I311" s="398">
        <v>9495.1</v>
      </c>
      <c r="J311" s="398">
        <v>9495.1</v>
      </c>
      <c r="K311" s="44">
        <v>499</v>
      </c>
      <c r="L311" s="302">
        <f>'раздел 2'!C308</f>
        <v>10741883.969999999</v>
      </c>
      <c r="M311" s="390">
        <v>0</v>
      </c>
      <c r="N311" s="390">
        <v>0</v>
      </c>
      <c r="O311" s="390">
        <v>0</v>
      </c>
      <c r="P311" s="302">
        <f>L311</f>
        <v>10741883.969999999</v>
      </c>
      <c r="Q311" s="403">
        <f t="shared" si="147"/>
        <v>1131.3081452538677</v>
      </c>
      <c r="R311" s="388">
        <v>24445</v>
      </c>
      <c r="S311" s="255" t="s">
        <v>149</v>
      </c>
      <c r="T311" s="394" t="s">
        <v>130</v>
      </c>
      <c r="U311" s="29">
        <f>L311-'раздел 2'!C308</f>
        <v>0</v>
      </c>
      <c r="V311" s="116">
        <f t="shared" si="146"/>
        <v>0</v>
      </c>
      <c r="W311" s="116">
        <f t="shared" si="136"/>
        <v>23313.691854746132</v>
      </c>
    </row>
    <row r="312" spans="1:23" ht="15.6" customHeight="1" x14ac:dyDescent="0.2">
      <c r="A312" s="311">
        <f>A311+1</f>
        <v>204</v>
      </c>
      <c r="B312" s="287" t="s">
        <v>221</v>
      </c>
      <c r="C312" s="44">
        <v>1979</v>
      </c>
      <c r="D312" s="388"/>
      <c r="E312" s="394"/>
      <c r="F312" s="63">
        <v>9</v>
      </c>
      <c r="G312" s="63">
        <v>5</v>
      </c>
      <c r="H312" s="398">
        <v>9504.4</v>
      </c>
      <c r="I312" s="398">
        <v>9504.4</v>
      </c>
      <c r="J312" s="398">
        <v>9504.4</v>
      </c>
      <c r="K312" s="44">
        <v>484</v>
      </c>
      <c r="L312" s="302">
        <f>'раздел 2'!C309</f>
        <v>11626547.59</v>
      </c>
      <c r="M312" s="390">
        <v>0</v>
      </c>
      <c r="N312" s="390">
        <v>0</v>
      </c>
      <c r="O312" s="390">
        <v>0</v>
      </c>
      <c r="P312" s="302">
        <f>L312</f>
        <v>11626547.59</v>
      </c>
      <c r="Q312" s="403">
        <f t="shared" si="147"/>
        <v>1223.2805426960144</v>
      </c>
      <c r="R312" s="388">
        <v>24445</v>
      </c>
      <c r="S312" s="255" t="s">
        <v>149</v>
      </c>
      <c r="T312" s="394" t="s">
        <v>130</v>
      </c>
      <c r="U312" s="29">
        <f>L312-'раздел 2'!C309</f>
        <v>0</v>
      </c>
      <c r="V312" s="116">
        <f t="shared" si="146"/>
        <v>0</v>
      </c>
      <c r="W312" s="116">
        <f t="shared" si="136"/>
        <v>23221.719457303985</v>
      </c>
    </row>
    <row r="313" spans="1:23" ht="15.6" customHeight="1" x14ac:dyDescent="0.2">
      <c r="A313" s="311">
        <f>A312+1</f>
        <v>205</v>
      </c>
      <c r="B313" s="287" t="s">
        <v>222</v>
      </c>
      <c r="C313" s="44">
        <v>1980</v>
      </c>
      <c r="D313" s="388"/>
      <c r="E313" s="394"/>
      <c r="F313" s="63">
        <v>9</v>
      </c>
      <c r="G313" s="63">
        <v>5</v>
      </c>
      <c r="H313" s="398">
        <v>9271.1</v>
      </c>
      <c r="I313" s="398">
        <v>9271.1</v>
      </c>
      <c r="J313" s="398">
        <v>9271.1</v>
      </c>
      <c r="K313" s="44">
        <v>477</v>
      </c>
      <c r="L313" s="302">
        <f>'раздел 2'!C310</f>
        <v>10769940.859999999</v>
      </c>
      <c r="M313" s="390">
        <v>0</v>
      </c>
      <c r="N313" s="390">
        <v>0</v>
      </c>
      <c r="O313" s="390">
        <v>0</v>
      </c>
      <c r="P313" s="302">
        <f>L313</f>
        <v>10769940.859999999</v>
      </c>
      <c r="Q313" s="403">
        <f t="shared" si="147"/>
        <v>1161.6680717498461</v>
      </c>
      <c r="R313" s="388">
        <v>24445</v>
      </c>
      <c r="S313" s="255" t="s">
        <v>149</v>
      </c>
      <c r="T313" s="394" t="s">
        <v>130</v>
      </c>
      <c r="U313" s="29">
        <f>L313-'раздел 2'!C310</f>
        <v>0</v>
      </c>
      <c r="V313" s="116">
        <f t="shared" si="146"/>
        <v>0</v>
      </c>
      <c r="W313" s="116">
        <f t="shared" si="136"/>
        <v>23283.331928250154</v>
      </c>
    </row>
    <row r="314" spans="1:23" ht="15.6" customHeight="1" x14ac:dyDescent="0.2">
      <c r="A314" s="311">
        <f>A313+1</f>
        <v>206</v>
      </c>
      <c r="B314" s="287" t="s">
        <v>223</v>
      </c>
      <c r="C314" s="44">
        <v>1982</v>
      </c>
      <c r="D314" s="388"/>
      <c r="E314" s="394"/>
      <c r="F314" s="63">
        <v>9</v>
      </c>
      <c r="G314" s="63">
        <v>9</v>
      </c>
      <c r="H314" s="398">
        <v>16733.29</v>
      </c>
      <c r="I314" s="398">
        <v>16733.29</v>
      </c>
      <c r="J314" s="398">
        <v>16733.29</v>
      </c>
      <c r="K314" s="44">
        <v>896</v>
      </c>
      <c r="L314" s="302">
        <f>'раздел 2'!C311</f>
        <v>18354538.919999998</v>
      </c>
      <c r="M314" s="390">
        <v>0</v>
      </c>
      <c r="N314" s="390">
        <v>0</v>
      </c>
      <c r="O314" s="390">
        <v>0</v>
      </c>
      <c r="P314" s="302">
        <f>L314</f>
        <v>18354538.919999998</v>
      </c>
      <c r="Q314" s="403">
        <f t="shared" si="147"/>
        <v>1096.8876365616084</v>
      </c>
      <c r="R314" s="388">
        <v>24445</v>
      </c>
      <c r="S314" s="255" t="s">
        <v>149</v>
      </c>
      <c r="T314" s="394" t="s">
        <v>130</v>
      </c>
      <c r="U314" s="29">
        <f>L314-'раздел 2'!C311</f>
        <v>0</v>
      </c>
      <c r="V314" s="116">
        <f t="shared" si="146"/>
        <v>0</v>
      </c>
      <c r="W314" s="116">
        <f t="shared" si="136"/>
        <v>23348.112363438391</v>
      </c>
    </row>
    <row r="315" spans="1:23" ht="15.6" customHeight="1" x14ac:dyDescent="0.2">
      <c r="A315" s="434" t="s">
        <v>15</v>
      </c>
      <c r="B315" s="433"/>
      <c r="C315" s="282" t="s">
        <v>127</v>
      </c>
      <c r="D315" s="388" t="s">
        <v>127</v>
      </c>
      <c r="E315" s="388" t="s">
        <v>127</v>
      </c>
      <c r="F315" s="259" t="s">
        <v>127</v>
      </c>
      <c r="G315" s="259" t="s">
        <v>127</v>
      </c>
      <c r="H315" s="51">
        <f t="shared" ref="H315:P315" si="148">SUM(H310:H314)</f>
        <v>46963.79</v>
      </c>
      <c r="I315" s="51">
        <f t="shared" si="148"/>
        <v>46481.590000000004</v>
      </c>
      <c r="J315" s="51">
        <f t="shared" si="148"/>
        <v>46235.590000000004</v>
      </c>
      <c r="K315" s="89">
        <f t="shared" si="148"/>
        <v>2443</v>
      </c>
      <c r="L315" s="274">
        <f t="shared" si="148"/>
        <v>52677412.730000004</v>
      </c>
      <c r="M315" s="51">
        <f t="shared" si="148"/>
        <v>0</v>
      </c>
      <c r="N315" s="51">
        <f t="shared" si="148"/>
        <v>0</v>
      </c>
      <c r="O315" s="51">
        <f t="shared" si="148"/>
        <v>0</v>
      </c>
      <c r="P315" s="274">
        <f t="shared" si="148"/>
        <v>52677412.730000004</v>
      </c>
      <c r="Q315" s="403">
        <f t="shared" si="147"/>
        <v>1121.6601711659132</v>
      </c>
      <c r="R315" s="388" t="s">
        <v>127</v>
      </c>
      <c r="S315" s="388" t="s">
        <v>127</v>
      </c>
      <c r="T315" s="388" t="s">
        <v>127</v>
      </c>
      <c r="U315" s="29">
        <f>L315-'раздел 2'!C312</f>
        <v>0</v>
      </c>
      <c r="V315" s="116">
        <f t="shared" si="146"/>
        <v>0</v>
      </c>
      <c r="W315" s="116" t="e">
        <f t="shared" si="136"/>
        <v>#VALUE!</v>
      </c>
    </row>
    <row r="316" spans="1:23" ht="15.6" customHeight="1" x14ac:dyDescent="0.2">
      <c r="A316" s="435" t="s">
        <v>376</v>
      </c>
      <c r="B316" s="436"/>
      <c r="C316" s="282"/>
      <c r="D316" s="388"/>
      <c r="E316" s="388"/>
      <c r="F316" s="259"/>
      <c r="G316" s="259"/>
      <c r="H316" s="388"/>
      <c r="I316" s="388"/>
      <c r="J316" s="388"/>
      <c r="K316" s="282"/>
      <c r="L316" s="302"/>
      <c r="M316" s="388"/>
      <c r="N316" s="388"/>
      <c r="O316" s="388"/>
      <c r="P316" s="388"/>
      <c r="Q316" s="273"/>
      <c r="R316" s="388"/>
      <c r="S316" s="388"/>
      <c r="T316" s="388"/>
      <c r="U316" s="29">
        <f>L316-'раздел 2'!C313</f>
        <v>0</v>
      </c>
      <c r="V316" s="116">
        <f t="shared" si="146"/>
        <v>0</v>
      </c>
      <c r="W316" s="116">
        <f t="shared" si="136"/>
        <v>0</v>
      </c>
    </row>
    <row r="317" spans="1:23" ht="15.6" customHeight="1" x14ac:dyDescent="0.2">
      <c r="A317" s="262">
        <f>A314+1</f>
        <v>207</v>
      </c>
      <c r="B317" s="275" t="s">
        <v>224</v>
      </c>
      <c r="C317" s="298">
        <v>1990</v>
      </c>
      <c r="D317" s="388" t="s">
        <v>182</v>
      </c>
      <c r="E317" s="394" t="s">
        <v>425</v>
      </c>
      <c r="F317" s="259">
        <v>3</v>
      </c>
      <c r="G317" s="259">
        <v>2</v>
      </c>
      <c r="H317" s="302">
        <v>2156.6999999999998</v>
      </c>
      <c r="I317" s="302">
        <v>1446.8</v>
      </c>
      <c r="J317" s="302">
        <v>1029.7</v>
      </c>
      <c r="K317" s="282">
        <v>81</v>
      </c>
      <c r="L317" s="302">
        <f>'раздел 2'!C314</f>
        <v>3971690.1</v>
      </c>
      <c r="M317" s="390">
        <v>0</v>
      </c>
      <c r="N317" s="390">
        <v>0</v>
      </c>
      <c r="O317" s="390">
        <v>0</v>
      </c>
      <c r="P317" s="302">
        <f>L317</f>
        <v>3971690.1</v>
      </c>
      <c r="Q317" s="403">
        <f>L317/H317</f>
        <v>1841.5589094449856</v>
      </c>
      <c r="R317" s="388">
        <v>24445</v>
      </c>
      <c r="S317" s="255" t="s">
        <v>149</v>
      </c>
      <c r="T317" s="394" t="s">
        <v>130</v>
      </c>
      <c r="U317" s="29">
        <f>L317-'раздел 2'!C314</f>
        <v>0</v>
      </c>
      <c r="V317" s="116">
        <f t="shared" si="146"/>
        <v>0</v>
      </c>
      <c r="W317" s="116">
        <f t="shared" si="136"/>
        <v>22603.441090555014</v>
      </c>
    </row>
    <row r="318" spans="1:23" ht="15.6" customHeight="1" x14ac:dyDescent="0.2">
      <c r="A318" s="434" t="s">
        <v>15</v>
      </c>
      <c r="B318" s="433"/>
      <c r="C318" s="282" t="s">
        <v>127</v>
      </c>
      <c r="D318" s="388" t="s">
        <v>127</v>
      </c>
      <c r="E318" s="388" t="s">
        <v>127</v>
      </c>
      <c r="F318" s="259" t="s">
        <v>127</v>
      </c>
      <c r="G318" s="259" t="s">
        <v>127</v>
      </c>
      <c r="H318" s="302">
        <f t="shared" ref="H318:Q318" si="149">SUM(H317:H317)</f>
        <v>2156.6999999999998</v>
      </c>
      <c r="I318" s="302">
        <f t="shared" si="149"/>
        <v>1446.8</v>
      </c>
      <c r="J318" s="302">
        <f t="shared" si="149"/>
        <v>1029.7</v>
      </c>
      <c r="K318" s="282">
        <f t="shared" si="149"/>
        <v>81</v>
      </c>
      <c r="L318" s="302">
        <f t="shared" si="149"/>
        <v>3971690.1</v>
      </c>
      <c r="M318" s="302">
        <f t="shared" si="149"/>
        <v>0</v>
      </c>
      <c r="N318" s="302">
        <f t="shared" si="149"/>
        <v>0</v>
      </c>
      <c r="O318" s="302">
        <f t="shared" si="149"/>
        <v>0</v>
      </c>
      <c r="P318" s="302">
        <f t="shared" si="149"/>
        <v>3971690.1</v>
      </c>
      <c r="Q318" s="302">
        <f t="shared" si="149"/>
        <v>1841.5589094449856</v>
      </c>
      <c r="R318" s="388" t="s">
        <v>127</v>
      </c>
      <c r="S318" s="388" t="s">
        <v>127</v>
      </c>
      <c r="T318" s="388" t="s">
        <v>127</v>
      </c>
      <c r="U318" s="29">
        <f>L318-'раздел 2'!C315</f>
        <v>0</v>
      </c>
      <c r="V318" s="116">
        <f t="shared" si="146"/>
        <v>0</v>
      </c>
      <c r="W318" s="116" t="e">
        <f t="shared" si="136"/>
        <v>#VALUE!</v>
      </c>
    </row>
    <row r="319" spans="1:23" ht="15.6" customHeight="1" x14ac:dyDescent="0.2">
      <c r="A319" s="435" t="s">
        <v>377</v>
      </c>
      <c r="B319" s="436"/>
      <c r="C319" s="282"/>
      <c r="D319" s="388"/>
      <c r="E319" s="388"/>
      <c r="F319" s="259"/>
      <c r="G319" s="259"/>
      <c r="H319" s="388"/>
      <c r="I319" s="388"/>
      <c r="J319" s="388"/>
      <c r="K319" s="282"/>
      <c r="L319" s="302"/>
      <c r="M319" s="388"/>
      <c r="N319" s="388"/>
      <c r="O319" s="388"/>
      <c r="P319" s="388"/>
      <c r="Q319" s="273"/>
      <c r="R319" s="388"/>
      <c r="S319" s="388"/>
      <c r="T319" s="388"/>
      <c r="U319" s="29">
        <f>L319-'раздел 2'!C316</f>
        <v>0</v>
      </c>
      <c r="V319" s="116">
        <f t="shared" si="146"/>
        <v>0</v>
      </c>
      <c r="W319" s="116">
        <f t="shared" si="136"/>
        <v>0</v>
      </c>
    </row>
    <row r="320" spans="1:23" ht="15.6" customHeight="1" x14ac:dyDescent="0.2">
      <c r="A320" s="262">
        <f>A317+1</f>
        <v>208</v>
      </c>
      <c r="B320" s="287" t="s">
        <v>507</v>
      </c>
      <c r="C320" s="282">
        <v>1970</v>
      </c>
      <c r="D320" s="388"/>
      <c r="E320" s="394" t="s">
        <v>124</v>
      </c>
      <c r="F320" s="259">
        <v>2</v>
      </c>
      <c r="G320" s="311">
        <v>2</v>
      </c>
      <c r="H320" s="258">
        <v>773.63</v>
      </c>
      <c r="I320" s="273">
        <v>542.6</v>
      </c>
      <c r="J320" s="312">
        <v>315.75</v>
      </c>
      <c r="K320" s="282">
        <v>51</v>
      </c>
      <c r="L320" s="302">
        <f>'раздел 2'!C317</f>
        <v>1152801.3</v>
      </c>
      <c r="M320" s="390">
        <v>0</v>
      </c>
      <c r="N320" s="390">
        <v>0</v>
      </c>
      <c r="O320" s="390">
        <v>0</v>
      </c>
      <c r="P320" s="302">
        <f t="shared" ref="P320:P323" si="150">L320</f>
        <v>1152801.3</v>
      </c>
      <c r="Q320" s="403">
        <f t="shared" ref="Q320:Q323" si="151">L320/H320</f>
        <v>1490.1196954616548</v>
      </c>
      <c r="R320" s="388">
        <v>24445</v>
      </c>
      <c r="S320" s="255" t="s">
        <v>149</v>
      </c>
      <c r="T320" s="394" t="s">
        <v>130</v>
      </c>
      <c r="U320" s="29">
        <f>L320-'раздел 2'!C317</f>
        <v>0</v>
      </c>
      <c r="V320" s="116">
        <f t="shared" si="146"/>
        <v>0</v>
      </c>
      <c r="W320" s="116">
        <f t="shared" si="136"/>
        <v>22954.880304538347</v>
      </c>
    </row>
    <row r="321" spans="1:23" ht="15.6" customHeight="1" x14ac:dyDescent="0.2">
      <c r="A321" s="311">
        <f>A320+1</f>
        <v>209</v>
      </c>
      <c r="B321" s="287" t="s">
        <v>508</v>
      </c>
      <c r="C321" s="282">
        <v>1970</v>
      </c>
      <c r="D321" s="388"/>
      <c r="E321" s="394" t="s">
        <v>124</v>
      </c>
      <c r="F321" s="259">
        <v>2</v>
      </c>
      <c r="G321" s="311">
        <v>2</v>
      </c>
      <c r="H321" s="258">
        <v>748</v>
      </c>
      <c r="I321" s="273">
        <v>482</v>
      </c>
      <c r="J321" s="313">
        <v>172.1</v>
      </c>
      <c r="K321" s="282">
        <v>50</v>
      </c>
      <c r="L321" s="302">
        <f>'раздел 2'!C318</f>
        <v>816588.15</v>
      </c>
      <c r="M321" s="390">
        <v>0</v>
      </c>
      <c r="N321" s="390">
        <v>0</v>
      </c>
      <c r="O321" s="390">
        <v>0</v>
      </c>
      <c r="P321" s="302">
        <f t="shared" si="150"/>
        <v>816588.15</v>
      </c>
      <c r="Q321" s="403">
        <f t="shared" si="151"/>
        <v>1091.6953877005349</v>
      </c>
      <c r="R321" s="388">
        <v>24445</v>
      </c>
      <c r="S321" s="255" t="s">
        <v>149</v>
      </c>
      <c r="T321" s="394" t="s">
        <v>130</v>
      </c>
      <c r="U321" s="29">
        <f>L321-'раздел 2'!C318</f>
        <v>0</v>
      </c>
      <c r="V321" s="116">
        <f t="shared" si="146"/>
        <v>0</v>
      </c>
      <c r="W321" s="116">
        <f t="shared" si="136"/>
        <v>23353.304612299464</v>
      </c>
    </row>
    <row r="322" spans="1:23" ht="15.6" customHeight="1" x14ac:dyDescent="0.2">
      <c r="A322" s="311">
        <f>A321+1</f>
        <v>210</v>
      </c>
      <c r="B322" s="287" t="s">
        <v>509</v>
      </c>
      <c r="C322" s="282">
        <v>1974</v>
      </c>
      <c r="D322" s="388"/>
      <c r="E322" s="394" t="s">
        <v>124</v>
      </c>
      <c r="F322" s="259">
        <v>2</v>
      </c>
      <c r="G322" s="311">
        <v>2</v>
      </c>
      <c r="H322" s="258">
        <v>713.6</v>
      </c>
      <c r="I322" s="273">
        <v>469</v>
      </c>
      <c r="J322" s="312">
        <v>417.4</v>
      </c>
      <c r="K322" s="282">
        <v>42</v>
      </c>
      <c r="L322" s="302">
        <f>'раздел 2'!C319</f>
        <v>816588.15</v>
      </c>
      <c r="M322" s="390">
        <v>0</v>
      </c>
      <c r="N322" s="390">
        <v>0</v>
      </c>
      <c r="O322" s="390">
        <v>0</v>
      </c>
      <c r="P322" s="302">
        <f t="shared" si="150"/>
        <v>816588.15</v>
      </c>
      <c r="Q322" s="403">
        <f t="shared" si="151"/>
        <v>1144.3219590807175</v>
      </c>
      <c r="R322" s="388">
        <v>24445</v>
      </c>
      <c r="S322" s="255" t="s">
        <v>149</v>
      </c>
      <c r="T322" s="394" t="s">
        <v>130</v>
      </c>
      <c r="U322" s="29">
        <f>L322-'раздел 2'!C319</f>
        <v>0</v>
      </c>
      <c r="V322" s="116">
        <f t="shared" si="146"/>
        <v>0</v>
      </c>
      <c r="W322" s="116">
        <f t="shared" si="136"/>
        <v>23300.678040919283</v>
      </c>
    </row>
    <row r="323" spans="1:23" ht="15.6" customHeight="1" x14ac:dyDescent="0.2">
      <c r="A323" s="311">
        <f>A322+1</f>
        <v>211</v>
      </c>
      <c r="B323" s="287" t="s">
        <v>510</v>
      </c>
      <c r="C323" s="298">
        <v>1989</v>
      </c>
      <c r="D323" s="403"/>
      <c r="E323" s="403" t="s">
        <v>128</v>
      </c>
      <c r="F323" s="385">
        <v>3</v>
      </c>
      <c r="G323" s="385">
        <v>2</v>
      </c>
      <c r="H323" s="308">
        <v>1499</v>
      </c>
      <c r="I323" s="273">
        <v>793</v>
      </c>
      <c r="J323" s="196">
        <v>609.1</v>
      </c>
      <c r="K323" s="282">
        <v>75</v>
      </c>
      <c r="L323" s="302">
        <f>'раздел 2'!C320</f>
        <v>3971690.1</v>
      </c>
      <c r="M323" s="390">
        <v>0</v>
      </c>
      <c r="N323" s="390">
        <v>0</v>
      </c>
      <c r="O323" s="390">
        <v>0</v>
      </c>
      <c r="P323" s="302">
        <f t="shared" si="150"/>
        <v>3971690.1</v>
      </c>
      <c r="Q323" s="403">
        <f t="shared" si="151"/>
        <v>2649.5597731821213</v>
      </c>
      <c r="R323" s="388">
        <v>24445</v>
      </c>
      <c r="S323" s="255" t="s">
        <v>149</v>
      </c>
      <c r="T323" s="394" t="s">
        <v>130</v>
      </c>
      <c r="U323" s="29">
        <f>L323-'раздел 2'!C320</f>
        <v>0</v>
      </c>
      <c r="V323" s="116">
        <f t="shared" si="146"/>
        <v>0</v>
      </c>
      <c r="W323" s="116">
        <f t="shared" si="136"/>
        <v>21795.440226817878</v>
      </c>
    </row>
    <row r="324" spans="1:23" ht="15.6" customHeight="1" x14ac:dyDescent="0.2">
      <c r="A324" s="434" t="s">
        <v>15</v>
      </c>
      <c r="B324" s="433"/>
      <c r="C324" s="282" t="s">
        <v>127</v>
      </c>
      <c r="D324" s="388" t="s">
        <v>127</v>
      </c>
      <c r="E324" s="388" t="s">
        <v>127</v>
      </c>
      <c r="F324" s="259" t="s">
        <v>127</v>
      </c>
      <c r="G324" s="259" t="s">
        <v>127</v>
      </c>
      <c r="H324" s="273">
        <f t="shared" ref="H324:Q324" si="152">SUM(H320:H323)</f>
        <v>3734.23</v>
      </c>
      <c r="I324" s="273">
        <f t="shared" si="152"/>
        <v>2286.6</v>
      </c>
      <c r="J324" s="273">
        <f t="shared" si="152"/>
        <v>1514.35</v>
      </c>
      <c r="K324" s="282">
        <f t="shared" si="152"/>
        <v>218</v>
      </c>
      <c r="L324" s="302">
        <f t="shared" si="152"/>
        <v>6757667.7000000002</v>
      </c>
      <c r="M324" s="273">
        <f t="shared" si="152"/>
        <v>0</v>
      </c>
      <c r="N324" s="273">
        <f t="shared" si="152"/>
        <v>0</v>
      </c>
      <c r="O324" s="273">
        <f t="shared" si="152"/>
        <v>0</v>
      </c>
      <c r="P324" s="302">
        <f t="shared" si="152"/>
        <v>6757667.7000000002</v>
      </c>
      <c r="Q324" s="273">
        <f t="shared" si="152"/>
        <v>6375.696815425028</v>
      </c>
      <c r="R324" s="388" t="s">
        <v>127</v>
      </c>
      <c r="S324" s="388" t="s">
        <v>127</v>
      </c>
      <c r="T324" s="388" t="s">
        <v>127</v>
      </c>
      <c r="U324" s="29">
        <f>L324-'раздел 2'!C321</f>
        <v>0</v>
      </c>
      <c r="V324" s="116">
        <f t="shared" si="146"/>
        <v>0</v>
      </c>
      <c r="W324" s="116" t="e">
        <f t="shared" si="136"/>
        <v>#VALUE!</v>
      </c>
    </row>
    <row r="325" spans="1:23" s="120" customFormat="1" ht="15.6" customHeight="1" x14ac:dyDescent="0.2">
      <c r="A325" s="435" t="s">
        <v>30</v>
      </c>
      <c r="B325" s="436"/>
      <c r="C325" s="82"/>
      <c r="D325" s="190"/>
      <c r="E325" s="190"/>
      <c r="F325" s="99"/>
      <c r="G325" s="99"/>
      <c r="H325" s="397">
        <f>H315+H318+H324</f>
        <v>52854.720000000001</v>
      </c>
      <c r="I325" s="397">
        <f t="shared" ref="I325:P325" si="153">I315+I318+I324</f>
        <v>50214.990000000005</v>
      </c>
      <c r="J325" s="397">
        <f t="shared" si="153"/>
        <v>48779.64</v>
      </c>
      <c r="K325" s="397">
        <f t="shared" si="153"/>
        <v>2742</v>
      </c>
      <c r="L325" s="397">
        <f t="shared" si="153"/>
        <v>63406770.530000009</v>
      </c>
      <c r="M325" s="397">
        <f t="shared" si="153"/>
        <v>0</v>
      </c>
      <c r="N325" s="397">
        <f t="shared" si="153"/>
        <v>0</v>
      </c>
      <c r="O325" s="397">
        <f t="shared" si="153"/>
        <v>0</v>
      </c>
      <c r="P325" s="397">
        <f t="shared" si="153"/>
        <v>63406770.530000009</v>
      </c>
      <c r="Q325" s="273">
        <f>SUM(Q321:Q324)</f>
        <v>11261.273935388403</v>
      </c>
      <c r="R325" s="388" t="s">
        <v>127</v>
      </c>
      <c r="S325" s="388" t="s">
        <v>127</v>
      </c>
      <c r="T325" s="388" t="s">
        <v>127</v>
      </c>
      <c r="U325" s="29">
        <f>L325-'раздел 2'!C322</f>
        <v>0</v>
      </c>
      <c r="V325" s="116">
        <f t="shared" si="146"/>
        <v>0</v>
      </c>
      <c r="W325" s="116" t="e">
        <f t="shared" ref="W325:W368" si="154">R325-Q325</f>
        <v>#VALUE!</v>
      </c>
    </row>
    <row r="326" spans="1:23" ht="15.6" customHeight="1" x14ac:dyDescent="0.2">
      <c r="A326" s="478" t="s">
        <v>31</v>
      </c>
      <c r="B326" s="479"/>
      <c r="C326" s="479"/>
      <c r="D326" s="479"/>
      <c r="E326" s="479"/>
      <c r="F326" s="479"/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479"/>
      <c r="R326" s="479"/>
      <c r="S326" s="479"/>
      <c r="T326" s="480"/>
      <c r="U326" s="29">
        <f>L326-'раздел 2'!C323</f>
        <v>0</v>
      </c>
      <c r="V326" s="116">
        <f t="shared" si="146"/>
        <v>0</v>
      </c>
      <c r="W326" s="116">
        <f t="shared" si="154"/>
        <v>0</v>
      </c>
    </row>
    <row r="327" spans="1:23" ht="15.6" customHeight="1" x14ac:dyDescent="0.2">
      <c r="A327" s="434" t="s">
        <v>383</v>
      </c>
      <c r="B327" s="433"/>
      <c r="C327" s="282"/>
      <c r="D327" s="388"/>
      <c r="E327" s="388"/>
      <c r="F327" s="259"/>
      <c r="G327" s="259"/>
      <c r="H327" s="388"/>
      <c r="I327" s="388"/>
      <c r="J327" s="388"/>
      <c r="K327" s="282"/>
      <c r="L327" s="302"/>
      <c r="M327" s="388"/>
      <c r="N327" s="388"/>
      <c r="O327" s="388"/>
      <c r="P327" s="388"/>
      <c r="Q327" s="273"/>
      <c r="R327" s="388"/>
      <c r="S327" s="388"/>
      <c r="T327" s="388"/>
      <c r="U327" s="29">
        <f>L327-'раздел 2'!C324</f>
        <v>0</v>
      </c>
      <c r="V327" s="116">
        <f t="shared" si="146"/>
        <v>0</v>
      </c>
      <c r="W327" s="116">
        <f t="shared" si="154"/>
        <v>0</v>
      </c>
    </row>
    <row r="328" spans="1:23" ht="15.6" customHeight="1" x14ac:dyDescent="0.2">
      <c r="A328" s="262">
        <f>A323+1</f>
        <v>212</v>
      </c>
      <c r="B328" s="287" t="s">
        <v>384</v>
      </c>
      <c r="C328" s="282">
        <v>1961</v>
      </c>
      <c r="D328" s="388">
        <v>2015</v>
      </c>
      <c r="E328" s="388" t="s">
        <v>181</v>
      </c>
      <c r="F328" s="259">
        <v>2</v>
      </c>
      <c r="G328" s="259">
        <v>2</v>
      </c>
      <c r="H328" s="388">
        <v>374.9</v>
      </c>
      <c r="I328" s="388">
        <v>374.9</v>
      </c>
      <c r="J328" s="388">
        <v>83.8</v>
      </c>
      <c r="K328" s="282">
        <v>28</v>
      </c>
      <c r="L328" s="302">
        <f>'раздел 2'!C325</f>
        <v>4469914.05</v>
      </c>
      <c r="M328" s="390">
        <v>0</v>
      </c>
      <c r="N328" s="390">
        <v>0</v>
      </c>
      <c r="O328" s="390">
        <v>0</v>
      </c>
      <c r="P328" s="390">
        <f>L328</f>
        <v>4469914.05</v>
      </c>
      <c r="Q328" s="403">
        <f>L328/H328</f>
        <v>11922.950253400908</v>
      </c>
      <c r="R328" s="388">
        <v>24445</v>
      </c>
      <c r="S328" s="255" t="s">
        <v>149</v>
      </c>
      <c r="T328" s="394" t="s">
        <v>130</v>
      </c>
      <c r="U328" s="29">
        <f>L328-'раздел 2'!C325</f>
        <v>0</v>
      </c>
      <c r="V328" s="116">
        <f t="shared" si="146"/>
        <v>0</v>
      </c>
      <c r="W328" s="116">
        <f t="shared" si="154"/>
        <v>12522.049746599092</v>
      </c>
    </row>
    <row r="329" spans="1:23" ht="15.6" customHeight="1" x14ac:dyDescent="0.2">
      <c r="A329" s="311">
        <f>A328+1</f>
        <v>213</v>
      </c>
      <c r="B329" s="287" t="s">
        <v>385</v>
      </c>
      <c r="C329" s="282">
        <v>1964</v>
      </c>
      <c r="D329" s="388">
        <v>2015</v>
      </c>
      <c r="E329" s="388" t="s">
        <v>181</v>
      </c>
      <c r="F329" s="259">
        <v>2</v>
      </c>
      <c r="G329" s="259">
        <v>2</v>
      </c>
      <c r="H329" s="388">
        <v>636.70000000000005</v>
      </c>
      <c r="I329" s="388">
        <v>636</v>
      </c>
      <c r="J329" s="388">
        <v>220.6</v>
      </c>
      <c r="K329" s="282">
        <v>41</v>
      </c>
      <c r="L329" s="302">
        <f>'раздел 2'!C326</f>
        <v>1471962.45</v>
      </c>
      <c r="M329" s="390">
        <v>0</v>
      </c>
      <c r="N329" s="390">
        <v>0</v>
      </c>
      <c r="O329" s="390">
        <v>0</v>
      </c>
      <c r="P329" s="390">
        <f>L329</f>
        <v>1471962.45</v>
      </c>
      <c r="Q329" s="403">
        <f>L329/H329</f>
        <v>2311.8618658708965</v>
      </c>
      <c r="R329" s="388">
        <v>24445</v>
      </c>
      <c r="S329" s="255" t="s">
        <v>149</v>
      </c>
      <c r="T329" s="394" t="s">
        <v>130</v>
      </c>
      <c r="U329" s="29">
        <f>L329-'раздел 2'!C326</f>
        <v>0</v>
      </c>
      <c r="V329" s="116">
        <f t="shared" si="146"/>
        <v>0</v>
      </c>
      <c r="W329" s="116">
        <f t="shared" si="154"/>
        <v>22133.138134129105</v>
      </c>
    </row>
    <row r="330" spans="1:23" ht="15.6" customHeight="1" x14ac:dyDescent="0.2">
      <c r="A330" s="434" t="s">
        <v>15</v>
      </c>
      <c r="B330" s="433"/>
      <c r="C330" s="282" t="s">
        <v>127</v>
      </c>
      <c r="D330" s="388" t="s">
        <v>127</v>
      </c>
      <c r="E330" s="388" t="s">
        <v>127</v>
      </c>
      <c r="F330" s="259" t="s">
        <v>127</v>
      </c>
      <c r="G330" s="259" t="s">
        <v>127</v>
      </c>
      <c r="H330" s="388">
        <f t="shared" ref="H330:P330" si="155">SUM(H328:H329)</f>
        <v>1011.6</v>
      </c>
      <c r="I330" s="388">
        <f t="shared" si="155"/>
        <v>1010.9</v>
      </c>
      <c r="J330" s="388">
        <f t="shared" si="155"/>
        <v>304.39999999999998</v>
      </c>
      <c r="K330" s="282">
        <f t="shared" si="155"/>
        <v>69</v>
      </c>
      <c r="L330" s="302">
        <f t="shared" si="155"/>
        <v>5941876.5</v>
      </c>
      <c r="M330" s="388">
        <f t="shared" si="155"/>
        <v>0</v>
      </c>
      <c r="N330" s="388">
        <f t="shared" si="155"/>
        <v>0</v>
      </c>
      <c r="O330" s="388">
        <f t="shared" si="155"/>
        <v>0</v>
      </c>
      <c r="P330" s="388">
        <f t="shared" si="155"/>
        <v>5941876.5</v>
      </c>
      <c r="Q330" s="403">
        <f>L330/H330</f>
        <v>5873.7411032028467</v>
      </c>
      <c r="R330" s="388" t="s">
        <v>127</v>
      </c>
      <c r="S330" s="388" t="s">
        <v>127</v>
      </c>
      <c r="T330" s="388" t="s">
        <v>127</v>
      </c>
      <c r="U330" s="29">
        <f>L330-'раздел 2'!C327</f>
        <v>0</v>
      </c>
      <c r="V330" s="116">
        <f t="shared" si="146"/>
        <v>0</v>
      </c>
      <c r="W330" s="116" t="e">
        <f t="shared" si="154"/>
        <v>#VALUE!</v>
      </c>
    </row>
    <row r="331" spans="1:23" ht="15.6" customHeight="1" x14ac:dyDescent="0.2">
      <c r="A331" s="434" t="s">
        <v>378</v>
      </c>
      <c r="B331" s="433"/>
      <c r="C331" s="282"/>
      <c r="D331" s="388"/>
      <c r="E331" s="388"/>
      <c r="F331" s="259"/>
      <c r="G331" s="259"/>
      <c r="H331" s="388"/>
      <c r="I331" s="388"/>
      <c r="J331" s="388"/>
      <c r="K331" s="282"/>
      <c r="L331" s="302"/>
      <c r="M331" s="388"/>
      <c r="N331" s="388"/>
      <c r="O331" s="388"/>
      <c r="P331" s="388"/>
      <c r="Q331" s="273"/>
      <c r="R331" s="388"/>
      <c r="S331" s="388"/>
      <c r="T331" s="388"/>
      <c r="U331" s="29">
        <f>L331-'раздел 2'!C328</f>
        <v>0</v>
      </c>
      <c r="V331" s="116">
        <f t="shared" si="146"/>
        <v>0</v>
      </c>
      <c r="W331" s="116">
        <f t="shared" si="154"/>
        <v>0</v>
      </c>
    </row>
    <row r="332" spans="1:23" ht="15.6" customHeight="1" x14ac:dyDescent="0.25">
      <c r="A332" s="262">
        <f>A329+1</f>
        <v>214</v>
      </c>
      <c r="B332" s="288" t="s">
        <v>470</v>
      </c>
      <c r="C332" s="145">
        <v>1964</v>
      </c>
      <c r="D332" s="146"/>
      <c r="E332" s="146" t="s">
        <v>181</v>
      </c>
      <c r="F332" s="147">
        <v>5</v>
      </c>
      <c r="G332" s="147">
        <v>4</v>
      </c>
      <c r="H332" s="148">
        <v>3370.4</v>
      </c>
      <c r="I332" s="148">
        <v>3133</v>
      </c>
      <c r="J332" s="148">
        <v>3133</v>
      </c>
      <c r="K332" s="145">
        <v>149</v>
      </c>
      <c r="L332" s="148">
        <f>'раздел 2'!C329</f>
        <v>5090148.49</v>
      </c>
      <c r="M332" s="390">
        <v>0</v>
      </c>
      <c r="N332" s="390">
        <v>0</v>
      </c>
      <c r="O332" s="390">
        <v>0</v>
      </c>
      <c r="P332" s="390">
        <f t="shared" ref="P332:P362" si="156">L332</f>
        <v>5090148.49</v>
      </c>
      <c r="Q332" s="403">
        <f t="shared" ref="Q332:Q363" si="157">L332/H332</f>
        <v>1510.2505607643011</v>
      </c>
      <c r="R332" s="388">
        <v>24445</v>
      </c>
      <c r="S332" s="149">
        <v>43829</v>
      </c>
      <c r="T332" s="131" t="s">
        <v>130</v>
      </c>
      <c r="U332" s="29">
        <f>L332-'раздел 2'!C329</f>
        <v>0</v>
      </c>
      <c r="V332" s="116">
        <f t="shared" si="146"/>
        <v>0</v>
      </c>
      <c r="W332" s="116">
        <f t="shared" si="154"/>
        <v>22934.7494392357</v>
      </c>
    </row>
    <row r="333" spans="1:23" ht="15.6" customHeight="1" x14ac:dyDescent="0.25">
      <c r="A333" s="311">
        <f t="shared" ref="A333:A362" si="158">A332+1</f>
        <v>215</v>
      </c>
      <c r="B333" s="288" t="s">
        <v>708</v>
      </c>
      <c r="C333" s="145">
        <v>1967</v>
      </c>
      <c r="D333" s="146"/>
      <c r="E333" s="146" t="s">
        <v>425</v>
      </c>
      <c r="F333" s="147">
        <v>5</v>
      </c>
      <c r="G333" s="147">
        <v>4</v>
      </c>
      <c r="H333" s="148">
        <v>3166.8</v>
      </c>
      <c r="I333" s="148">
        <v>2780.84</v>
      </c>
      <c r="J333" s="148">
        <v>2780.84</v>
      </c>
      <c r="K333" s="145">
        <v>100</v>
      </c>
      <c r="L333" s="148">
        <f>'раздел 2'!C330</f>
        <v>4130792.02</v>
      </c>
      <c r="M333" s="390">
        <v>0</v>
      </c>
      <c r="N333" s="390">
        <v>0</v>
      </c>
      <c r="O333" s="390">
        <v>0</v>
      </c>
      <c r="P333" s="390">
        <f t="shared" si="156"/>
        <v>4130792.02</v>
      </c>
      <c r="Q333" s="403">
        <f t="shared" si="157"/>
        <v>1304.405715548819</v>
      </c>
      <c r="R333" s="388">
        <v>24445</v>
      </c>
      <c r="S333" s="149">
        <v>43829</v>
      </c>
      <c r="T333" s="131" t="s">
        <v>130</v>
      </c>
      <c r="U333" s="29">
        <f>L333-'раздел 2'!C330</f>
        <v>0</v>
      </c>
      <c r="V333" s="116">
        <f t="shared" si="146"/>
        <v>0</v>
      </c>
      <c r="W333" s="116">
        <f t="shared" si="154"/>
        <v>23140.594284451181</v>
      </c>
    </row>
    <row r="334" spans="1:23" ht="15.6" customHeight="1" x14ac:dyDescent="0.25">
      <c r="A334" s="311">
        <f t="shared" si="158"/>
        <v>216</v>
      </c>
      <c r="B334" s="288" t="s">
        <v>471</v>
      </c>
      <c r="C334" s="145">
        <v>1974</v>
      </c>
      <c r="D334" s="146"/>
      <c r="E334" s="146" t="s">
        <v>181</v>
      </c>
      <c r="F334" s="147">
        <v>5</v>
      </c>
      <c r="G334" s="147">
        <v>3</v>
      </c>
      <c r="H334" s="148">
        <v>2803.6</v>
      </c>
      <c r="I334" s="148">
        <v>2538.1</v>
      </c>
      <c r="J334" s="148">
        <v>2538.1</v>
      </c>
      <c r="K334" s="145">
        <v>108</v>
      </c>
      <c r="L334" s="148">
        <f>'раздел 2'!C331</f>
        <v>4103611.13</v>
      </c>
      <c r="M334" s="390">
        <v>0</v>
      </c>
      <c r="N334" s="390">
        <v>0</v>
      </c>
      <c r="O334" s="390">
        <v>0</v>
      </c>
      <c r="P334" s="390">
        <f t="shared" si="156"/>
        <v>4103611.13</v>
      </c>
      <c r="Q334" s="403">
        <f t="shared" si="157"/>
        <v>1463.6935119132545</v>
      </c>
      <c r="R334" s="388">
        <v>24445</v>
      </c>
      <c r="S334" s="149">
        <v>43829</v>
      </c>
      <c r="T334" s="131" t="s">
        <v>130</v>
      </c>
      <c r="U334" s="29">
        <f>L334-'раздел 2'!C331</f>
        <v>0</v>
      </c>
      <c r="V334" s="116">
        <f t="shared" si="146"/>
        <v>0</v>
      </c>
      <c r="W334" s="116">
        <f t="shared" si="154"/>
        <v>22981.306488086746</v>
      </c>
    </row>
    <row r="335" spans="1:23" ht="15.6" customHeight="1" x14ac:dyDescent="0.25">
      <c r="A335" s="311">
        <f t="shared" si="158"/>
        <v>217</v>
      </c>
      <c r="B335" s="288" t="s">
        <v>709</v>
      </c>
      <c r="C335" s="298">
        <v>1968</v>
      </c>
      <c r="D335" s="388"/>
      <c r="E335" s="394" t="s">
        <v>124</v>
      </c>
      <c r="F335" s="282">
        <v>9</v>
      </c>
      <c r="G335" s="282">
        <v>1</v>
      </c>
      <c r="H335" s="273">
        <v>2297</v>
      </c>
      <c r="I335" s="273">
        <v>1945</v>
      </c>
      <c r="J335" s="273">
        <v>1815</v>
      </c>
      <c r="K335" s="282">
        <v>64</v>
      </c>
      <c r="L335" s="148">
        <f>'раздел 2'!C332</f>
        <v>2042714.52</v>
      </c>
      <c r="M335" s="390">
        <v>0</v>
      </c>
      <c r="N335" s="390">
        <v>0</v>
      </c>
      <c r="O335" s="390">
        <v>0</v>
      </c>
      <c r="P335" s="390">
        <f t="shared" si="156"/>
        <v>2042714.52</v>
      </c>
      <c r="Q335" s="403">
        <f t="shared" si="157"/>
        <v>889.296700043535</v>
      </c>
      <c r="R335" s="388">
        <v>24445</v>
      </c>
      <c r="S335" s="149">
        <v>43829</v>
      </c>
      <c r="T335" s="131" t="s">
        <v>130</v>
      </c>
      <c r="U335" s="29">
        <f>L335-'раздел 2'!C332</f>
        <v>0</v>
      </c>
      <c r="V335" s="116">
        <f t="shared" si="146"/>
        <v>0</v>
      </c>
      <c r="W335" s="116">
        <f t="shared" si="154"/>
        <v>23555.703299956465</v>
      </c>
    </row>
    <row r="336" spans="1:23" ht="15.6" customHeight="1" x14ac:dyDescent="0.25">
      <c r="A336" s="311">
        <f t="shared" si="158"/>
        <v>218</v>
      </c>
      <c r="B336" s="288" t="s">
        <v>710</v>
      </c>
      <c r="C336" s="145">
        <v>1966</v>
      </c>
      <c r="D336" s="146"/>
      <c r="E336" s="146" t="s">
        <v>181</v>
      </c>
      <c r="F336" s="147">
        <v>5</v>
      </c>
      <c r="G336" s="147">
        <v>6</v>
      </c>
      <c r="H336" s="148">
        <v>6010.9</v>
      </c>
      <c r="I336" s="148">
        <v>5448.3</v>
      </c>
      <c r="J336" s="148">
        <v>5370.07</v>
      </c>
      <c r="K336" s="145">
        <v>220</v>
      </c>
      <c r="L336" s="148">
        <f>'раздел 2'!C333</f>
        <v>3477618.9</v>
      </c>
      <c r="M336" s="390">
        <v>0</v>
      </c>
      <c r="N336" s="390">
        <v>0</v>
      </c>
      <c r="O336" s="390">
        <v>0</v>
      </c>
      <c r="P336" s="390">
        <f t="shared" si="156"/>
        <v>3477618.9</v>
      </c>
      <c r="Q336" s="403">
        <f t="shared" si="157"/>
        <v>578.55211366018398</v>
      </c>
      <c r="R336" s="388">
        <v>24445</v>
      </c>
      <c r="S336" s="149">
        <v>43829</v>
      </c>
      <c r="T336" s="131" t="s">
        <v>130</v>
      </c>
      <c r="U336" s="29">
        <f>L336-'раздел 2'!C333</f>
        <v>0</v>
      </c>
      <c r="V336" s="116">
        <f t="shared" si="146"/>
        <v>0</v>
      </c>
      <c r="W336" s="116">
        <f t="shared" si="154"/>
        <v>23866.447886339814</v>
      </c>
    </row>
    <row r="337" spans="1:23" ht="15.6" customHeight="1" x14ac:dyDescent="0.25">
      <c r="A337" s="311">
        <f t="shared" si="158"/>
        <v>219</v>
      </c>
      <c r="B337" s="288" t="s">
        <v>472</v>
      </c>
      <c r="C337" s="145">
        <v>1964</v>
      </c>
      <c r="D337" s="146"/>
      <c r="E337" s="146" t="s">
        <v>181</v>
      </c>
      <c r="F337" s="147">
        <v>5</v>
      </c>
      <c r="G337" s="147">
        <v>4</v>
      </c>
      <c r="H337" s="148">
        <v>3381.7</v>
      </c>
      <c r="I337" s="148">
        <v>3144.7</v>
      </c>
      <c r="J337" s="148">
        <v>3144.7</v>
      </c>
      <c r="K337" s="145">
        <v>146</v>
      </c>
      <c r="L337" s="148">
        <f>'раздел 2'!C334</f>
        <v>5056582.4400000004</v>
      </c>
      <c r="M337" s="390">
        <v>0</v>
      </c>
      <c r="N337" s="390">
        <v>0</v>
      </c>
      <c r="O337" s="390">
        <v>0</v>
      </c>
      <c r="P337" s="390">
        <f t="shared" si="156"/>
        <v>5056582.4400000004</v>
      </c>
      <c r="Q337" s="403">
        <f t="shared" si="157"/>
        <v>1495.2782446698409</v>
      </c>
      <c r="R337" s="388">
        <v>24445</v>
      </c>
      <c r="S337" s="149">
        <v>43829</v>
      </c>
      <c r="T337" s="131" t="s">
        <v>130</v>
      </c>
      <c r="U337" s="29">
        <f>L337-'раздел 2'!C334</f>
        <v>0</v>
      </c>
      <c r="V337" s="116">
        <f t="shared" si="146"/>
        <v>0</v>
      </c>
      <c r="W337" s="116">
        <f t="shared" si="154"/>
        <v>22949.72175533016</v>
      </c>
    </row>
    <row r="338" spans="1:23" ht="15.6" customHeight="1" x14ac:dyDescent="0.25">
      <c r="A338" s="311">
        <f t="shared" si="158"/>
        <v>220</v>
      </c>
      <c r="B338" s="288" t="s">
        <v>706</v>
      </c>
      <c r="C338" s="298">
        <v>1967</v>
      </c>
      <c r="D338" s="388"/>
      <c r="E338" s="394" t="s">
        <v>128</v>
      </c>
      <c r="F338" s="282">
        <v>5</v>
      </c>
      <c r="G338" s="282">
        <v>8</v>
      </c>
      <c r="H338" s="273">
        <v>6308</v>
      </c>
      <c r="I338" s="273">
        <v>5616</v>
      </c>
      <c r="J338" s="273">
        <v>5017</v>
      </c>
      <c r="K338" s="282">
        <v>262</v>
      </c>
      <c r="L338" s="148">
        <f>'раздел 2'!C335</f>
        <v>0</v>
      </c>
      <c r="M338" s="390">
        <v>0</v>
      </c>
      <c r="N338" s="390">
        <v>0</v>
      </c>
      <c r="O338" s="390">
        <v>0</v>
      </c>
      <c r="P338" s="390">
        <f t="shared" si="156"/>
        <v>0</v>
      </c>
      <c r="Q338" s="403">
        <f t="shared" si="157"/>
        <v>0</v>
      </c>
      <c r="R338" s="388">
        <v>24445</v>
      </c>
      <c r="S338" s="149">
        <v>43829</v>
      </c>
      <c r="T338" s="131" t="s">
        <v>130</v>
      </c>
      <c r="U338" s="29">
        <f>L338-'раздел 2'!C335</f>
        <v>0</v>
      </c>
      <c r="V338" s="116">
        <f t="shared" si="146"/>
        <v>0</v>
      </c>
      <c r="W338" s="116">
        <f t="shared" si="154"/>
        <v>24445</v>
      </c>
    </row>
    <row r="339" spans="1:23" ht="15.6" customHeight="1" x14ac:dyDescent="0.25">
      <c r="A339" s="311">
        <f t="shared" si="158"/>
        <v>221</v>
      </c>
      <c r="B339" s="288" t="s">
        <v>707</v>
      </c>
      <c r="C339" s="298">
        <v>1969</v>
      </c>
      <c r="D339" s="388"/>
      <c r="E339" s="394" t="s">
        <v>128</v>
      </c>
      <c r="F339" s="282">
        <v>5</v>
      </c>
      <c r="G339" s="282">
        <v>8</v>
      </c>
      <c r="H339" s="273">
        <v>6396</v>
      </c>
      <c r="I339" s="273">
        <v>5812</v>
      </c>
      <c r="J339" s="273">
        <v>5444</v>
      </c>
      <c r="K339" s="282">
        <v>255</v>
      </c>
      <c r="L339" s="148">
        <f>'раздел 2'!C336</f>
        <v>0</v>
      </c>
      <c r="M339" s="390">
        <v>0</v>
      </c>
      <c r="N339" s="390">
        <v>0</v>
      </c>
      <c r="O339" s="390">
        <v>0</v>
      </c>
      <c r="P339" s="390">
        <f t="shared" si="156"/>
        <v>0</v>
      </c>
      <c r="Q339" s="403">
        <f t="shared" si="157"/>
        <v>0</v>
      </c>
      <c r="R339" s="388">
        <v>24445</v>
      </c>
      <c r="S339" s="149">
        <v>43829</v>
      </c>
      <c r="T339" s="131" t="s">
        <v>130</v>
      </c>
      <c r="U339" s="29">
        <f>L339-'раздел 2'!C336</f>
        <v>0</v>
      </c>
      <c r="V339" s="116">
        <f t="shared" si="146"/>
        <v>0</v>
      </c>
      <c r="W339" s="116">
        <f t="shared" si="154"/>
        <v>24445</v>
      </c>
    </row>
    <row r="340" spans="1:23" ht="15.6" customHeight="1" x14ac:dyDescent="0.25">
      <c r="A340" s="311">
        <f t="shared" si="158"/>
        <v>222</v>
      </c>
      <c r="B340" s="288" t="s">
        <v>474</v>
      </c>
      <c r="C340" s="145">
        <v>1963</v>
      </c>
      <c r="D340" s="146"/>
      <c r="E340" s="146" t="s">
        <v>181</v>
      </c>
      <c r="F340" s="147">
        <v>4</v>
      </c>
      <c r="G340" s="147">
        <v>3</v>
      </c>
      <c r="H340" s="148">
        <v>2235.5</v>
      </c>
      <c r="I340" s="148">
        <v>1559.7</v>
      </c>
      <c r="J340" s="148">
        <v>1559.7</v>
      </c>
      <c r="K340" s="145">
        <v>91</v>
      </c>
      <c r="L340" s="148">
        <f>'раздел 2'!C337</f>
        <v>7819165.4499999993</v>
      </c>
      <c r="M340" s="390">
        <v>0</v>
      </c>
      <c r="N340" s="390">
        <v>0</v>
      </c>
      <c r="O340" s="390">
        <v>0</v>
      </c>
      <c r="P340" s="390">
        <f t="shared" si="156"/>
        <v>7819165.4499999993</v>
      </c>
      <c r="Q340" s="403">
        <f t="shared" si="157"/>
        <v>3497.7255423842539</v>
      </c>
      <c r="R340" s="388">
        <v>24445</v>
      </c>
      <c r="S340" s="149">
        <v>43829</v>
      </c>
      <c r="T340" s="131" t="s">
        <v>130</v>
      </c>
      <c r="U340" s="29">
        <f>L340-'раздел 2'!C337</f>
        <v>0</v>
      </c>
      <c r="V340" s="116">
        <f t="shared" si="146"/>
        <v>0</v>
      </c>
      <c r="W340" s="116">
        <f t="shared" si="154"/>
        <v>20947.274457615746</v>
      </c>
    </row>
    <row r="341" spans="1:23" ht="15.6" customHeight="1" x14ac:dyDescent="0.25">
      <c r="A341" s="311">
        <f t="shared" si="158"/>
        <v>223</v>
      </c>
      <c r="B341" s="288" t="s">
        <v>479</v>
      </c>
      <c r="C341" s="145">
        <v>1963</v>
      </c>
      <c r="D341" s="146"/>
      <c r="E341" s="146" t="s">
        <v>181</v>
      </c>
      <c r="F341" s="147">
        <v>5</v>
      </c>
      <c r="G341" s="147">
        <v>2</v>
      </c>
      <c r="H341" s="148">
        <v>3181.7</v>
      </c>
      <c r="I341" s="148">
        <v>2431.6999999999998</v>
      </c>
      <c r="J341" s="148">
        <v>2181.8000000000002</v>
      </c>
      <c r="K341" s="145">
        <v>103</v>
      </c>
      <c r="L341" s="148">
        <f>'раздел 2'!C338</f>
        <v>1288089.18</v>
      </c>
      <c r="M341" s="390">
        <v>0</v>
      </c>
      <c r="N341" s="390">
        <v>0</v>
      </c>
      <c r="O341" s="390">
        <v>0</v>
      </c>
      <c r="P341" s="390">
        <f t="shared" si="156"/>
        <v>1288089.18</v>
      </c>
      <c r="Q341" s="403">
        <f t="shared" si="157"/>
        <v>404.84306502812962</v>
      </c>
      <c r="R341" s="388">
        <v>24445</v>
      </c>
      <c r="S341" s="149">
        <v>43829</v>
      </c>
      <c r="T341" s="131" t="s">
        <v>130</v>
      </c>
      <c r="U341" s="29">
        <f>L341-'раздел 2'!C338</f>
        <v>0</v>
      </c>
      <c r="V341" s="116">
        <f t="shared" si="146"/>
        <v>0</v>
      </c>
      <c r="W341" s="116">
        <f t="shared" si="154"/>
        <v>24040.15693497187</v>
      </c>
    </row>
    <row r="342" spans="1:23" ht="15.6" customHeight="1" x14ac:dyDescent="0.25">
      <c r="A342" s="311">
        <f t="shared" si="158"/>
        <v>224</v>
      </c>
      <c r="B342" s="288" t="s">
        <v>475</v>
      </c>
      <c r="C342" s="145">
        <v>1962</v>
      </c>
      <c r="D342" s="146"/>
      <c r="E342" s="146" t="s">
        <v>181</v>
      </c>
      <c r="F342" s="147">
        <v>4</v>
      </c>
      <c r="G342" s="147">
        <v>2</v>
      </c>
      <c r="H342" s="148">
        <v>1468.9</v>
      </c>
      <c r="I342" s="148">
        <v>1357.5</v>
      </c>
      <c r="J342" s="148">
        <v>1357.5</v>
      </c>
      <c r="K342" s="145">
        <v>79</v>
      </c>
      <c r="L342" s="148">
        <f>'раздел 2'!C339</f>
        <v>3348481.19</v>
      </c>
      <c r="M342" s="390">
        <v>0</v>
      </c>
      <c r="N342" s="390">
        <v>0</v>
      </c>
      <c r="O342" s="390">
        <v>0</v>
      </c>
      <c r="P342" s="390">
        <f t="shared" si="156"/>
        <v>3348481.19</v>
      </c>
      <c r="Q342" s="403">
        <f t="shared" si="157"/>
        <v>2279.58417182926</v>
      </c>
      <c r="R342" s="388">
        <v>24445</v>
      </c>
      <c r="S342" s="149">
        <v>43829</v>
      </c>
      <c r="T342" s="131" t="s">
        <v>130</v>
      </c>
      <c r="U342" s="29">
        <f>L342-'раздел 2'!C339</f>
        <v>0</v>
      </c>
      <c r="V342" s="116">
        <f t="shared" si="146"/>
        <v>0</v>
      </c>
      <c r="W342" s="116">
        <f t="shared" si="154"/>
        <v>22165.415828170739</v>
      </c>
    </row>
    <row r="343" spans="1:23" ht="15.6" customHeight="1" x14ac:dyDescent="0.25">
      <c r="A343" s="311">
        <f t="shared" si="158"/>
        <v>225</v>
      </c>
      <c r="B343" s="288" t="s">
        <v>476</v>
      </c>
      <c r="C343" s="145">
        <v>1962</v>
      </c>
      <c r="D343" s="146"/>
      <c r="E343" s="146" t="s">
        <v>181</v>
      </c>
      <c r="F343" s="147">
        <v>4</v>
      </c>
      <c r="G343" s="147">
        <v>3</v>
      </c>
      <c r="H343" s="148">
        <v>2212</v>
      </c>
      <c r="I343" s="148">
        <v>2019.3</v>
      </c>
      <c r="J343" s="148">
        <v>2019.3</v>
      </c>
      <c r="K343" s="145">
        <v>92</v>
      </c>
      <c r="L343" s="148">
        <f>'раздел 2'!C340</f>
        <v>5272965.5</v>
      </c>
      <c r="M343" s="390">
        <v>0</v>
      </c>
      <c r="N343" s="390">
        <v>0</v>
      </c>
      <c r="O343" s="390">
        <v>0</v>
      </c>
      <c r="P343" s="390">
        <f t="shared" si="156"/>
        <v>5272965.5</v>
      </c>
      <c r="Q343" s="403">
        <f t="shared" si="157"/>
        <v>2383.7999547920435</v>
      </c>
      <c r="R343" s="388">
        <v>24445</v>
      </c>
      <c r="S343" s="149">
        <v>43829</v>
      </c>
      <c r="T343" s="131" t="s">
        <v>130</v>
      </c>
      <c r="U343" s="29">
        <f>L343-'раздел 2'!C340</f>
        <v>0</v>
      </c>
      <c r="V343" s="116">
        <f t="shared" si="146"/>
        <v>0</v>
      </c>
      <c r="W343" s="116">
        <f t="shared" si="154"/>
        <v>22061.200045207956</v>
      </c>
    </row>
    <row r="344" spans="1:23" ht="15.6" customHeight="1" x14ac:dyDescent="0.25">
      <c r="A344" s="311">
        <f t="shared" si="158"/>
        <v>226</v>
      </c>
      <c r="B344" s="288" t="s">
        <v>477</v>
      </c>
      <c r="C344" s="145">
        <v>1964</v>
      </c>
      <c r="D344" s="146"/>
      <c r="E344" s="146" t="s">
        <v>425</v>
      </c>
      <c r="F344" s="147">
        <v>5</v>
      </c>
      <c r="G344" s="147">
        <v>4</v>
      </c>
      <c r="H344" s="148">
        <v>3578.8</v>
      </c>
      <c r="I344" s="148">
        <v>3139.1</v>
      </c>
      <c r="J344" s="148">
        <v>3139.1</v>
      </c>
      <c r="K344" s="145">
        <v>127</v>
      </c>
      <c r="L344" s="148">
        <f>'раздел 2'!C341</f>
        <v>6782670.5999999996</v>
      </c>
      <c r="M344" s="390">
        <v>0</v>
      </c>
      <c r="N344" s="390">
        <v>0</v>
      </c>
      <c r="O344" s="390">
        <v>0</v>
      </c>
      <c r="P344" s="390">
        <f t="shared" si="156"/>
        <v>6782670.5999999996</v>
      </c>
      <c r="Q344" s="403">
        <f t="shared" si="157"/>
        <v>1895.2360008941544</v>
      </c>
      <c r="R344" s="388">
        <v>24445</v>
      </c>
      <c r="S344" s="149">
        <v>43829</v>
      </c>
      <c r="T344" s="131" t="s">
        <v>130</v>
      </c>
      <c r="U344" s="29">
        <f>L344-'раздел 2'!C341</f>
        <v>0</v>
      </c>
      <c r="V344" s="116">
        <f t="shared" si="146"/>
        <v>0</v>
      </c>
      <c r="W344" s="116">
        <f t="shared" si="154"/>
        <v>22549.763999105846</v>
      </c>
    </row>
    <row r="345" spans="1:23" ht="15.6" customHeight="1" x14ac:dyDescent="0.25">
      <c r="A345" s="311">
        <f t="shared" si="158"/>
        <v>227</v>
      </c>
      <c r="B345" s="288" t="s">
        <v>473</v>
      </c>
      <c r="C345" s="145">
        <v>1966</v>
      </c>
      <c r="D345" s="146"/>
      <c r="E345" s="146" t="s">
        <v>181</v>
      </c>
      <c r="F345" s="147">
        <v>5</v>
      </c>
      <c r="G345" s="147">
        <v>3</v>
      </c>
      <c r="H345" s="148">
        <v>2752</v>
      </c>
      <c r="I345" s="148">
        <v>2531.59</v>
      </c>
      <c r="J345" s="148">
        <v>2531.59</v>
      </c>
      <c r="K345" s="145">
        <v>123</v>
      </c>
      <c r="L345" s="148">
        <f>'раздел 2'!C342</f>
        <v>5173272.8</v>
      </c>
      <c r="M345" s="390">
        <v>0</v>
      </c>
      <c r="N345" s="390">
        <v>0</v>
      </c>
      <c r="O345" s="390">
        <v>0</v>
      </c>
      <c r="P345" s="390">
        <f t="shared" si="156"/>
        <v>5173272.8</v>
      </c>
      <c r="Q345" s="403">
        <f t="shared" si="157"/>
        <v>1879.822965116279</v>
      </c>
      <c r="R345" s="388">
        <v>24445</v>
      </c>
      <c r="S345" s="149">
        <v>43829</v>
      </c>
      <c r="T345" s="131" t="s">
        <v>130</v>
      </c>
      <c r="U345" s="29">
        <f>L345-'раздел 2'!C342</f>
        <v>0</v>
      </c>
      <c r="V345" s="116">
        <f t="shared" si="146"/>
        <v>0</v>
      </c>
      <c r="W345" s="116">
        <f t="shared" si="154"/>
        <v>22565.17703488372</v>
      </c>
    </row>
    <row r="346" spans="1:23" ht="15.6" customHeight="1" x14ac:dyDescent="0.25">
      <c r="A346" s="311">
        <f t="shared" si="158"/>
        <v>228</v>
      </c>
      <c r="B346" s="288" t="s">
        <v>719</v>
      </c>
      <c r="C346" s="298">
        <v>1966</v>
      </c>
      <c r="D346" s="388"/>
      <c r="E346" s="394" t="s">
        <v>124</v>
      </c>
      <c r="F346" s="282">
        <v>5</v>
      </c>
      <c r="G346" s="282">
        <v>4</v>
      </c>
      <c r="H346" s="273">
        <v>3572</v>
      </c>
      <c r="I346" s="273">
        <v>3264</v>
      </c>
      <c r="J346" s="273">
        <v>2955</v>
      </c>
      <c r="K346" s="282">
        <v>124</v>
      </c>
      <c r="L346" s="148">
        <f>'раздел 2'!C343</f>
        <v>1667332.92</v>
      </c>
      <c r="M346" s="390">
        <v>0</v>
      </c>
      <c r="N346" s="390">
        <v>0</v>
      </c>
      <c r="O346" s="390">
        <v>0</v>
      </c>
      <c r="P346" s="390">
        <f t="shared" si="156"/>
        <v>1667332.92</v>
      </c>
      <c r="Q346" s="403">
        <f t="shared" si="157"/>
        <v>466.77853303471443</v>
      </c>
      <c r="R346" s="388">
        <v>24445</v>
      </c>
      <c r="S346" s="149">
        <v>43829</v>
      </c>
      <c r="T346" s="131" t="s">
        <v>130</v>
      </c>
      <c r="U346" s="29">
        <f>L346-'раздел 2'!C343</f>
        <v>0</v>
      </c>
      <c r="V346" s="116">
        <f t="shared" si="146"/>
        <v>0</v>
      </c>
      <c r="W346" s="116">
        <f t="shared" si="154"/>
        <v>23978.221466965286</v>
      </c>
    </row>
    <row r="347" spans="1:23" ht="15.6" customHeight="1" x14ac:dyDescent="0.25">
      <c r="A347" s="311">
        <f t="shared" si="158"/>
        <v>229</v>
      </c>
      <c r="B347" s="288" t="s">
        <v>720</v>
      </c>
      <c r="C347" s="298">
        <v>1970</v>
      </c>
      <c r="D347" s="388"/>
      <c r="E347" s="394" t="s">
        <v>128</v>
      </c>
      <c r="F347" s="282">
        <v>5</v>
      </c>
      <c r="G347" s="282">
        <v>8</v>
      </c>
      <c r="H347" s="273">
        <v>6531</v>
      </c>
      <c r="I347" s="273">
        <v>5645</v>
      </c>
      <c r="J347" s="273">
        <v>4788</v>
      </c>
      <c r="K347" s="282">
        <v>303</v>
      </c>
      <c r="L347" s="148">
        <f>'раздел 2'!C344</f>
        <v>1725060.88</v>
      </c>
      <c r="M347" s="390">
        <v>0</v>
      </c>
      <c r="N347" s="390">
        <v>0</v>
      </c>
      <c r="O347" s="390">
        <v>0</v>
      </c>
      <c r="P347" s="390">
        <f t="shared" si="156"/>
        <v>1725060.88</v>
      </c>
      <c r="Q347" s="403">
        <f t="shared" si="157"/>
        <v>264.13426427805848</v>
      </c>
      <c r="R347" s="388">
        <v>24445</v>
      </c>
      <c r="S347" s="149">
        <v>43829</v>
      </c>
      <c r="T347" s="131" t="s">
        <v>130</v>
      </c>
      <c r="U347" s="29">
        <f>L347-'раздел 2'!C344</f>
        <v>0</v>
      </c>
      <c r="V347" s="116">
        <f t="shared" si="146"/>
        <v>0</v>
      </c>
      <c r="W347" s="116">
        <f t="shared" si="154"/>
        <v>24180.865735721942</v>
      </c>
    </row>
    <row r="348" spans="1:23" ht="15.6" customHeight="1" x14ac:dyDescent="0.25">
      <c r="A348" s="311">
        <f t="shared" si="158"/>
        <v>230</v>
      </c>
      <c r="B348" s="288" t="s">
        <v>478</v>
      </c>
      <c r="C348" s="145">
        <v>1967</v>
      </c>
      <c r="D348" s="146"/>
      <c r="E348" s="146" t="s">
        <v>181</v>
      </c>
      <c r="F348" s="147">
        <v>5</v>
      </c>
      <c r="G348" s="147">
        <v>6</v>
      </c>
      <c r="H348" s="148">
        <v>6130.9</v>
      </c>
      <c r="I348" s="148">
        <v>5328.4</v>
      </c>
      <c r="J348" s="148">
        <v>5124.2700000000004</v>
      </c>
      <c r="K348" s="145">
        <v>221</v>
      </c>
      <c r="L348" s="148">
        <f>'раздел 2'!C345</f>
        <v>1663949.86</v>
      </c>
      <c r="M348" s="390">
        <v>0</v>
      </c>
      <c r="N348" s="390">
        <v>0</v>
      </c>
      <c r="O348" s="390">
        <v>0</v>
      </c>
      <c r="P348" s="390">
        <f t="shared" si="156"/>
        <v>1663949.86</v>
      </c>
      <c r="Q348" s="403">
        <f t="shared" si="157"/>
        <v>271.40384935327609</v>
      </c>
      <c r="R348" s="388">
        <v>24445</v>
      </c>
      <c r="S348" s="149">
        <v>43829</v>
      </c>
      <c r="T348" s="131" t="s">
        <v>130</v>
      </c>
      <c r="U348" s="29">
        <f>L348-'раздел 2'!C345</f>
        <v>0</v>
      </c>
      <c r="V348" s="116">
        <f t="shared" si="146"/>
        <v>0</v>
      </c>
      <c r="W348" s="116">
        <f t="shared" si="154"/>
        <v>24173.596150646725</v>
      </c>
    </row>
    <row r="349" spans="1:23" ht="15.6" customHeight="1" x14ac:dyDescent="0.25">
      <c r="A349" s="311">
        <f t="shared" si="158"/>
        <v>231</v>
      </c>
      <c r="B349" s="288" t="s">
        <v>705</v>
      </c>
      <c r="C349" s="298">
        <v>1980</v>
      </c>
      <c r="D349" s="388"/>
      <c r="E349" s="394" t="s">
        <v>128</v>
      </c>
      <c r="F349" s="282">
        <v>6</v>
      </c>
      <c r="G349" s="282">
        <v>12</v>
      </c>
      <c r="H349" s="273">
        <v>9886</v>
      </c>
      <c r="I349" s="273">
        <v>7935</v>
      </c>
      <c r="J349" s="273">
        <v>7548</v>
      </c>
      <c r="K349" s="282">
        <v>357</v>
      </c>
      <c r="L349" s="148">
        <f>'раздел 2'!C346</f>
        <v>6186637.7999999998</v>
      </c>
      <c r="M349" s="390">
        <v>0</v>
      </c>
      <c r="N349" s="390">
        <v>0</v>
      </c>
      <c r="O349" s="390">
        <v>0</v>
      </c>
      <c r="P349" s="390">
        <f t="shared" si="156"/>
        <v>6186637.7999999998</v>
      </c>
      <c r="Q349" s="403">
        <f t="shared" si="157"/>
        <v>625.79787578393689</v>
      </c>
      <c r="R349" s="388">
        <v>24445</v>
      </c>
      <c r="S349" s="149">
        <v>43829</v>
      </c>
      <c r="T349" s="131" t="s">
        <v>130</v>
      </c>
      <c r="U349" s="29">
        <f>L349-'раздел 2'!C346</f>
        <v>0</v>
      </c>
      <c r="V349" s="116">
        <f t="shared" si="146"/>
        <v>0</v>
      </c>
      <c r="W349" s="116">
        <f t="shared" si="154"/>
        <v>23819.202124216063</v>
      </c>
    </row>
    <row r="350" spans="1:23" ht="15.6" customHeight="1" x14ac:dyDescent="0.25">
      <c r="A350" s="311">
        <f t="shared" si="158"/>
        <v>232</v>
      </c>
      <c r="B350" s="288" t="s">
        <v>480</v>
      </c>
      <c r="C350" s="145">
        <v>1969</v>
      </c>
      <c r="D350" s="146"/>
      <c r="E350" s="146" t="s">
        <v>181</v>
      </c>
      <c r="F350" s="147">
        <v>5</v>
      </c>
      <c r="G350" s="147">
        <v>5</v>
      </c>
      <c r="H350" s="148">
        <v>4871.6000000000004</v>
      </c>
      <c r="I350" s="148">
        <v>4417.1000000000004</v>
      </c>
      <c r="J350" s="148">
        <v>4417.1000000000004</v>
      </c>
      <c r="K350" s="145">
        <v>174</v>
      </c>
      <c r="L350" s="148">
        <f>'раздел 2'!C347</f>
        <v>2968470.75</v>
      </c>
      <c r="M350" s="390">
        <v>0</v>
      </c>
      <c r="N350" s="390">
        <v>0</v>
      </c>
      <c r="O350" s="390">
        <v>0</v>
      </c>
      <c r="P350" s="390">
        <f t="shared" si="156"/>
        <v>2968470.75</v>
      </c>
      <c r="Q350" s="403">
        <f t="shared" si="157"/>
        <v>609.34205394531568</v>
      </c>
      <c r="R350" s="388">
        <v>24445</v>
      </c>
      <c r="S350" s="149">
        <v>43829</v>
      </c>
      <c r="T350" s="131" t="s">
        <v>130</v>
      </c>
      <c r="U350" s="29">
        <f>L350-'раздел 2'!C347</f>
        <v>0</v>
      </c>
      <c r="V350" s="116">
        <f t="shared" si="146"/>
        <v>0</v>
      </c>
      <c r="W350" s="116">
        <f t="shared" si="154"/>
        <v>23835.657946054685</v>
      </c>
    </row>
    <row r="351" spans="1:23" ht="15.6" customHeight="1" x14ac:dyDescent="0.25">
      <c r="A351" s="311">
        <f t="shared" si="158"/>
        <v>233</v>
      </c>
      <c r="B351" s="288" t="s">
        <v>481</v>
      </c>
      <c r="C351" s="145">
        <v>1968</v>
      </c>
      <c r="D351" s="146"/>
      <c r="E351" s="146" t="s">
        <v>181</v>
      </c>
      <c r="F351" s="147">
        <v>5</v>
      </c>
      <c r="G351" s="147">
        <v>5</v>
      </c>
      <c r="H351" s="148">
        <v>4790.8</v>
      </c>
      <c r="I351" s="148">
        <v>4335.8</v>
      </c>
      <c r="J351" s="148">
        <v>4335.8</v>
      </c>
      <c r="K351" s="145">
        <v>183</v>
      </c>
      <c r="L351" s="148">
        <f>'раздел 2'!C348</f>
        <v>2968470.75</v>
      </c>
      <c r="M351" s="390">
        <v>0</v>
      </c>
      <c r="N351" s="390">
        <v>0</v>
      </c>
      <c r="O351" s="390">
        <v>0</v>
      </c>
      <c r="P351" s="390">
        <f t="shared" si="156"/>
        <v>2968470.75</v>
      </c>
      <c r="Q351" s="403">
        <f t="shared" si="157"/>
        <v>619.61900935125652</v>
      </c>
      <c r="R351" s="388">
        <v>24445</v>
      </c>
      <c r="S351" s="149">
        <v>43829</v>
      </c>
      <c r="T351" s="131" t="s">
        <v>130</v>
      </c>
      <c r="U351" s="29">
        <f>L351-'раздел 2'!C348</f>
        <v>0</v>
      </c>
      <c r="V351" s="116">
        <f t="shared" si="146"/>
        <v>0</v>
      </c>
      <c r="W351" s="116">
        <f t="shared" si="154"/>
        <v>23825.380990648744</v>
      </c>
    </row>
    <row r="352" spans="1:23" ht="15.6" customHeight="1" x14ac:dyDescent="0.25">
      <c r="A352" s="311">
        <f t="shared" si="158"/>
        <v>234</v>
      </c>
      <c r="B352" s="288" t="s">
        <v>711</v>
      </c>
      <c r="C352" s="298">
        <v>1976</v>
      </c>
      <c r="D352" s="388"/>
      <c r="E352" s="394" t="s">
        <v>124</v>
      </c>
      <c r="F352" s="282">
        <v>12</v>
      </c>
      <c r="G352" s="282">
        <v>1</v>
      </c>
      <c r="H352" s="273">
        <v>3989</v>
      </c>
      <c r="I352" s="273">
        <v>3226</v>
      </c>
      <c r="J352" s="273">
        <v>2603</v>
      </c>
      <c r="K352" s="282">
        <v>107</v>
      </c>
      <c r="L352" s="148">
        <f>'раздел 2'!C349</f>
        <v>2042714.52</v>
      </c>
      <c r="M352" s="390">
        <v>0</v>
      </c>
      <c r="N352" s="390">
        <v>0</v>
      </c>
      <c r="O352" s="390">
        <v>0</v>
      </c>
      <c r="P352" s="390">
        <f t="shared" si="156"/>
        <v>2042714.52</v>
      </c>
      <c r="Q352" s="403">
        <f t="shared" si="157"/>
        <v>512.08686888944601</v>
      </c>
      <c r="R352" s="388">
        <v>24445</v>
      </c>
      <c r="S352" s="149">
        <v>43829</v>
      </c>
      <c r="T352" s="131" t="s">
        <v>130</v>
      </c>
      <c r="U352" s="29">
        <f>L352-'раздел 2'!C349</f>
        <v>0</v>
      </c>
      <c r="V352" s="116">
        <f t="shared" si="146"/>
        <v>0</v>
      </c>
      <c r="W352" s="116">
        <f t="shared" si="154"/>
        <v>23932.913131110556</v>
      </c>
    </row>
    <row r="353" spans="1:23" ht="15.6" customHeight="1" x14ac:dyDescent="0.25">
      <c r="A353" s="311">
        <f t="shared" si="158"/>
        <v>235</v>
      </c>
      <c r="B353" s="288" t="s">
        <v>482</v>
      </c>
      <c r="C353" s="145">
        <v>1972</v>
      </c>
      <c r="D353" s="146"/>
      <c r="E353" s="146" t="s">
        <v>181</v>
      </c>
      <c r="F353" s="147">
        <v>5</v>
      </c>
      <c r="G353" s="147">
        <v>7</v>
      </c>
      <c r="H353" s="148">
        <v>6371.7</v>
      </c>
      <c r="I353" s="148">
        <v>5618.8</v>
      </c>
      <c r="J353" s="148">
        <v>5618.8</v>
      </c>
      <c r="K353" s="145">
        <v>269</v>
      </c>
      <c r="L353" s="148">
        <f>'раздел 2'!C350</f>
        <v>4294207.05</v>
      </c>
      <c r="M353" s="390">
        <v>0</v>
      </c>
      <c r="N353" s="390">
        <v>0</v>
      </c>
      <c r="O353" s="390">
        <v>0</v>
      </c>
      <c r="P353" s="390">
        <f t="shared" si="156"/>
        <v>4294207.05</v>
      </c>
      <c r="Q353" s="403">
        <f t="shared" si="157"/>
        <v>673.94997410424219</v>
      </c>
      <c r="R353" s="388">
        <v>24445</v>
      </c>
      <c r="S353" s="149">
        <v>43829</v>
      </c>
      <c r="T353" s="131" t="s">
        <v>130</v>
      </c>
      <c r="U353" s="29">
        <f>L353-'раздел 2'!C350</f>
        <v>0</v>
      </c>
      <c r="V353" s="116">
        <f t="shared" si="146"/>
        <v>0</v>
      </c>
      <c r="W353" s="116">
        <f t="shared" si="154"/>
        <v>23771.050025895758</v>
      </c>
    </row>
    <row r="354" spans="1:23" ht="15.6" customHeight="1" x14ac:dyDescent="0.25">
      <c r="A354" s="311">
        <f t="shared" si="158"/>
        <v>236</v>
      </c>
      <c r="B354" s="288" t="s">
        <v>712</v>
      </c>
      <c r="C354" s="298">
        <v>1964</v>
      </c>
      <c r="D354" s="388"/>
      <c r="E354" s="394" t="s">
        <v>124</v>
      </c>
      <c r="F354" s="282">
        <v>4</v>
      </c>
      <c r="G354" s="282">
        <v>3</v>
      </c>
      <c r="H354" s="273">
        <v>1997</v>
      </c>
      <c r="I354" s="273">
        <v>1484</v>
      </c>
      <c r="J354" s="273">
        <v>1308</v>
      </c>
      <c r="K354" s="282">
        <v>71</v>
      </c>
      <c r="L354" s="148">
        <f>'раздел 2'!C351</f>
        <v>843394.38</v>
      </c>
      <c r="M354" s="390">
        <v>0</v>
      </c>
      <c r="N354" s="390">
        <v>0</v>
      </c>
      <c r="O354" s="390">
        <v>0</v>
      </c>
      <c r="P354" s="390">
        <f t="shared" si="156"/>
        <v>843394.38</v>
      </c>
      <c r="Q354" s="403">
        <f t="shared" si="157"/>
        <v>422.33068602904359</v>
      </c>
      <c r="R354" s="388">
        <v>24445</v>
      </c>
      <c r="S354" s="149">
        <v>43829</v>
      </c>
      <c r="T354" s="131" t="s">
        <v>130</v>
      </c>
      <c r="U354" s="29">
        <f>L354-'раздел 2'!C351</f>
        <v>0</v>
      </c>
      <c r="V354" s="116">
        <f t="shared" si="146"/>
        <v>0</v>
      </c>
      <c r="W354" s="116">
        <f t="shared" si="154"/>
        <v>24022.669313970957</v>
      </c>
    </row>
    <row r="355" spans="1:23" ht="15.6" customHeight="1" x14ac:dyDescent="0.25">
      <c r="A355" s="311">
        <f t="shared" si="158"/>
        <v>237</v>
      </c>
      <c r="B355" s="288" t="s">
        <v>713</v>
      </c>
      <c r="C355" s="145">
        <v>1963</v>
      </c>
      <c r="D355" s="146"/>
      <c r="E355" s="146" t="s">
        <v>181</v>
      </c>
      <c r="F355" s="147">
        <v>4</v>
      </c>
      <c r="G355" s="147">
        <v>4</v>
      </c>
      <c r="H355" s="148">
        <v>3514.6</v>
      </c>
      <c r="I355" s="148">
        <v>2547.4499999999998</v>
      </c>
      <c r="J355" s="148">
        <v>2547.4499999999998</v>
      </c>
      <c r="K355" s="145">
        <v>123</v>
      </c>
      <c r="L355" s="148">
        <f>'раздел 2'!C352</f>
        <v>6561777.5999999996</v>
      </c>
      <c r="M355" s="390">
        <v>0</v>
      </c>
      <c r="N355" s="390">
        <v>0</v>
      </c>
      <c r="O355" s="390">
        <v>0</v>
      </c>
      <c r="P355" s="390">
        <f t="shared" si="156"/>
        <v>6561777.5999999996</v>
      </c>
      <c r="Q355" s="403">
        <f t="shared" si="157"/>
        <v>1867.0055198315597</v>
      </c>
      <c r="R355" s="388">
        <v>24445</v>
      </c>
      <c r="S355" s="149">
        <v>43829</v>
      </c>
      <c r="T355" s="131" t="s">
        <v>130</v>
      </c>
      <c r="U355" s="29">
        <f>L355-'раздел 2'!C352</f>
        <v>0</v>
      </c>
      <c r="V355" s="116">
        <f t="shared" si="146"/>
        <v>0</v>
      </c>
      <c r="W355" s="116">
        <f t="shared" si="154"/>
        <v>22577.99448016844</v>
      </c>
    </row>
    <row r="356" spans="1:23" ht="15.6" customHeight="1" x14ac:dyDescent="0.25">
      <c r="A356" s="311">
        <f t="shared" si="158"/>
        <v>238</v>
      </c>
      <c r="B356" s="288" t="s">
        <v>483</v>
      </c>
      <c r="C356" s="145">
        <v>1966</v>
      </c>
      <c r="D356" s="146"/>
      <c r="E356" s="146" t="s">
        <v>181</v>
      </c>
      <c r="F356" s="147">
        <v>5</v>
      </c>
      <c r="G356" s="147">
        <v>4</v>
      </c>
      <c r="H356" s="148">
        <v>3907.6</v>
      </c>
      <c r="I356" s="148">
        <v>3535.8</v>
      </c>
      <c r="J356" s="148">
        <v>3535.8</v>
      </c>
      <c r="K356" s="145">
        <v>149</v>
      </c>
      <c r="L356" s="148">
        <f>'раздел 2'!C353</f>
        <v>2805192.6</v>
      </c>
      <c r="M356" s="390">
        <v>0</v>
      </c>
      <c r="N356" s="390">
        <v>0</v>
      </c>
      <c r="O356" s="390">
        <v>0</v>
      </c>
      <c r="P356" s="390">
        <f t="shared" si="156"/>
        <v>2805192.6</v>
      </c>
      <c r="Q356" s="403">
        <f t="shared" si="157"/>
        <v>717.88120585525644</v>
      </c>
      <c r="R356" s="388">
        <v>24445</v>
      </c>
      <c r="S356" s="149">
        <v>43829</v>
      </c>
      <c r="T356" s="131" t="s">
        <v>130</v>
      </c>
      <c r="U356" s="29">
        <f>L356-'раздел 2'!C353</f>
        <v>0</v>
      </c>
      <c r="V356" s="116">
        <f t="shared" si="146"/>
        <v>0</v>
      </c>
      <c r="W356" s="116">
        <f t="shared" si="154"/>
        <v>23727.118794144742</v>
      </c>
    </row>
    <row r="357" spans="1:23" ht="15.6" customHeight="1" x14ac:dyDescent="0.25">
      <c r="A357" s="311">
        <f t="shared" si="158"/>
        <v>239</v>
      </c>
      <c r="B357" s="288" t="s">
        <v>714</v>
      </c>
      <c r="C357" s="298">
        <v>1964</v>
      </c>
      <c r="D357" s="388"/>
      <c r="E357" s="394" t="s">
        <v>124</v>
      </c>
      <c r="F357" s="282">
        <v>5</v>
      </c>
      <c r="G357" s="282">
        <v>4</v>
      </c>
      <c r="H357" s="273">
        <v>3508</v>
      </c>
      <c r="I357" s="273">
        <v>2504</v>
      </c>
      <c r="J357" s="273">
        <v>2316</v>
      </c>
      <c r="K357" s="282">
        <v>122</v>
      </c>
      <c r="L357" s="148">
        <f>'раздел 2'!C354</f>
        <v>1635371.44</v>
      </c>
      <c r="M357" s="390">
        <v>0</v>
      </c>
      <c r="N357" s="390">
        <v>0</v>
      </c>
      <c r="O357" s="390">
        <v>0</v>
      </c>
      <c r="P357" s="390">
        <f t="shared" si="156"/>
        <v>1635371.44</v>
      </c>
      <c r="Q357" s="403">
        <f t="shared" si="157"/>
        <v>466.18342075256555</v>
      </c>
      <c r="R357" s="388">
        <v>24445</v>
      </c>
      <c r="S357" s="149">
        <v>43829</v>
      </c>
      <c r="T357" s="131" t="s">
        <v>130</v>
      </c>
      <c r="U357" s="29">
        <f>L357-'раздел 2'!C354</f>
        <v>0</v>
      </c>
      <c r="V357" s="116">
        <f t="shared" si="146"/>
        <v>0</v>
      </c>
      <c r="W357" s="116">
        <f t="shared" si="154"/>
        <v>23978.816579247436</v>
      </c>
    </row>
    <row r="358" spans="1:23" ht="15.6" customHeight="1" x14ac:dyDescent="0.25">
      <c r="A358" s="311">
        <f t="shared" si="158"/>
        <v>240</v>
      </c>
      <c r="B358" s="288" t="s">
        <v>484</v>
      </c>
      <c r="C358" s="145">
        <v>1966</v>
      </c>
      <c r="D358" s="146"/>
      <c r="E358" s="146" t="s">
        <v>181</v>
      </c>
      <c r="F358" s="147">
        <v>5</v>
      </c>
      <c r="G358" s="147">
        <v>4</v>
      </c>
      <c r="H358" s="148">
        <v>3885.8</v>
      </c>
      <c r="I358" s="148">
        <v>3552.6</v>
      </c>
      <c r="J358" s="148">
        <v>3552.6</v>
      </c>
      <c r="K358" s="145">
        <v>158</v>
      </c>
      <c r="L358" s="148">
        <f>'раздел 2'!C355</f>
        <v>2805192.6</v>
      </c>
      <c r="M358" s="390">
        <v>0</v>
      </c>
      <c r="N358" s="390">
        <v>0</v>
      </c>
      <c r="O358" s="390">
        <v>0</v>
      </c>
      <c r="P358" s="390">
        <f t="shared" si="156"/>
        <v>2805192.6</v>
      </c>
      <c r="Q358" s="403">
        <f t="shared" si="157"/>
        <v>721.90864172113845</v>
      </c>
      <c r="R358" s="388">
        <v>24445</v>
      </c>
      <c r="S358" s="149">
        <v>43829</v>
      </c>
      <c r="T358" s="131" t="s">
        <v>130</v>
      </c>
      <c r="U358" s="29">
        <f>L358-'раздел 2'!C355</f>
        <v>0</v>
      </c>
      <c r="V358" s="116">
        <f t="shared" si="146"/>
        <v>0</v>
      </c>
      <c r="W358" s="116">
        <f t="shared" si="154"/>
        <v>23723.09135827886</v>
      </c>
    </row>
    <row r="359" spans="1:23" ht="15.6" customHeight="1" x14ac:dyDescent="0.25">
      <c r="A359" s="311">
        <f t="shared" si="158"/>
        <v>241</v>
      </c>
      <c r="B359" s="288" t="s">
        <v>715</v>
      </c>
      <c r="C359" s="298">
        <v>1965</v>
      </c>
      <c r="D359" s="388"/>
      <c r="E359" s="394" t="s">
        <v>124</v>
      </c>
      <c r="F359" s="282">
        <v>5</v>
      </c>
      <c r="G359" s="282">
        <v>4</v>
      </c>
      <c r="H359" s="273">
        <v>3440</v>
      </c>
      <c r="I359" s="273">
        <v>3142</v>
      </c>
      <c r="J359" s="273">
        <v>2999</v>
      </c>
      <c r="K359" s="282">
        <v>140</v>
      </c>
      <c r="L359" s="148">
        <f>'раздел 2'!C356</f>
        <v>1667332.92</v>
      </c>
      <c r="M359" s="390">
        <v>0</v>
      </c>
      <c r="N359" s="390">
        <v>0</v>
      </c>
      <c r="O359" s="390">
        <v>0</v>
      </c>
      <c r="P359" s="390">
        <f t="shared" si="156"/>
        <v>1667332.92</v>
      </c>
      <c r="Q359" s="403">
        <f t="shared" si="157"/>
        <v>484.68980232558135</v>
      </c>
      <c r="R359" s="388">
        <v>24445</v>
      </c>
      <c r="S359" s="149">
        <v>43829</v>
      </c>
      <c r="T359" s="131" t="s">
        <v>130</v>
      </c>
      <c r="U359" s="29">
        <f>L359-'раздел 2'!C356</f>
        <v>0</v>
      </c>
      <c r="V359" s="116">
        <f t="shared" si="146"/>
        <v>0</v>
      </c>
      <c r="W359" s="116">
        <f t="shared" si="154"/>
        <v>23960.310197674418</v>
      </c>
    </row>
    <row r="360" spans="1:23" ht="15.6" customHeight="1" x14ac:dyDescent="0.25">
      <c r="A360" s="311">
        <f t="shared" si="158"/>
        <v>242</v>
      </c>
      <c r="B360" s="288" t="s">
        <v>716</v>
      </c>
      <c r="C360" s="298">
        <v>1963</v>
      </c>
      <c r="D360" s="388"/>
      <c r="E360" s="394" t="s">
        <v>124</v>
      </c>
      <c r="F360" s="282">
        <v>5</v>
      </c>
      <c r="G360" s="282">
        <v>4</v>
      </c>
      <c r="H360" s="273">
        <v>3438</v>
      </c>
      <c r="I360" s="273">
        <v>3145</v>
      </c>
      <c r="J360" s="273">
        <v>2737</v>
      </c>
      <c r="K360" s="282">
        <v>124</v>
      </c>
      <c r="L360" s="148">
        <f>'раздел 2'!C357</f>
        <v>1667332.92</v>
      </c>
      <c r="M360" s="390">
        <v>0</v>
      </c>
      <c r="N360" s="390">
        <v>0</v>
      </c>
      <c r="O360" s="390">
        <v>0</v>
      </c>
      <c r="P360" s="390">
        <f t="shared" si="156"/>
        <v>1667332.92</v>
      </c>
      <c r="Q360" s="403">
        <f t="shared" si="157"/>
        <v>484.97176265270502</v>
      </c>
      <c r="R360" s="388">
        <v>24445</v>
      </c>
      <c r="S360" s="149">
        <v>43829</v>
      </c>
      <c r="T360" s="131" t="s">
        <v>130</v>
      </c>
      <c r="U360" s="29">
        <f>L360-'раздел 2'!C357</f>
        <v>0</v>
      </c>
      <c r="V360" s="116">
        <f t="shared" si="146"/>
        <v>0</v>
      </c>
      <c r="W360" s="116">
        <f t="shared" si="154"/>
        <v>23960.028237347295</v>
      </c>
    </row>
    <row r="361" spans="1:23" ht="15.6" customHeight="1" x14ac:dyDescent="0.25">
      <c r="A361" s="311">
        <f t="shared" si="158"/>
        <v>243</v>
      </c>
      <c r="B361" s="288" t="s">
        <v>717</v>
      </c>
      <c r="C361" s="145">
        <v>1963</v>
      </c>
      <c r="D361" s="146"/>
      <c r="E361" s="146" t="s">
        <v>124</v>
      </c>
      <c r="F361" s="147">
        <v>5</v>
      </c>
      <c r="G361" s="147">
        <v>4</v>
      </c>
      <c r="H361" s="148">
        <v>3413</v>
      </c>
      <c r="I361" s="148">
        <v>3124</v>
      </c>
      <c r="J361" s="148">
        <v>2903</v>
      </c>
      <c r="K361" s="145">
        <v>124</v>
      </c>
      <c r="L361" s="148">
        <f>'раздел 2'!C358</f>
        <v>1667332.92</v>
      </c>
      <c r="M361" s="390">
        <v>0</v>
      </c>
      <c r="N361" s="390">
        <v>0</v>
      </c>
      <c r="O361" s="390">
        <v>0</v>
      </c>
      <c r="P361" s="390">
        <f t="shared" si="156"/>
        <v>1667332.92</v>
      </c>
      <c r="Q361" s="403">
        <f t="shared" si="157"/>
        <v>488.5241488426604</v>
      </c>
      <c r="R361" s="388">
        <v>24445</v>
      </c>
      <c r="S361" s="149">
        <v>43829</v>
      </c>
      <c r="T361" s="131" t="s">
        <v>130</v>
      </c>
      <c r="U361" s="29">
        <f>L361-'раздел 2'!C358</f>
        <v>0</v>
      </c>
      <c r="V361" s="116">
        <f t="shared" si="146"/>
        <v>0</v>
      </c>
      <c r="W361" s="116">
        <f t="shared" si="154"/>
        <v>23956.475851157338</v>
      </c>
    </row>
    <row r="362" spans="1:23" ht="15.6" customHeight="1" x14ac:dyDescent="0.25">
      <c r="A362" s="311">
        <f t="shared" si="158"/>
        <v>244</v>
      </c>
      <c r="B362" s="288" t="s">
        <v>718</v>
      </c>
      <c r="C362" s="145">
        <v>1964</v>
      </c>
      <c r="D362" s="146"/>
      <c r="E362" s="146" t="s">
        <v>181</v>
      </c>
      <c r="F362" s="147">
        <v>5</v>
      </c>
      <c r="G362" s="147">
        <v>4</v>
      </c>
      <c r="H362" s="148">
        <v>3442.4</v>
      </c>
      <c r="I362" s="148">
        <v>2972.6</v>
      </c>
      <c r="J362" s="148">
        <v>2972.6</v>
      </c>
      <c r="K362" s="145">
        <v>132</v>
      </c>
      <c r="L362" s="148">
        <f>'раздел 2'!C359</f>
        <v>5092315.9400000004</v>
      </c>
      <c r="M362" s="390">
        <v>0</v>
      </c>
      <c r="N362" s="390">
        <v>0</v>
      </c>
      <c r="O362" s="390">
        <v>0</v>
      </c>
      <c r="P362" s="390">
        <f t="shared" si="156"/>
        <v>5092315.9400000004</v>
      </c>
      <c r="Q362" s="403">
        <f t="shared" si="157"/>
        <v>1479.2923367418082</v>
      </c>
      <c r="R362" s="388">
        <v>24445</v>
      </c>
      <c r="S362" s="149">
        <v>43829</v>
      </c>
      <c r="T362" s="131" t="s">
        <v>130</v>
      </c>
      <c r="U362" s="29">
        <f>L362-'раздел 2'!C359</f>
        <v>0</v>
      </c>
      <c r="V362" s="116">
        <f t="shared" si="146"/>
        <v>0</v>
      </c>
      <c r="W362" s="116">
        <f t="shared" si="154"/>
        <v>22965.707663258192</v>
      </c>
    </row>
    <row r="363" spans="1:23" ht="15.6" customHeight="1" x14ac:dyDescent="0.2">
      <c r="A363" s="434" t="s">
        <v>15</v>
      </c>
      <c r="B363" s="433"/>
      <c r="C363" s="282" t="s">
        <v>127</v>
      </c>
      <c r="D363" s="388" t="s">
        <v>127</v>
      </c>
      <c r="E363" s="388" t="s">
        <v>127</v>
      </c>
      <c r="F363" s="259" t="s">
        <v>127</v>
      </c>
      <c r="G363" s="259" t="s">
        <v>127</v>
      </c>
      <c r="H363" s="302">
        <f t="shared" ref="H363:P363" si="159">SUM(H332:H362)</f>
        <v>125852.70000000003</v>
      </c>
      <c r="I363" s="302">
        <f t="shared" si="159"/>
        <v>109234.38000000003</v>
      </c>
      <c r="J363" s="302">
        <f t="shared" si="159"/>
        <v>104293.12000000002</v>
      </c>
      <c r="K363" s="282">
        <f t="shared" si="159"/>
        <v>4800</v>
      </c>
      <c r="L363" s="302">
        <f t="shared" si="159"/>
        <v>101848200.06999998</v>
      </c>
      <c r="M363" s="302">
        <f t="shared" si="159"/>
        <v>0</v>
      </c>
      <c r="N363" s="302">
        <f t="shared" si="159"/>
        <v>0</v>
      </c>
      <c r="O363" s="302">
        <f t="shared" si="159"/>
        <v>0</v>
      </c>
      <c r="P363" s="302">
        <f t="shared" si="159"/>
        <v>101848200.06999998</v>
      </c>
      <c r="Q363" s="403">
        <f t="shared" si="157"/>
        <v>809.26511763355063</v>
      </c>
      <c r="R363" s="388" t="s">
        <v>127</v>
      </c>
      <c r="S363" s="388" t="s">
        <v>127</v>
      </c>
      <c r="T363" s="388" t="s">
        <v>127</v>
      </c>
      <c r="U363" s="29">
        <f>L363-'раздел 2'!C360</f>
        <v>0</v>
      </c>
      <c r="V363" s="116">
        <f t="shared" si="146"/>
        <v>0</v>
      </c>
      <c r="W363" s="116" t="e">
        <f t="shared" si="154"/>
        <v>#VALUE!</v>
      </c>
    </row>
    <row r="364" spans="1:23" s="120" customFormat="1" ht="15.6" customHeight="1" x14ac:dyDescent="0.2">
      <c r="A364" s="435" t="s">
        <v>32</v>
      </c>
      <c r="B364" s="436"/>
      <c r="C364" s="82"/>
      <c r="D364" s="190"/>
      <c r="E364" s="190"/>
      <c r="F364" s="99"/>
      <c r="G364" s="99"/>
      <c r="H364" s="397">
        <f>H330+H363</f>
        <v>126864.30000000003</v>
      </c>
      <c r="I364" s="397">
        <f t="shared" ref="I364:P364" si="160">I330+I363</f>
        <v>110245.28000000003</v>
      </c>
      <c r="J364" s="397">
        <f t="shared" si="160"/>
        <v>104597.52000000002</v>
      </c>
      <c r="K364" s="397">
        <f t="shared" si="160"/>
        <v>4869</v>
      </c>
      <c r="L364" s="397">
        <f t="shared" si="160"/>
        <v>107790076.56999998</v>
      </c>
      <c r="M364" s="397">
        <f t="shared" si="160"/>
        <v>0</v>
      </c>
      <c r="N364" s="397">
        <f t="shared" si="160"/>
        <v>0</v>
      </c>
      <c r="O364" s="397">
        <f t="shared" si="160"/>
        <v>0</v>
      </c>
      <c r="P364" s="397">
        <f t="shared" si="160"/>
        <v>107790076.56999998</v>
      </c>
      <c r="Q364" s="302" t="e">
        <f>SUM(#REF!)</f>
        <v>#REF!</v>
      </c>
      <c r="R364" s="388" t="s">
        <v>127</v>
      </c>
      <c r="S364" s="388" t="s">
        <v>127</v>
      </c>
      <c r="T364" s="388" t="s">
        <v>127</v>
      </c>
      <c r="U364" s="29">
        <f>L364-'раздел 2'!C361</f>
        <v>0</v>
      </c>
      <c r="V364" s="116">
        <f t="shared" ref="V364:V374" si="161">L364-P364</f>
        <v>0</v>
      </c>
      <c r="W364" s="116" t="e">
        <f t="shared" si="154"/>
        <v>#VALUE!</v>
      </c>
    </row>
    <row r="365" spans="1:23" ht="15.6" customHeight="1" x14ac:dyDescent="0.2">
      <c r="A365" s="478" t="s">
        <v>79</v>
      </c>
      <c r="B365" s="479"/>
      <c r="C365" s="479"/>
      <c r="D365" s="479"/>
      <c r="E365" s="479"/>
      <c r="F365" s="47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79"/>
      <c r="R365" s="479"/>
      <c r="S365" s="479"/>
      <c r="T365" s="480"/>
      <c r="U365" s="29">
        <f>L365-'раздел 2'!C362</f>
        <v>0</v>
      </c>
      <c r="V365" s="116">
        <f t="shared" si="161"/>
        <v>0</v>
      </c>
      <c r="W365" s="116">
        <f t="shared" si="154"/>
        <v>0</v>
      </c>
    </row>
    <row r="366" spans="1:23" ht="15.6" customHeight="1" x14ac:dyDescent="0.2">
      <c r="A366" s="435" t="s">
        <v>80</v>
      </c>
      <c r="B366" s="436"/>
      <c r="C366" s="282"/>
      <c r="D366" s="388"/>
      <c r="E366" s="388"/>
      <c r="F366" s="259"/>
      <c r="G366" s="259"/>
      <c r="H366" s="388"/>
      <c r="I366" s="388"/>
      <c r="J366" s="388"/>
      <c r="K366" s="282"/>
      <c r="L366" s="302"/>
      <c r="M366" s="388"/>
      <c r="N366" s="388"/>
      <c r="O366" s="388"/>
      <c r="P366" s="388"/>
      <c r="Q366" s="273"/>
      <c r="R366" s="388"/>
      <c r="S366" s="388"/>
      <c r="T366" s="388"/>
      <c r="U366" s="29">
        <f>L366-'раздел 2'!C363</f>
        <v>0</v>
      </c>
      <c r="V366" s="116">
        <f t="shared" si="161"/>
        <v>0</v>
      </c>
      <c r="W366" s="116">
        <f t="shared" si="154"/>
        <v>0</v>
      </c>
    </row>
    <row r="367" spans="1:23" ht="15.6" customHeight="1" x14ac:dyDescent="0.2">
      <c r="A367" s="262">
        <f>A362+1</f>
        <v>245</v>
      </c>
      <c r="B367" s="176" t="s">
        <v>721</v>
      </c>
      <c r="C367" s="84">
        <v>1988</v>
      </c>
      <c r="D367" s="1"/>
      <c r="E367" s="394" t="s">
        <v>430</v>
      </c>
      <c r="F367" s="14">
        <v>9</v>
      </c>
      <c r="G367" s="2">
        <v>10</v>
      </c>
      <c r="H367" s="17">
        <v>20852.259999999998</v>
      </c>
      <c r="I367" s="17">
        <v>18336.810000000001</v>
      </c>
      <c r="J367" s="17">
        <v>11587.54</v>
      </c>
      <c r="K367" s="18">
        <v>799</v>
      </c>
      <c r="L367" s="390">
        <f>'раздел 2'!C364</f>
        <v>103101.46</v>
      </c>
      <c r="M367" s="390">
        <v>0</v>
      </c>
      <c r="N367" s="390">
        <v>0</v>
      </c>
      <c r="O367" s="390">
        <v>0</v>
      </c>
      <c r="P367" s="390">
        <f t="shared" ref="P367:P374" si="162">L367</f>
        <v>103101.46</v>
      </c>
      <c r="Q367" s="403">
        <f t="shared" ref="Q367:Q374" si="163">L367/H367</f>
        <v>4.9443782112826149</v>
      </c>
      <c r="R367" s="388">
        <v>24445</v>
      </c>
      <c r="S367" s="255" t="s">
        <v>149</v>
      </c>
      <c r="T367" s="394" t="s">
        <v>130</v>
      </c>
      <c r="U367" s="29">
        <f>L367-'раздел 2'!C364</f>
        <v>0</v>
      </c>
      <c r="V367" s="116">
        <f t="shared" si="161"/>
        <v>0</v>
      </c>
      <c r="W367" s="116">
        <f t="shared" si="154"/>
        <v>24440.055621788717</v>
      </c>
    </row>
    <row r="368" spans="1:23" ht="15.6" customHeight="1" x14ac:dyDescent="0.2">
      <c r="A368" s="311">
        <f t="shared" ref="A368:A369" si="164">A367+1</f>
        <v>246</v>
      </c>
      <c r="B368" s="176" t="s">
        <v>225</v>
      </c>
      <c r="C368" s="268">
        <v>1953</v>
      </c>
      <c r="D368" s="267"/>
      <c r="E368" s="394" t="s">
        <v>181</v>
      </c>
      <c r="F368" s="266">
        <v>2</v>
      </c>
      <c r="G368" s="265">
        <v>2</v>
      </c>
      <c r="H368" s="264">
        <v>700.9</v>
      </c>
      <c r="I368" s="264">
        <v>646.49</v>
      </c>
      <c r="J368" s="264">
        <v>534.58000000000004</v>
      </c>
      <c r="K368" s="263">
        <v>24</v>
      </c>
      <c r="L368" s="390">
        <f>'раздел 2'!C365</f>
        <v>584589.6</v>
      </c>
      <c r="M368" s="390">
        <v>0</v>
      </c>
      <c r="N368" s="390">
        <v>0</v>
      </c>
      <c r="O368" s="390">
        <v>0</v>
      </c>
      <c r="P368" s="390">
        <f t="shared" si="162"/>
        <v>584589.6</v>
      </c>
      <c r="Q368" s="403">
        <f t="shared" si="163"/>
        <v>834.05564274504206</v>
      </c>
      <c r="R368" s="388">
        <v>24445</v>
      </c>
      <c r="S368" s="255" t="s">
        <v>149</v>
      </c>
      <c r="T368" s="394" t="s">
        <v>130</v>
      </c>
      <c r="U368" s="29">
        <f>L368-'раздел 2'!C365</f>
        <v>0</v>
      </c>
      <c r="V368" s="116">
        <f t="shared" si="161"/>
        <v>0</v>
      </c>
      <c r="W368" s="116">
        <f t="shared" si="154"/>
        <v>23610.944357254957</v>
      </c>
    </row>
    <row r="369" spans="1:23" ht="15.6" customHeight="1" x14ac:dyDescent="0.2">
      <c r="A369" s="311">
        <f t="shared" si="164"/>
        <v>247</v>
      </c>
      <c r="B369" s="176" t="s">
        <v>226</v>
      </c>
      <c r="C369" s="18">
        <v>1951</v>
      </c>
      <c r="D369" s="1"/>
      <c r="E369" s="394" t="s">
        <v>181</v>
      </c>
      <c r="F369" s="14">
        <v>2</v>
      </c>
      <c r="G369" s="14">
        <v>2</v>
      </c>
      <c r="H369" s="132">
        <v>789.95</v>
      </c>
      <c r="I369" s="132">
        <v>728.35</v>
      </c>
      <c r="J369" s="132">
        <v>663.47</v>
      </c>
      <c r="K369" s="18">
        <v>35</v>
      </c>
      <c r="L369" s="390">
        <f>'раздел 2'!C366</f>
        <v>652471.19999999995</v>
      </c>
      <c r="M369" s="390">
        <v>0</v>
      </c>
      <c r="N369" s="390">
        <v>0</v>
      </c>
      <c r="O369" s="390">
        <v>0</v>
      </c>
      <c r="P369" s="390">
        <f t="shared" si="162"/>
        <v>652471.19999999995</v>
      </c>
      <c r="Q369" s="403">
        <f t="shared" si="163"/>
        <v>825.96518767010559</v>
      </c>
      <c r="R369" s="388">
        <v>24445</v>
      </c>
      <c r="S369" s="255" t="s">
        <v>149</v>
      </c>
      <c r="T369" s="394" t="s">
        <v>130</v>
      </c>
      <c r="U369" s="29">
        <f>L369-'раздел 2'!C366</f>
        <v>0</v>
      </c>
      <c r="V369" s="116">
        <f t="shared" si="161"/>
        <v>0</v>
      </c>
      <c r="W369" s="116">
        <f t="shared" ref="W369:W375" si="165">R369-Q369</f>
        <v>23619.034812329894</v>
      </c>
    </row>
    <row r="370" spans="1:23" ht="15.6" customHeight="1" x14ac:dyDescent="0.2">
      <c r="A370" s="311">
        <f t="shared" ref="A370:A374" si="166">A369+1</f>
        <v>248</v>
      </c>
      <c r="B370" s="176" t="s">
        <v>227</v>
      </c>
      <c r="C370" s="18">
        <v>1968</v>
      </c>
      <c r="D370" s="1"/>
      <c r="E370" s="394" t="s">
        <v>181</v>
      </c>
      <c r="F370" s="14">
        <v>5</v>
      </c>
      <c r="G370" s="14">
        <v>6</v>
      </c>
      <c r="H370" s="132">
        <v>6434.84</v>
      </c>
      <c r="I370" s="132">
        <v>6069.96</v>
      </c>
      <c r="J370" s="132">
        <v>2665.99</v>
      </c>
      <c r="K370" s="18">
        <v>199</v>
      </c>
      <c r="L370" s="390">
        <f>'раздел 2'!C367</f>
        <v>7678125.4699999997</v>
      </c>
      <c r="M370" s="390">
        <v>0</v>
      </c>
      <c r="N370" s="390">
        <v>0</v>
      </c>
      <c r="O370" s="390">
        <v>0</v>
      </c>
      <c r="P370" s="390">
        <f t="shared" si="162"/>
        <v>7678125.4699999997</v>
      </c>
      <c r="Q370" s="403">
        <f t="shared" si="163"/>
        <v>1193.2115592617686</v>
      </c>
      <c r="R370" s="388">
        <v>24445</v>
      </c>
      <c r="S370" s="255" t="s">
        <v>149</v>
      </c>
      <c r="T370" s="394" t="s">
        <v>130</v>
      </c>
      <c r="U370" s="29">
        <f>L370-'раздел 2'!C367</f>
        <v>0</v>
      </c>
      <c r="V370" s="116">
        <f t="shared" si="161"/>
        <v>0</v>
      </c>
      <c r="W370" s="116">
        <f t="shared" si="165"/>
        <v>23251.78844073823</v>
      </c>
    </row>
    <row r="371" spans="1:23" ht="15.6" customHeight="1" x14ac:dyDescent="0.2">
      <c r="A371" s="311">
        <f t="shared" si="166"/>
        <v>249</v>
      </c>
      <c r="B371" s="176" t="s">
        <v>228</v>
      </c>
      <c r="C371" s="84">
        <v>1961</v>
      </c>
      <c r="D371" s="1"/>
      <c r="E371" s="394" t="s">
        <v>181</v>
      </c>
      <c r="F371" s="14">
        <v>2</v>
      </c>
      <c r="G371" s="2">
        <v>1</v>
      </c>
      <c r="H371" s="17">
        <v>409.98</v>
      </c>
      <c r="I371" s="17">
        <v>371.98</v>
      </c>
      <c r="J371" s="17">
        <v>371.98</v>
      </c>
      <c r="K371" s="18">
        <v>23</v>
      </c>
      <c r="L371" s="390">
        <f>'раздел 2'!C368</f>
        <v>2155222.7999999998</v>
      </c>
      <c r="M371" s="390">
        <v>0</v>
      </c>
      <c r="N371" s="390">
        <v>0</v>
      </c>
      <c r="O371" s="390">
        <v>0</v>
      </c>
      <c r="P371" s="390">
        <f t="shared" si="162"/>
        <v>2155222.7999999998</v>
      </c>
      <c r="Q371" s="403">
        <f t="shared" si="163"/>
        <v>5256.897409629737</v>
      </c>
      <c r="R371" s="388">
        <v>24445</v>
      </c>
      <c r="S371" s="255" t="s">
        <v>149</v>
      </c>
      <c r="T371" s="394" t="s">
        <v>130</v>
      </c>
      <c r="U371" s="29">
        <f>L371-'раздел 2'!C368</f>
        <v>0</v>
      </c>
      <c r="V371" s="116">
        <f t="shared" si="161"/>
        <v>0</v>
      </c>
      <c r="W371" s="116">
        <f t="shared" si="165"/>
        <v>19188.102590370261</v>
      </c>
    </row>
    <row r="372" spans="1:23" ht="15.6" customHeight="1" x14ac:dyDescent="0.2">
      <c r="A372" s="311">
        <f t="shared" si="166"/>
        <v>250</v>
      </c>
      <c r="B372" s="177" t="s">
        <v>229</v>
      </c>
      <c r="C372" s="84">
        <v>1948</v>
      </c>
      <c r="D372" s="1"/>
      <c r="E372" s="394" t="s">
        <v>432</v>
      </c>
      <c r="F372" s="14">
        <v>2</v>
      </c>
      <c r="G372" s="2">
        <v>2</v>
      </c>
      <c r="H372" s="17">
        <v>795.66</v>
      </c>
      <c r="I372" s="17">
        <v>710.45</v>
      </c>
      <c r="J372" s="17">
        <v>637.73</v>
      </c>
      <c r="K372" s="18">
        <v>37</v>
      </c>
      <c r="L372" s="390">
        <f>'раздел 2'!C369</f>
        <v>578446.80000000005</v>
      </c>
      <c r="M372" s="390">
        <v>0</v>
      </c>
      <c r="N372" s="390">
        <v>0</v>
      </c>
      <c r="O372" s="390">
        <v>0</v>
      </c>
      <c r="P372" s="390">
        <f t="shared" si="162"/>
        <v>578446.80000000005</v>
      </c>
      <c r="Q372" s="403">
        <f t="shared" si="163"/>
        <v>727.00248850011315</v>
      </c>
      <c r="R372" s="388">
        <v>24445</v>
      </c>
      <c r="S372" s="255" t="s">
        <v>149</v>
      </c>
      <c r="T372" s="394" t="s">
        <v>130</v>
      </c>
      <c r="U372" s="29">
        <f>L372-'раздел 2'!C369</f>
        <v>0</v>
      </c>
      <c r="V372" s="116">
        <f t="shared" si="161"/>
        <v>0</v>
      </c>
      <c r="W372" s="116">
        <f t="shared" si="165"/>
        <v>23717.997511499885</v>
      </c>
    </row>
    <row r="373" spans="1:23" ht="15.6" customHeight="1" x14ac:dyDescent="0.2">
      <c r="A373" s="311">
        <f t="shared" si="166"/>
        <v>251</v>
      </c>
      <c r="B373" s="176" t="s">
        <v>230</v>
      </c>
      <c r="C373" s="268">
        <v>1964</v>
      </c>
      <c r="D373" s="267"/>
      <c r="E373" s="394" t="s">
        <v>181</v>
      </c>
      <c r="F373" s="266">
        <v>4</v>
      </c>
      <c r="G373" s="265">
        <v>4</v>
      </c>
      <c r="H373" s="264">
        <v>2773.78</v>
      </c>
      <c r="I373" s="264">
        <v>2573.7800000000002</v>
      </c>
      <c r="J373" s="264">
        <v>2383.89</v>
      </c>
      <c r="K373" s="263">
        <v>118</v>
      </c>
      <c r="L373" s="390">
        <f>'раздел 2'!C370</f>
        <v>1433789.68</v>
      </c>
      <c r="M373" s="390">
        <v>0</v>
      </c>
      <c r="N373" s="390">
        <v>0</v>
      </c>
      <c r="O373" s="390">
        <v>0</v>
      </c>
      <c r="P373" s="390">
        <f t="shared" si="162"/>
        <v>1433789.68</v>
      </c>
      <c r="Q373" s="403">
        <f t="shared" si="163"/>
        <v>516.90821910894158</v>
      </c>
      <c r="R373" s="388">
        <v>24445</v>
      </c>
      <c r="S373" s="255" t="s">
        <v>149</v>
      </c>
      <c r="T373" s="394" t="s">
        <v>130</v>
      </c>
      <c r="U373" s="29">
        <f>L373-'раздел 2'!C370</f>
        <v>0</v>
      </c>
      <c r="V373" s="116">
        <f t="shared" si="161"/>
        <v>0</v>
      </c>
      <c r="W373" s="116">
        <f t="shared" si="165"/>
        <v>23928.09178089106</v>
      </c>
    </row>
    <row r="374" spans="1:23" ht="15.6" customHeight="1" x14ac:dyDescent="0.2">
      <c r="A374" s="311">
        <f t="shared" si="166"/>
        <v>252</v>
      </c>
      <c r="B374" s="176" t="s">
        <v>231</v>
      </c>
      <c r="C374" s="268">
        <v>1956</v>
      </c>
      <c r="D374" s="267"/>
      <c r="E374" s="394" t="s">
        <v>181</v>
      </c>
      <c r="F374" s="266">
        <v>2</v>
      </c>
      <c r="G374" s="265">
        <v>3</v>
      </c>
      <c r="H374" s="264">
        <v>1812.5</v>
      </c>
      <c r="I374" s="264">
        <v>1073.24</v>
      </c>
      <c r="J374" s="264">
        <v>889.61</v>
      </c>
      <c r="K374" s="263">
        <v>56</v>
      </c>
      <c r="L374" s="390">
        <f>'раздел 2'!C371</f>
        <v>4596906.3</v>
      </c>
      <c r="M374" s="390">
        <v>0</v>
      </c>
      <c r="N374" s="390">
        <v>0</v>
      </c>
      <c r="O374" s="390">
        <v>0</v>
      </c>
      <c r="P374" s="390">
        <f t="shared" si="162"/>
        <v>4596906.3</v>
      </c>
      <c r="Q374" s="403">
        <f t="shared" si="163"/>
        <v>2536.2241655172411</v>
      </c>
      <c r="R374" s="388">
        <v>24445</v>
      </c>
      <c r="S374" s="255" t="s">
        <v>149</v>
      </c>
      <c r="T374" s="394" t="s">
        <v>130</v>
      </c>
      <c r="U374" s="29">
        <f>L374-'раздел 2'!C371</f>
        <v>0</v>
      </c>
      <c r="V374" s="116">
        <f t="shared" si="161"/>
        <v>0</v>
      </c>
      <c r="W374" s="116">
        <f t="shared" si="165"/>
        <v>21908.77583448276</v>
      </c>
    </row>
    <row r="375" spans="1:23" ht="15.6" customHeight="1" x14ac:dyDescent="0.2">
      <c r="A375" s="434" t="s">
        <v>15</v>
      </c>
      <c r="B375" s="433"/>
      <c r="C375" s="282" t="s">
        <v>127</v>
      </c>
      <c r="D375" s="388" t="s">
        <v>127</v>
      </c>
      <c r="E375" s="388" t="s">
        <v>127</v>
      </c>
      <c r="F375" s="259" t="s">
        <v>127</v>
      </c>
      <c r="G375" s="259" t="s">
        <v>127</v>
      </c>
      <c r="H375" s="302">
        <f t="shared" ref="H375:P375" si="167">SUM(H367:H374)</f>
        <v>34569.869999999995</v>
      </c>
      <c r="I375" s="302">
        <f t="shared" si="167"/>
        <v>30511.06</v>
      </c>
      <c r="J375" s="302">
        <f t="shared" si="167"/>
        <v>19734.79</v>
      </c>
      <c r="K375" s="282">
        <f t="shared" si="167"/>
        <v>1291</v>
      </c>
      <c r="L375" s="302">
        <f t="shared" si="167"/>
        <v>17782653.310000002</v>
      </c>
      <c r="M375" s="302">
        <f t="shared" si="167"/>
        <v>0</v>
      </c>
      <c r="N375" s="302">
        <f t="shared" si="167"/>
        <v>0</v>
      </c>
      <c r="O375" s="302">
        <f t="shared" si="167"/>
        <v>0</v>
      </c>
      <c r="P375" s="302">
        <f t="shared" si="167"/>
        <v>17782653.310000002</v>
      </c>
      <c r="Q375" s="403">
        <f t="shared" ref="Q375" si="168">L375/H375</f>
        <v>514.39745969539388</v>
      </c>
      <c r="R375" s="388" t="s">
        <v>127</v>
      </c>
      <c r="S375" s="388" t="s">
        <v>127</v>
      </c>
      <c r="T375" s="388" t="s">
        <v>127</v>
      </c>
      <c r="U375" s="29">
        <f>L375-'раздел 2'!C372</f>
        <v>0</v>
      </c>
      <c r="V375" s="116">
        <f t="shared" ref="V375:V395" si="169">L375-P375</f>
        <v>0</v>
      </c>
      <c r="W375" s="116" t="e">
        <f t="shared" si="165"/>
        <v>#VALUE!</v>
      </c>
    </row>
    <row r="376" spans="1:23" ht="15.6" customHeight="1" x14ac:dyDescent="0.2">
      <c r="A376" s="435" t="s">
        <v>81</v>
      </c>
      <c r="B376" s="436"/>
      <c r="C376" s="282"/>
      <c r="D376" s="56"/>
      <c r="E376" s="388"/>
      <c r="F376" s="168"/>
      <c r="G376" s="259"/>
      <c r="H376" s="388"/>
      <c r="I376" s="388"/>
      <c r="J376" s="388"/>
      <c r="K376" s="282"/>
      <c r="L376" s="302"/>
      <c r="M376" s="388"/>
      <c r="N376" s="388"/>
      <c r="O376" s="388"/>
      <c r="P376" s="388"/>
      <c r="Q376" s="273"/>
      <c r="R376" s="388"/>
      <c r="S376" s="388"/>
      <c r="T376" s="388"/>
      <c r="U376" s="29">
        <f>L376-'раздел 2'!C373</f>
        <v>0</v>
      </c>
      <c r="V376" s="116">
        <f t="shared" si="169"/>
        <v>0</v>
      </c>
      <c r="W376" s="116">
        <f t="shared" ref="W376:W395" si="170">R376-Q376</f>
        <v>0</v>
      </c>
    </row>
    <row r="377" spans="1:23" ht="15.6" customHeight="1" x14ac:dyDescent="0.25">
      <c r="A377" s="262">
        <f>A374+1</f>
        <v>253</v>
      </c>
      <c r="B377" s="287" t="s">
        <v>723</v>
      </c>
      <c r="C377" s="290">
        <v>1960</v>
      </c>
      <c r="D377" s="305" t="s">
        <v>182</v>
      </c>
      <c r="E377" s="304" t="s">
        <v>181</v>
      </c>
      <c r="F377" s="290">
        <v>2</v>
      </c>
      <c r="G377" s="290">
        <v>2</v>
      </c>
      <c r="H377" s="290">
        <v>679.8</v>
      </c>
      <c r="I377" s="290">
        <v>632</v>
      </c>
      <c r="J377" s="290">
        <v>0</v>
      </c>
      <c r="K377" s="296">
        <v>26</v>
      </c>
      <c r="L377" s="302">
        <f>'раздел 2'!C374</f>
        <v>660366</v>
      </c>
      <c r="M377" s="390">
        <v>0</v>
      </c>
      <c r="N377" s="390">
        <v>0</v>
      </c>
      <c r="O377" s="390">
        <v>0</v>
      </c>
      <c r="P377" s="390">
        <f t="shared" ref="P377:P387" si="171">L377</f>
        <v>660366</v>
      </c>
      <c r="Q377" s="403">
        <f t="shared" ref="Q377:Q388" si="172">L377/H377</f>
        <v>971.41218005295684</v>
      </c>
      <c r="R377" s="388">
        <v>24445</v>
      </c>
      <c r="S377" s="255" t="s">
        <v>149</v>
      </c>
      <c r="T377" s="394" t="s">
        <v>130</v>
      </c>
      <c r="U377" s="29">
        <f>L377-'раздел 2'!C374</f>
        <v>0</v>
      </c>
      <c r="V377" s="116">
        <f t="shared" si="169"/>
        <v>0</v>
      </c>
      <c r="W377" s="116">
        <f t="shared" si="170"/>
        <v>23473.587819947043</v>
      </c>
    </row>
    <row r="378" spans="1:23" ht="15.6" customHeight="1" x14ac:dyDescent="0.25">
      <c r="A378" s="262">
        <f>A377+1</f>
        <v>254</v>
      </c>
      <c r="B378" s="287" t="s">
        <v>724</v>
      </c>
      <c r="C378" s="290">
        <v>1961</v>
      </c>
      <c r="D378" s="305" t="s">
        <v>182</v>
      </c>
      <c r="E378" s="304" t="s">
        <v>181</v>
      </c>
      <c r="F378" s="290">
        <v>2</v>
      </c>
      <c r="G378" s="290">
        <v>2</v>
      </c>
      <c r="H378" s="290">
        <v>679.8</v>
      </c>
      <c r="I378" s="290">
        <v>632</v>
      </c>
      <c r="J378" s="290">
        <v>0</v>
      </c>
      <c r="K378" s="296">
        <v>26</v>
      </c>
      <c r="L378" s="302">
        <f>'раздел 2'!C375</f>
        <v>660366</v>
      </c>
      <c r="M378" s="390">
        <v>0</v>
      </c>
      <c r="N378" s="390">
        <v>0</v>
      </c>
      <c r="O378" s="390">
        <v>0</v>
      </c>
      <c r="P378" s="390">
        <f t="shared" si="171"/>
        <v>660366</v>
      </c>
      <c r="Q378" s="403">
        <f t="shared" si="172"/>
        <v>971.41218005295684</v>
      </c>
      <c r="R378" s="388">
        <v>24445</v>
      </c>
      <c r="S378" s="255" t="s">
        <v>149</v>
      </c>
      <c r="T378" s="394" t="s">
        <v>130</v>
      </c>
      <c r="U378" s="29">
        <f>L378-'раздел 2'!C375</f>
        <v>0</v>
      </c>
      <c r="V378" s="116">
        <f t="shared" si="169"/>
        <v>0</v>
      </c>
      <c r="W378" s="116">
        <f t="shared" si="170"/>
        <v>23473.587819947043</v>
      </c>
    </row>
    <row r="379" spans="1:23" ht="15.6" customHeight="1" x14ac:dyDescent="0.25">
      <c r="A379" s="262">
        <f t="shared" ref="A379:A381" si="173">A378+1</f>
        <v>255</v>
      </c>
      <c r="B379" s="287" t="s">
        <v>725</v>
      </c>
      <c r="C379" s="290">
        <v>1962</v>
      </c>
      <c r="D379" s="305" t="s">
        <v>182</v>
      </c>
      <c r="E379" s="304" t="s">
        <v>181</v>
      </c>
      <c r="F379" s="290">
        <v>2</v>
      </c>
      <c r="G379" s="290">
        <v>2</v>
      </c>
      <c r="H379" s="290">
        <v>679.8</v>
      </c>
      <c r="I379" s="290">
        <v>632</v>
      </c>
      <c r="J379" s="290">
        <v>0</v>
      </c>
      <c r="K379" s="296">
        <v>26</v>
      </c>
      <c r="L379" s="302">
        <f>'раздел 2'!C376</f>
        <v>660366</v>
      </c>
      <c r="M379" s="390">
        <v>0</v>
      </c>
      <c r="N379" s="390">
        <v>0</v>
      </c>
      <c r="O379" s="390">
        <v>0</v>
      </c>
      <c r="P379" s="390">
        <f t="shared" ref="P379" si="174">L379</f>
        <v>660366</v>
      </c>
      <c r="Q379" s="403">
        <f t="shared" ref="Q379" si="175">L379/H379</f>
        <v>971.41218005295684</v>
      </c>
      <c r="R379" s="388">
        <v>24445</v>
      </c>
      <c r="S379" s="255" t="s">
        <v>149</v>
      </c>
      <c r="T379" s="394" t="s">
        <v>130</v>
      </c>
      <c r="U379" s="29">
        <f>L379-'раздел 2'!C376</f>
        <v>0</v>
      </c>
      <c r="V379" s="116">
        <f t="shared" si="169"/>
        <v>0</v>
      </c>
      <c r="W379" s="116"/>
    </row>
    <row r="380" spans="1:23" ht="15.6" customHeight="1" x14ac:dyDescent="0.25">
      <c r="A380" s="262">
        <f t="shared" si="173"/>
        <v>256</v>
      </c>
      <c r="B380" s="287" t="s">
        <v>726</v>
      </c>
      <c r="C380" s="290">
        <v>1963</v>
      </c>
      <c r="D380" s="305" t="s">
        <v>182</v>
      </c>
      <c r="E380" s="304" t="s">
        <v>181</v>
      </c>
      <c r="F380" s="290">
        <v>2</v>
      </c>
      <c r="G380" s="290">
        <v>2</v>
      </c>
      <c r="H380" s="290">
        <v>679.8</v>
      </c>
      <c r="I380" s="290">
        <v>632</v>
      </c>
      <c r="J380" s="290">
        <v>0</v>
      </c>
      <c r="K380" s="296">
        <v>26</v>
      </c>
      <c r="L380" s="302">
        <f>'раздел 2'!C377</f>
        <v>660366</v>
      </c>
      <c r="M380" s="390">
        <v>0</v>
      </c>
      <c r="N380" s="390">
        <v>0</v>
      </c>
      <c r="O380" s="390">
        <v>0</v>
      </c>
      <c r="P380" s="390">
        <f t="shared" si="171"/>
        <v>660366</v>
      </c>
      <c r="Q380" s="403">
        <f t="shared" si="172"/>
        <v>971.41218005295684</v>
      </c>
      <c r="R380" s="388">
        <v>24445</v>
      </c>
      <c r="S380" s="255" t="s">
        <v>149</v>
      </c>
      <c r="T380" s="394" t="s">
        <v>130</v>
      </c>
      <c r="U380" s="29">
        <f>L380-'раздел 2'!C377</f>
        <v>0</v>
      </c>
      <c r="V380" s="116">
        <f t="shared" si="169"/>
        <v>0</v>
      </c>
      <c r="W380" s="116">
        <f t="shared" si="170"/>
        <v>23473.587819947043</v>
      </c>
    </row>
    <row r="381" spans="1:23" ht="15.6" customHeight="1" x14ac:dyDescent="0.25">
      <c r="A381" s="262">
        <f t="shared" si="173"/>
        <v>257</v>
      </c>
      <c r="B381" s="287" t="s">
        <v>727</v>
      </c>
      <c r="C381" s="290">
        <v>1964</v>
      </c>
      <c r="D381" s="305" t="s">
        <v>182</v>
      </c>
      <c r="E381" s="304" t="s">
        <v>181</v>
      </c>
      <c r="F381" s="290">
        <v>2</v>
      </c>
      <c r="G381" s="290">
        <v>2</v>
      </c>
      <c r="H381" s="290">
        <v>679.8</v>
      </c>
      <c r="I381" s="290">
        <v>632</v>
      </c>
      <c r="J381" s="290">
        <v>0</v>
      </c>
      <c r="K381" s="296">
        <v>26</v>
      </c>
      <c r="L381" s="302">
        <f>'раздел 2'!C378</f>
        <v>366870</v>
      </c>
      <c r="M381" s="390">
        <v>0</v>
      </c>
      <c r="N381" s="390">
        <v>0</v>
      </c>
      <c r="O381" s="390">
        <v>0</v>
      </c>
      <c r="P381" s="390">
        <f t="shared" si="171"/>
        <v>366870</v>
      </c>
      <c r="Q381" s="403">
        <f t="shared" si="172"/>
        <v>539.67343336275383</v>
      </c>
      <c r="R381" s="388">
        <v>24445</v>
      </c>
      <c r="S381" s="255" t="s">
        <v>149</v>
      </c>
      <c r="T381" s="394" t="s">
        <v>130</v>
      </c>
      <c r="U381" s="29">
        <f>L381-'раздел 2'!C378</f>
        <v>0</v>
      </c>
      <c r="V381" s="116">
        <f t="shared" si="169"/>
        <v>0</v>
      </c>
      <c r="W381" s="116">
        <f t="shared" si="170"/>
        <v>23905.326566637246</v>
      </c>
    </row>
    <row r="382" spans="1:23" ht="15.6" customHeight="1" x14ac:dyDescent="0.25">
      <c r="A382" s="262">
        <f>A381+1</f>
        <v>258</v>
      </c>
      <c r="B382" s="287" t="s">
        <v>728</v>
      </c>
      <c r="C382" s="290">
        <v>1965</v>
      </c>
      <c r="D382" s="305" t="s">
        <v>182</v>
      </c>
      <c r="E382" s="304" t="s">
        <v>181</v>
      </c>
      <c r="F382" s="290">
        <v>2</v>
      </c>
      <c r="G382" s="290">
        <v>2</v>
      </c>
      <c r="H382" s="290">
        <v>679.8</v>
      </c>
      <c r="I382" s="290">
        <v>632</v>
      </c>
      <c r="J382" s="290">
        <v>0</v>
      </c>
      <c r="K382" s="296">
        <v>26</v>
      </c>
      <c r="L382" s="302">
        <f>'раздел 2'!C379</f>
        <v>366870</v>
      </c>
      <c r="M382" s="390">
        <v>0</v>
      </c>
      <c r="N382" s="390">
        <v>0</v>
      </c>
      <c r="O382" s="390">
        <v>0</v>
      </c>
      <c r="P382" s="390">
        <f t="shared" ref="P382:P385" si="176">L382</f>
        <v>366870</v>
      </c>
      <c r="Q382" s="403"/>
      <c r="R382" s="388"/>
      <c r="S382" s="255" t="s">
        <v>149</v>
      </c>
      <c r="T382" s="394" t="s">
        <v>130</v>
      </c>
      <c r="U382" s="29">
        <f>L382-'раздел 2'!C379</f>
        <v>0</v>
      </c>
      <c r="V382" s="116"/>
      <c r="W382" s="116"/>
    </row>
    <row r="383" spans="1:23" ht="15.6" customHeight="1" x14ac:dyDescent="0.2">
      <c r="A383" s="262">
        <f>A382+1</f>
        <v>259</v>
      </c>
      <c r="B383" s="287" t="s">
        <v>321</v>
      </c>
      <c r="C383" s="298">
        <v>1957</v>
      </c>
      <c r="D383" s="388"/>
      <c r="E383" s="394" t="s">
        <v>181</v>
      </c>
      <c r="F383" s="259">
        <v>2</v>
      </c>
      <c r="G383" s="259">
        <v>3</v>
      </c>
      <c r="H383" s="302">
        <v>1597.24</v>
      </c>
      <c r="I383" s="302">
        <v>973.24</v>
      </c>
      <c r="J383" s="302">
        <v>875.74</v>
      </c>
      <c r="K383" s="282">
        <v>35</v>
      </c>
      <c r="L383" s="302">
        <f>'раздел 2'!C380</f>
        <v>17956225.800000001</v>
      </c>
      <c r="M383" s="390">
        <v>0</v>
      </c>
      <c r="N383" s="390">
        <v>0</v>
      </c>
      <c r="O383" s="390">
        <v>0</v>
      </c>
      <c r="P383" s="390">
        <f t="shared" si="176"/>
        <v>17956225.800000001</v>
      </c>
      <c r="Q383" s="403"/>
      <c r="R383" s="388"/>
      <c r="S383" s="255" t="s">
        <v>149</v>
      </c>
      <c r="T383" s="394" t="s">
        <v>130</v>
      </c>
      <c r="U383" s="29">
        <f>L383-'раздел 2'!C380</f>
        <v>0</v>
      </c>
      <c r="V383" s="116"/>
      <c r="W383" s="116"/>
    </row>
    <row r="384" spans="1:23" ht="15.6" customHeight="1" x14ac:dyDescent="0.2">
      <c r="A384" s="262">
        <f>A383+1</f>
        <v>260</v>
      </c>
      <c r="B384" s="287" t="s">
        <v>322</v>
      </c>
      <c r="C384" s="298">
        <v>1985</v>
      </c>
      <c r="D384" s="388"/>
      <c r="E384" s="394" t="s">
        <v>128</v>
      </c>
      <c r="F384" s="259">
        <v>5</v>
      </c>
      <c r="G384" s="259">
        <v>6</v>
      </c>
      <c r="H384" s="274">
        <v>5331.7</v>
      </c>
      <c r="I384" s="274">
        <v>4701.7</v>
      </c>
      <c r="J384" s="274">
        <v>2763.35</v>
      </c>
      <c r="K384" s="89">
        <v>224</v>
      </c>
      <c r="L384" s="302">
        <f>'раздел 2'!C381</f>
        <v>2257713.15</v>
      </c>
      <c r="M384" s="390">
        <v>0</v>
      </c>
      <c r="N384" s="390">
        <v>0</v>
      </c>
      <c r="O384" s="390">
        <v>0</v>
      </c>
      <c r="P384" s="390">
        <f t="shared" si="176"/>
        <v>2257713.15</v>
      </c>
      <c r="Q384" s="403"/>
      <c r="R384" s="388"/>
      <c r="S384" s="255" t="s">
        <v>149</v>
      </c>
      <c r="T384" s="394" t="s">
        <v>130</v>
      </c>
      <c r="U384" s="29">
        <f>L384-'раздел 2'!C381</f>
        <v>0</v>
      </c>
      <c r="V384" s="116"/>
      <c r="W384" s="116"/>
    </row>
    <row r="385" spans="1:23" ht="15.6" customHeight="1" x14ac:dyDescent="0.2">
      <c r="A385" s="262">
        <f>A384+1</f>
        <v>261</v>
      </c>
      <c r="B385" s="287" t="s">
        <v>320</v>
      </c>
      <c r="C385" s="83">
        <v>1955</v>
      </c>
      <c r="D385" s="390"/>
      <c r="E385" s="390" t="s">
        <v>181</v>
      </c>
      <c r="F385" s="55">
        <v>2</v>
      </c>
      <c r="G385" s="55">
        <v>1</v>
      </c>
      <c r="H385" s="388">
        <v>495.7</v>
      </c>
      <c r="I385" s="388">
        <v>495.7</v>
      </c>
      <c r="J385" s="388">
        <v>330.5</v>
      </c>
      <c r="K385" s="282">
        <v>15</v>
      </c>
      <c r="L385" s="302">
        <f>'раздел 2'!C382</f>
        <v>19372947.215599999</v>
      </c>
      <c r="M385" s="390">
        <v>0</v>
      </c>
      <c r="N385" s="390">
        <v>0</v>
      </c>
      <c r="O385" s="390">
        <v>0</v>
      </c>
      <c r="P385" s="390">
        <f t="shared" si="176"/>
        <v>19372947.215599999</v>
      </c>
      <c r="Q385" s="403"/>
      <c r="R385" s="388"/>
      <c r="S385" s="255" t="s">
        <v>149</v>
      </c>
      <c r="T385" s="394" t="s">
        <v>130</v>
      </c>
      <c r="U385" s="29">
        <f>L385-'раздел 2'!C382</f>
        <v>0</v>
      </c>
      <c r="V385" s="116"/>
      <c r="W385" s="116"/>
    </row>
    <row r="386" spans="1:23" ht="15.6" customHeight="1" x14ac:dyDescent="0.2">
      <c r="A386" s="262">
        <f t="shared" ref="A386:A387" si="177">A385+1</f>
        <v>262</v>
      </c>
      <c r="B386" s="287" t="s">
        <v>323</v>
      </c>
      <c r="C386" s="298">
        <v>1981</v>
      </c>
      <c r="D386" s="388"/>
      <c r="E386" s="394" t="s">
        <v>124</v>
      </c>
      <c r="F386" s="259">
        <v>5</v>
      </c>
      <c r="G386" s="259">
        <v>7</v>
      </c>
      <c r="H386" s="302">
        <v>4936.6499999999996</v>
      </c>
      <c r="I386" s="302">
        <v>4936.6499999999996</v>
      </c>
      <c r="J386" s="302">
        <v>4208.41</v>
      </c>
      <c r="K386" s="282">
        <v>256</v>
      </c>
      <c r="L386" s="302">
        <f>'раздел 2'!C383</f>
        <v>2415081.2200000002</v>
      </c>
      <c r="M386" s="390">
        <v>0</v>
      </c>
      <c r="N386" s="390">
        <v>0</v>
      </c>
      <c r="O386" s="390">
        <v>0</v>
      </c>
      <c r="P386" s="390">
        <f t="shared" si="171"/>
        <v>2415081.2200000002</v>
      </c>
      <c r="Q386" s="403">
        <f t="shared" si="172"/>
        <v>489.21459289194098</v>
      </c>
      <c r="R386" s="388">
        <v>24445</v>
      </c>
      <c r="S386" s="255" t="s">
        <v>149</v>
      </c>
      <c r="T386" s="394" t="s">
        <v>130</v>
      </c>
      <c r="U386" s="29">
        <f>L386-'раздел 2'!C383</f>
        <v>0</v>
      </c>
      <c r="V386" s="116">
        <f t="shared" si="169"/>
        <v>0</v>
      </c>
      <c r="W386" s="116">
        <f t="shared" si="170"/>
        <v>23955.785407108058</v>
      </c>
    </row>
    <row r="387" spans="1:23" ht="15.6" customHeight="1" x14ac:dyDescent="0.2">
      <c r="A387" s="262">
        <f t="shared" si="177"/>
        <v>263</v>
      </c>
      <c r="B387" s="287" t="s">
        <v>324</v>
      </c>
      <c r="C387" s="298">
        <v>1977</v>
      </c>
      <c r="D387" s="388"/>
      <c r="E387" s="394" t="s">
        <v>124</v>
      </c>
      <c r="F387" s="259">
        <v>5</v>
      </c>
      <c r="G387" s="259">
        <v>6</v>
      </c>
      <c r="H387" s="302">
        <v>4620.6899999999996</v>
      </c>
      <c r="I387" s="302">
        <v>2591.62</v>
      </c>
      <c r="J387" s="302">
        <v>2029.07</v>
      </c>
      <c r="K387" s="282">
        <v>193</v>
      </c>
      <c r="L387" s="302">
        <f>'раздел 2'!C384</f>
        <v>2824308.9</v>
      </c>
      <c r="M387" s="390">
        <v>0</v>
      </c>
      <c r="N387" s="390">
        <v>0</v>
      </c>
      <c r="O387" s="390">
        <v>0</v>
      </c>
      <c r="P387" s="390">
        <f t="shared" si="171"/>
        <v>2824308.9</v>
      </c>
      <c r="Q387" s="403">
        <f t="shared" si="172"/>
        <v>611.23098498276238</v>
      </c>
      <c r="R387" s="388">
        <v>24445</v>
      </c>
      <c r="S387" s="255" t="s">
        <v>149</v>
      </c>
      <c r="T387" s="394" t="s">
        <v>130</v>
      </c>
      <c r="U387" s="29">
        <f>L387-'раздел 2'!C384</f>
        <v>0</v>
      </c>
      <c r="V387" s="116">
        <f t="shared" si="169"/>
        <v>0</v>
      </c>
      <c r="W387" s="116">
        <f t="shared" si="170"/>
        <v>23833.769015017238</v>
      </c>
    </row>
    <row r="388" spans="1:23" ht="15.6" customHeight="1" x14ac:dyDescent="0.2">
      <c r="A388" s="434" t="s">
        <v>15</v>
      </c>
      <c r="B388" s="433"/>
      <c r="C388" s="282" t="s">
        <v>127</v>
      </c>
      <c r="D388" s="388" t="s">
        <v>127</v>
      </c>
      <c r="E388" s="388" t="s">
        <v>127</v>
      </c>
      <c r="F388" s="259" t="s">
        <v>127</v>
      </c>
      <c r="G388" s="259" t="s">
        <v>127</v>
      </c>
      <c r="H388" s="302">
        <f t="shared" ref="H388:P388" si="178">SUM(H377:H387)</f>
        <v>21060.78</v>
      </c>
      <c r="I388" s="302">
        <f t="shared" si="178"/>
        <v>17490.91</v>
      </c>
      <c r="J388" s="302">
        <f t="shared" si="178"/>
        <v>10207.07</v>
      </c>
      <c r="K388" s="282">
        <f t="shared" si="178"/>
        <v>879</v>
      </c>
      <c r="L388" s="302">
        <f t="shared" si="178"/>
        <v>48201480.285599999</v>
      </c>
      <c r="M388" s="302">
        <f t="shared" si="178"/>
        <v>0</v>
      </c>
      <c r="N388" s="302">
        <f t="shared" si="178"/>
        <v>0</v>
      </c>
      <c r="O388" s="302">
        <f t="shared" si="178"/>
        <v>0</v>
      </c>
      <c r="P388" s="302">
        <f t="shared" si="178"/>
        <v>48201480.285599999</v>
      </c>
      <c r="Q388" s="403">
        <f t="shared" si="172"/>
        <v>2288.6844782386979</v>
      </c>
      <c r="R388" s="388" t="s">
        <v>127</v>
      </c>
      <c r="S388" s="388" t="s">
        <v>127</v>
      </c>
      <c r="T388" s="388" t="s">
        <v>127</v>
      </c>
      <c r="U388" s="29">
        <f>L388-'раздел 2'!C385</f>
        <v>0</v>
      </c>
      <c r="V388" s="116">
        <f t="shared" si="169"/>
        <v>0</v>
      </c>
      <c r="W388" s="116" t="e">
        <f t="shared" si="170"/>
        <v>#VALUE!</v>
      </c>
    </row>
    <row r="389" spans="1:23" ht="15.6" customHeight="1" x14ac:dyDescent="0.2">
      <c r="A389" s="435" t="s">
        <v>829</v>
      </c>
      <c r="B389" s="436"/>
      <c r="C389" s="282"/>
      <c r="D389" s="388"/>
      <c r="E389" s="388"/>
      <c r="F389" s="259"/>
      <c r="G389" s="259"/>
      <c r="H389" s="388"/>
      <c r="I389" s="388"/>
      <c r="J389" s="388"/>
      <c r="K389" s="282"/>
      <c r="L389" s="302"/>
      <c r="M389" s="388"/>
      <c r="N389" s="388"/>
      <c r="O389" s="388"/>
      <c r="P389" s="388"/>
      <c r="Q389" s="273"/>
      <c r="R389" s="388"/>
      <c r="S389" s="388"/>
      <c r="T389" s="388"/>
      <c r="U389" s="29">
        <f>L389-'раздел 2'!C386</f>
        <v>0</v>
      </c>
      <c r="V389" s="116">
        <f t="shared" si="169"/>
        <v>0</v>
      </c>
      <c r="W389" s="116">
        <f t="shared" si="170"/>
        <v>0</v>
      </c>
    </row>
    <row r="390" spans="1:23" ht="15.6" customHeight="1" x14ac:dyDescent="0.2">
      <c r="A390" s="262">
        <f>A387+1</f>
        <v>264</v>
      </c>
      <c r="B390" s="261" t="s">
        <v>730</v>
      </c>
      <c r="C390" s="394">
        <v>1971</v>
      </c>
      <c r="D390" s="394"/>
      <c r="E390" s="394" t="s">
        <v>124</v>
      </c>
      <c r="F390" s="394">
        <v>5</v>
      </c>
      <c r="G390" s="394">
        <v>5</v>
      </c>
      <c r="H390" s="394">
        <v>3978.27</v>
      </c>
      <c r="I390" s="394">
        <v>3270.1</v>
      </c>
      <c r="J390" s="394">
        <v>2864.89</v>
      </c>
      <c r="K390" s="394">
        <v>142</v>
      </c>
      <c r="L390" s="302">
        <f>'раздел 2'!C387</f>
        <v>10231252.909500001</v>
      </c>
      <c r="M390" s="390">
        <v>0</v>
      </c>
      <c r="N390" s="390">
        <v>0</v>
      </c>
      <c r="O390" s="390">
        <v>0</v>
      </c>
      <c r="P390" s="390">
        <f>L390</f>
        <v>10231252.909500001</v>
      </c>
      <c r="Q390" s="403">
        <f>L390/H390</f>
        <v>2571.7844463799593</v>
      </c>
      <c r="R390" s="302">
        <v>24445</v>
      </c>
      <c r="S390" s="255" t="s">
        <v>149</v>
      </c>
      <c r="T390" s="394" t="s">
        <v>130</v>
      </c>
      <c r="U390" s="29">
        <f>L390-'раздел 2'!C387</f>
        <v>0</v>
      </c>
      <c r="V390" s="116">
        <f t="shared" si="169"/>
        <v>0</v>
      </c>
      <c r="W390" s="116">
        <f t="shared" si="170"/>
        <v>21873.215553620041</v>
      </c>
    </row>
    <row r="391" spans="1:23" ht="15.6" customHeight="1" x14ac:dyDescent="0.2">
      <c r="A391" s="434" t="s">
        <v>15</v>
      </c>
      <c r="B391" s="433"/>
      <c r="C391" s="282" t="s">
        <v>127</v>
      </c>
      <c r="D391" s="388" t="s">
        <v>127</v>
      </c>
      <c r="E391" s="388" t="s">
        <v>127</v>
      </c>
      <c r="F391" s="259" t="s">
        <v>127</v>
      </c>
      <c r="G391" s="259" t="s">
        <v>127</v>
      </c>
      <c r="H391" s="302">
        <f t="shared" ref="H391:Q391" si="179">SUM(H390)</f>
        <v>3978.27</v>
      </c>
      <c r="I391" s="302">
        <f t="shared" si="179"/>
        <v>3270.1</v>
      </c>
      <c r="J391" s="302">
        <f t="shared" si="179"/>
        <v>2864.89</v>
      </c>
      <c r="K391" s="282">
        <f t="shared" si="179"/>
        <v>142</v>
      </c>
      <c r="L391" s="302">
        <f t="shared" si="179"/>
        <v>10231252.909500001</v>
      </c>
      <c r="M391" s="302">
        <f t="shared" si="179"/>
        <v>0</v>
      </c>
      <c r="N391" s="302">
        <f t="shared" si="179"/>
        <v>0</v>
      </c>
      <c r="O391" s="302">
        <f t="shared" si="179"/>
        <v>0</v>
      </c>
      <c r="P391" s="302">
        <f t="shared" si="179"/>
        <v>10231252.909500001</v>
      </c>
      <c r="Q391" s="302">
        <f t="shared" si="179"/>
        <v>2571.7844463799593</v>
      </c>
      <c r="R391" s="388" t="s">
        <v>127</v>
      </c>
      <c r="S391" s="388" t="s">
        <v>127</v>
      </c>
      <c r="T391" s="388" t="s">
        <v>127</v>
      </c>
      <c r="U391" s="29">
        <f>L391-'раздел 2'!C388</f>
        <v>0</v>
      </c>
      <c r="V391" s="116">
        <f t="shared" si="169"/>
        <v>0</v>
      </c>
      <c r="W391" s="116" t="e">
        <f t="shared" si="170"/>
        <v>#VALUE!</v>
      </c>
    </row>
    <row r="392" spans="1:23" ht="15.6" customHeight="1" x14ac:dyDescent="0.2">
      <c r="A392" s="435" t="s">
        <v>82</v>
      </c>
      <c r="B392" s="436"/>
      <c r="C392" s="282"/>
      <c r="D392" s="388"/>
      <c r="E392" s="388"/>
      <c r="F392" s="259"/>
      <c r="G392" s="259"/>
      <c r="H392" s="388"/>
      <c r="I392" s="388"/>
      <c r="J392" s="388"/>
      <c r="K392" s="282"/>
      <c r="L392" s="302"/>
      <c r="M392" s="388"/>
      <c r="N392" s="388"/>
      <c r="O392" s="388"/>
      <c r="P392" s="388"/>
      <c r="Q392" s="273"/>
      <c r="R392" s="388"/>
      <c r="S392" s="388"/>
      <c r="T392" s="388"/>
      <c r="U392" s="29">
        <f>L392-'раздел 2'!C389</f>
        <v>0</v>
      </c>
      <c r="V392" s="116">
        <f t="shared" si="169"/>
        <v>0</v>
      </c>
      <c r="W392" s="116">
        <f t="shared" si="170"/>
        <v>0</v>
      </c>
    </row>
    <row r="393" spans="1:23" ht="15.6" customHeight="1" x14ac:dyDescent="0.2">
      <c r="A393" s="311">
        <f>A390+1</f>
        <v>265</v>
      </c>
      <c r="B393" s="287" t="s">
        <v>232</v>
      </c>
      <c r="C393" s="282">
        <v>1961</v>
      </c>
      <c r="D393" s="403" t="s">
        <v>127</v>
      </c>
      <c r="E393" s="394" t="s">
        <v>124</v>
      </c>
      <c r="F393" s="259">
        <v>2</v>
      </c>
      <c r="G393" s="259">
        <v>2</v>
      </c>
      <c r="H393" s="388">
        <v>502.52</v>
      </c>
      <c r="I393" s="388">
        <v>441.52</v>
      </c>
      <c r="J393" s="273">
        <v>231.6</v>
      </c>
      <c r="K393" s="282">
        <v>23</v>
      </c>
      <c r="L393" s="302">
        <f>'раздел 2'!C390</f>
        <v>2642938.2000000002</v>
      </c>
      <c r="M393" s="390">
        <v>0</v>
      </c>
      <c r="N393" s="390">
        <v>0</v>
      </c>
      <c r="O393" s="390">
        <v>0</v>
      </c>
      <c r="P393" s="390">
        <f t="shared" ref="P393:P394" si="180">L393</f>
        <v>2642938.2000000002</v>
      </c>
      <c r="Q393" s="403">
        <f>L393/H393</f>
        <v>5259.3691793361468</v>
      </c>
      <c r="R393" s="388">
        <v>24445</v>
      </c>
      <c r="S393" s="255" t="s">
        <v>149</v>
      </c>
      <c r="T393" s="394" t="s">
        <v>130</v>
      </c>
      <c r="U393" s="29">
        <f>L393-'раздел 2'!C390</f>
        <v>0</v>
      </c>
      <c r="V393" s="116">
        <f t="shared" si="169"/>
        <v>0</v>
      </c>
      <c r="W393" s="116">
        <f t="shared" si="170"/>
        <v>19185.630820663853</v>
      </c>
    </row>
    <row r="394" spans="1:23" ht="15.6" customHeight="1" x14ac:dyDescent="0.2">
      <c r="A394" s="262">
        <f>A393+1</f>
        <v>266</v>
      </c>
      <c r="B394" s="287" t="s">
        <v>233</v>
      </c>
      <c r="C394" s="298">
        <v>1959</v>
      </c>
      <c r="D394" s="403" t="s">
        <v>127</v>
      </c>
      <c r="E394" s="394" t="s">
        <v>135</v>
      </c>
      <c r="F394" s="259">
        <v>2</v>
      </c>
      <c r="G394" s="16">
        <v>1</v>
      </c>
      <c r="H394" s="308">
        <v>226.4</v>
      </c>
      <c r="I394" s="308">
        <v>194.7</v>
      </c>
      <c r="J394" s="308">
        <v>27.2</v>
      </c>
      <c r="K394" s="89">
        <v>4</v>
      </c>
      <c r="L394" s="302">
        <f>'раздел 2'!C391</f>
        <v>451503.15</v>
      </c>
      <c r="M394" s="390">
        <v>0</v>
      </c>
      <c r="N394" s="390">
        <v>0</v>
      </c>
      <c r="O394" s="390">
        <v>0</v>
      </c>
      <c r="P394" s="390">
        <f t="shared" si="180"/>
        <v>451503.15</v>
      </c>
      <c r="Q394" s="403">
        <v>4377.9399999999996</v>
      </c>
      <c r="R394" s="388">
        <v>24445</v>
      </c>
      <c r="S394" s="255" t="s">
        <v>149</v>
      </c>
      <c r="T394" s="394" t="s">
        <v>130</v>
      </c>
      <c r="U394" s="29">
        <f>L394-'раздел 2'!C391</f>
        <v>0</v>
      </c>
      <c r="V394" s="116">
        <f t="shared" si="169"/>
        <v>0</v>
      </c>
      <c r="W394" s="116">
        <f t="shared" si="170"/>
        <v>20067.060000000001</v>
      </c>
    </row>
    <row r="395" spans="1:23" ht="15.6" customHeight="1" x14ac:dyDescent="0.2">
      <c r="A395" s="434" t="s">
        <v>15</v>
      </c>
      <c r="B395" s="433"/>
      <c r="C395" s="282" t="s">
        <v>127</v>
      </c>
      <c r="D395" s="388" t="s">
        <v>127</v>
      </c>
      <c r="E395" s="388" t="s">
        <v>127</v>
      </c>
      <c r="F395" s="259" t="s">
        <v>127</v>
      </c>
      <c r="G395" s="259" t="s">
        <v>127</v>
      </c>
      <c r="H395" s="388">
        <f t="shared" ref="H395:P395" si="181">SUM(H393:H394)</f>
        <v>728.92</v>
      </c>
      <c r="I395" s="388">
        <f t="shared" si="181"/>
        <v>636.22</v>
      </c>
      <c r="J395" s="388">
        <f t="shared" si="181"/>
        <v>258.8</v>
      </c>
      <c r="K395" s="282">
        <f t="shared" si="181"/>
        <v>27</v>
      </c>
      <c r="L395" s="302">
        <f t="shared" si="181"/>
        <v>3094441.35</v>
      </c>
      <c r="M395" s="388">
        <f t="shared" si="181"/>
        <v>0</v>
      </c>
      <c r="N395" s="388">
        <f t="shared" si="181"/>
        <v>0</v>
      </c>
      <c r="O395" s="388">
        <f t="shared" si="181"/>
        <v>0</v>
      </c>
      <c r="P395" s="388">
        <f t="shared" si="181"/>
        <v>3094441.35</v>
      </c>
      <c r="Q395" s="308">
        <v>3196.59</v>
      </c>
      <c r="R395" s="388" t="s">
        <v>127</v>
      </c>
      <c r="S395" s="388" t="s">
        <v>127</v>
      </c>
      <c r="T395" s="388" t="s">
        <v>127</v>
      </c>
      <c r="U395" s="29">
        <f>L395-'раздел 2'!C392</f>
        <v>0</v>
      </c>
      <c r="V395" s="116">
        <f t="shared" si="169"/>
        <v>0</v>
      </c>
      <c r="W395" s="116" t="e">
        <f t="shared" si="170"/>
        <v>#VALUE!</v>
      </c>
    </row>
    <row r="396" spans="1:23" s="120" customFormat="1" ht="15.6" customHeight="1" x14ac:dyDescent="0.2">
      <c r="A396" s="435" t="s">
        <v>83</v>
      </c>
      <c r="B396" s="436"/>
      <c r="C396" s="82"/>
      <c r="D396" s="190"/>
      <c r="E396" s="190"/>
      <c r="F396" s="99"/>
      <c r="G396" s="99"/>
      <c r="H396" s="397">
        <f>H375+H388+H391+H395</f>
        <v>60337.839999999989</v>
      </c>
      <c r="I396" s="397">
        <f t="shared" ref="I396:R396" si="182">I375+I388+I391+I395</f>
        <v>51908.29</v>
      </c>
      <c r="J396" s="397">
        <f t="shared" si="182"/>
        <v>33065.550000000003</v>
      </c>
      <c r="K396" s="397">
        <f t="shared" si="182"/>
        <v>2339</v>
      </c>
      <c r="L396" s="397">
        <f>L375+L388+L391+L395</f>
        <v>79309827.855099991</v>
      </c>
      <c r="M396" s="397">
        <f t="shared" si="182"/>
        <v>0</v>
      </c>
      <c r="N396" s="397">
        <f t="shared" si="182"/>
        <v>0</v>
      </c>
      <c r="O396" s="397">
        <f t="shared" si="182"/>
        <v>0</v>
      </c>
      <c r="P396" s="397">
        <f t="shared" si="182"/>
        <v>79309827.855099991</v>
      </c>
      <c r="Q396" s="397">
        <f t="shared" si="182"/>
        <v>8571.4563843140513</v>
      </c>
      <c r="R396" s="397" t="e">
        <f t="shared" si="182"/>
        <v>#VALUE!</v>
      </c>
      <c r="S396" s="388" t="s">
        <v>127</v>
      </c>
      <c r="T396" s="388" t="s">
        <v>127</v>
      </c>
      <c r="U396" s="29">
        <f>L396-'раздел 2'!C393</f>
        <v>0</v>
      </c>
      <c r="V396" s="116">
        <f t="shared" ref="V396:V400" si="183">L396-P396</f>
        <v>0</v>
      </c>
      <c r="W396" s="116" t="e">
        <f t="shared" ref="W396:W403" si="184">R396-Q396</f>
        <v>#VALUE!</v>
      </c>
    </row>
    <row r="397" spans="1:23" ht="15.6" customHeight="1" x14ac:dyDescent="0.2">
      <c r="A397" s="459" t="s">
        <v>33</v>
      </c>
      <c r="B397" s="460"/>
      <c r="C397" s="460"/>
      <c r="D397" s="460"/>
      <c r="E397" s="460"/>
      <c r="F397" s="460"/>
      <c r="G397" s="460"/>
      <c r="H397" s="460"/>
      <c r="I397" s="460"/>
      <c r="J397" s="460"/>
      <c r="K397" s="460"/>
      <c r="L397" s="460"/>
      <c r="M397" s="460"/>
      <c r="N397" s="460"/>
      <c r="O397" s="460"/>
      <c r="P397" s="460"/>
      <c r="Q397" s="460"/>
      <c r="R397" s="460"/>
      <c r="S397" s="460"/>
      <c r="T397" s="461"/>
      <c r="U397" s="29">
        <f>L397-'раздел 2'!C394</f>
        <v>0</v>
      </c>
      <c r="V397" s="116">
        <f t="shared" si="183"/>
        <v>0</v>
      </c>
      <c r="W397" s="116">
        <f t="shared" si="184"/>
        <v>0</v>
      </c>
    </row>
    <row r="398" spans="1:23" ht="15.6" customHeight="1" x14ac:dyDescent="0.2">
      <c r="A398" s="435" t="s">
        <v>34</v>
      </c>
      <c r="B398" s="436"/>
      <c r="C398" s="386"/>
      <c r="D398" s="386"/>
      <c r="E398" s="386"/>
      <c r="F398" s="386"/>
      <c r="G398" s="386"/>
      <c r="H398" s="386"/>
      <c r="I398" s="386"/>
      <c r="J398" s="386"/>
      <c r="K398" s="386"/>
      <c r="L398" s="386"/>
      <c r="M398" s="386"/>
      <c r="N398" s="386"/>
      <c r="O398" s="386"/>
      <c r="P398" s="386"/>
      <c r="Q398" s="386"/>
      <c r="R398" s="386"/>
      <c r="S398" s="386"/>
      <c r="T398" s="387"/>
      <c r="U398" s="29">
        <f>L398-'раздел 2'!C395</f>
        <v>0</v>
      </c>
      <c r="V398" s="116"/>
      <c r="W398" s="116"/>
    </row>
    <row r="399" spans="1:23" ht="15.6" customHeight="1" x14ac:dyDescent="0.2">
      <c r="A399" s="311">
        <f>A394+1</f>
        <v>267</v>
      </c>
      <c r="B399" s="287" t="s">
        <v>732</v>
      </c>
      <c r="C399" s="282">
        <v>1978</v>
      </c>
      <c r="D399" s="388"/>
      <c r="E399" s="388" t="s">
        <v>128</v>
      </c>
      <c r="F399" s="259">
        <v>5</v>
      </c>
      <c r="G399" s="259">
        <v>6</v>
      </c>
      <c r="H399" s="388">
        <v>7490.7</v>
      </c>
      <c r="I399" s="388">
        <v>4605.3999999999996</v>
      </c>
      <c r="J399" s="388">
        <v>3804</v>
      </c>
      <c r="K399" s="282">
        <v>205</v>
      </c>
      <c r="L399" s="302">
        <f>'раздел 2'!C396</f>
        <v>520857.77</v>
      </c>
      <c r="M399" s="390">
        <v>0</v>
      </c>
      <c r="N399" s="390">
        <v>0</v>
      </c>
      <c r="O399" s="390">
        <v>0</v>
      </c>
      <c r="P399" s="390">
        <f t="shared" ref="P399:P400" si="185">L399</f>
        <v>520857.77</v>
      </c>
      <c r="Q399" s="403">
        <f t="shared" ref="Q399:Q402" si="186">L399/H399</f>
        <v>69.533924733336008</v>
      </c>
      <c r="R399" s="388">
        <v>24445</v>
      </c>
      <c r="S399" s="255" t="s">
        <v>149</v>
      </c>
      <c r="T399" s="394" t="s">
        <v>130</v>
      </c>
      <c r="U399" s="29">
        <f>L399-'раздел 2'!C396</f>
        <v>0</v>
      </c>
      <c r="V399" s="116">
        <f t="shared" si="183"/>
        <v>0</v>
      </c>
      <c r="W399" s="116">
        <f t="shared" si="184"/>
        <v>24375.466075266664</v>
      </c>
    </row>
    <row r="400" spans="1:23" ht="15.6" customHeight="1" x14ac:dyDescent="0.2">
      <c r="A400" s="165">
        <f t="shared" ref="A400" si="187">A399+1</f>
        <v>268</v>
      </c>
      <c r="B400" s="289" t="s">
        <v>731</v>
      </c>
      <c r="C400" s="282">
        <v>1983</v>
      </c>
      <c r="D400" s="388"/>
      <c r="E400" s="388" t="s">
        <v>128</v>
      </c>
      <c r="F400" s="259">
        <v>5</v>
      </c>
      <c r="G400" s="259">
        <v>4</v>
      </c>
      <c r="H400" s="388">
        <v>4942.8</v>
      </c>
      <c r="I400" s="388">
        <v>3106.8</v>
      </c>
      <c r="J400" s="388">
        <v>2785.7</v>
      </c>
      <c r="K400" s="282">
        <v>124</v>
      </c>
      <c r="L400" s="302">
        <f>'раздел 2'!C397</f>
        <v>407667.68</v>
      </c>
      <c r="M400" s="388">
        <v>0</v>
      </c>
      <c r="N400" s="388">
        <v>0</v>
      </c>
      <c r="O400" s="388">
        <v>0</v>
      </c>
      <c r="P400" s="390">
        <f t="shared" si="185"/>
        <v>407667.68</v>
      </c>
      <c r="Q400" s="403">
        <f t="shared" si="186"/>
        <v>82.477073723395648</v>
      </c>
      <c r="R400" s="388">
        <v>24445</v>
      </c>
      <c r="S400" s="388" t="s">
        <v>149</v>
      </c>
      <c r="T400" s="388" t="s">
        <v>130</v>
      </c>
      <c r="U400" s="29">
        <f>L400-'раздел 2'!C397</f>
        <v>0</v>
      </c>
      <c r="V400" s="116">
        <f t="shared" si="183"/>
        <v>0</v>
      </c>
      <c r="W400" s="116">
        <f t="shared" si="184"/>
        <v>24362.522926276604</v>
      </c>
    </row>
    <row r="401" spans="1:23" ht="15.6" customHeight="1" x14ac:dyDescent="0.2">
      <c r="A401" s="434" t="s">
        <v>15</v>
      </c>
      <c r="B401" s="433"/>
      <c r="C401" s="282" t="s">
        <v>127</v>
      </c>
      <c r="D401" s="388" t="s">
        <v>127</v>
      </c>
      <c r="E401" s="388" t="s">
        <v>127</v>
      </c>
      <c r="F401" s="259" t="s">
        <v>127</v>
      </c>
      <c r="G401" s="259" t="s">
        <v>127</v>
      </c>
      <c r="H401" s="302">
        <f t="shared" ref="H401:P401" si="188">SUM(H399:H400)</f>
        <v>12433.5</v>
      </c>
      <c r="I401" s="302">
        <f t="shared" si="188"/>
        <v>7712.2</v>
      </c>
      <c r="J401" s="302">
        <f t="shared" si="188"/>
        <v>6589.7</v>
      </c>
      <c r="K401" s="282">
        <f t="shared" si="188"/>
        <v>329</v>
      </c>
      <c r="L401" s="302">
        <f t="shared" si="188"/>
        <v>928525.45</v>
      </c>
      <c r="M401" s="302">
        <f t="shared" si="188"/>
        <v>0</v>
      </c>
      <c r="N401" s="302">
        <f t="shared" si="188"/>
        <v>0</v>
      </c>
      <c r="O401" s="302">
        <f t="shared" si="188"/>
        <v>0</v>
      </c>
      <c r="P401" s="302">
        <f t="shared" si="188"/>
        <v>928525.45</v>
      </c>
      <c r="Q401" s="403">
        <f t="shared" si="186"/>
        <v>74.6793300357904</v>
      </c>
      <c r="R401" s="388" t="s">
        <v>127</v>
      </c>
      <c r="S401" s="388" t="s">
        <v>127</v>
      </c>
      <c r="T401" s="388" t="s">
        <v>127</v>
      </c>
      <c r="U401" s="29">
        <f>L401-'раздел 2'!C398</f>
        <v>0</v>
      </c>
      <c r="V401" s="116">
        <f t="shared" ref="V401:V439" si="189">L401-P401</f>
        <v>0</v>
      </c>
      <c r="W401" s="116" t="e">
        <f t="shared" si="184"/>
        <v>#VALUE!</v>
      </c>
    </row>
    <row r="402" spans="1:23" s="120" customFormat="1" ht="15.6" customHeight="1" x14ac:dyDescent="0.2">
      <c r="A402" s="435" t="s">
        <v>35</v>
      </c>
      <c r="B402" s="436"/>
      <c r="C402" s="82" t="s">
        <v>127</v>
      </c>
      <c r="D402" s="190" t="s">
        <v>127</v>
      </c>
      <c r="E402" s="190" t="s">
        <v>127</v>
      </c>
      <c r="F402" s="99" t="s">
        <v>127</v>
      </c>
      <c r="G402" s="99" t="s">
        <v>127</v>
      </c>
      <c r="H402" s="397">
        <f t="shared" ref="H402:K402" si="190">SUM(H401)</f>
        <v>12433.5</v>
      </c>
      <c r="I402" s="397">
        <f t="shared" si="190"/>
        <v>7712.2</v>
      </c>
      <c r="J402" s="397">
        <f t="shared" si="190"/>
        <v>6589.7</v>
      </c>
      <c r="K402" s="397">
        <f t="shared" si="190"/>
        <v>329</v>
      </c>
      <c r="L402" s="397">
        <f>SUM(L401)</f>
        <v>928525.45</v>
      </c>
      <c r="M402" s="397">
        <f t="shared" ref="M402:P402" si="191">SUM(M401)</f>
        <v>0</v>
      </c>
      <c r="N402" s="397">
        <f t="shared" si="191"/>
        <v>0</v>
      </c>
      <c r="O402" s="397">
        <f t="shared" si="191"/>
        <v>0</v>
      </c>
      <c r="P402" s="397">
        <f t="shared" si="191"/>
        <v>928525.45</v>
      </c>
      <c r="Q402" s="403">
        <f t="shared" si="186"/>
        <v>74.6793300357904</v>
      </c>
      <c r="R402" s="190" t="s">
        <v>127</v>
      </c>
      <c r="S402" s="190" t="s">
        <v>127</v>
      </c>
      <c r="T402" s="190" t="s">
        <v>127</v>
      </c>
      <c r="U402" s="29">
        <f>L402-'раздел 2'!C399</f>
        <v>0</v>
      </c>
      <c r="V402" s="116">
        <f t="shared" si="189"/>
        <v>0</v>
      </c>
      <c r="W402" s="116" t="e">
        <f t="shared" si="184"/>
        <v>#VALUE!</v>
      </c>
    </row>
    <row r="403" spans="1:23" ht="15.6" customHeight="1" x14ac:dyDescent="0.2">
      <c r="A403" s="444" t="s">
        <v>36</v>
      </c>
      <c r="B403" s="444"/>
      <c r="C403" s="444"/>
      <c r="D403" s="444"/>
      <c r="E403" s="444"/>
      <c r="F403" s="444"/>
      <c r="G403" s="444"/>
      <c r="H403" s="444"/>
      <c r="I403" s="444"/>
      <c r="J403" s="444"/>
      <c r="K403" s="444"/>
      <c r="L403" s="444"/>
      <c r="M403" s="444"/>
      <c r="N403" s="444"/>
      <c r="O403" s="444"/>
      <c r="P403" s="444"/>
      <c r="Q403" s="444"/>
      <c r="R403" s="444"/>
      <c r="S403" s="444"/>
      <c r="T403" s="445"/>
      <c r="U403" s="29">
        <f>L403-'раздел 2'!C400</f>
        <v>0</v>
      </c>
      <c r="V403" s="116">
        <f t="shared" si="189"/>
        <v>0</v>
      </c>
      <c r="W403" s="116">
        <f t="shared" si="184"/>
        <v>0</v>
      </c>
    </row>
    <row r="404" spans="1:23" ht="15.6" customHeight="1" x14ac:dyDescent="0.2">
      <c r="A404" s="438" t="s">
        <v>143</v>
      </c>
      <c r="B404" s="439"/>
      <c r="C404" s="282"/>
      <c r="D404" s="388"/>
      <c r="E404" s="388"/>
      <c r="F404" s="259"/>
      <c r="G404" s="259"/>
      <c r="H404" s="388"/>
      <c r="I404" s="388"/>
      <c r="J404" s="388"/>
      <c r="K404" s="282"/>
      <c r="L404" s="302"/>
      <c r="M404" s="388"/>
      <c r="N404" s="388"/>
      <c r="O404" s="388"/>
      <c r="P404" s="388"/>
      <c r="Q404" s="273"/>
      <c r="R404" s="388"/>
      <c r="S404" s="388"/>
      <c r="T404" s="388"/>
      <c r="U404" s="29">
        <f>L404-'раздел 2'!C401</f>
        <v>0</v>
      </c>
      <c r="V404" s="116">
        <f t="shared" si="189"/>
        <v>0</v>
      </c>
      <c r="W404" s="116">
        <f t="shared" ref="W404:W442" si="192">R404-Q404</f>
        <v>0</v>
      </c>
    </row>
    <row r="405" spans="1:23" ht="15.6" customHeight="1" x14ac:dyDescent="0.2">
      <c r="A405" s="311">
        <f>A400+1</f>
        <v>269</v>
      </c>
      <c r="B405" s="155" t="s">
        <v>733</v>
      </c>
      <c r="C405" s="305">
        <v>1996</v>
      </c>
      <c r="D405" s="304"/>
      <c r="E405" s="304" t="s">
        <v>181</v>
      </c>
      <c r="F405" s="304">
        <v>2</v>
      </c>
      <c r="G405" s="304">
        <v>2</v>
      </c>
      <c r="H405" s="304">
        <v>330.3</v>
      </c>
      <c r="I405" s="304">
        <v>330.3</v>
      </c>
      <c r="J405" s="304">
        <v>184.8</v>
      </c>
      <c r="K405" s="286">
        <v>16</v>
      </c>
      <c r="L405" s="302">
        <f>'раздел 2'!C402</f>
        <v>2041441.92</v>
      </c>
      <c r="M405" s="388">
        <v>0</v>
      </c>
      <c r="N405" s="388">
        <v>0</v>
      </c>
      <c r="O405" s="388">
        <v>0</v>
      </c>
      <c r="P405" s="390">
        <f t="shared" ref="P405:P407" si="193">L405</f>
        <v>2041441.92</v>
      </c>
      <c r="Q405" s="403">
        <f t="shared" ref="Q405:Q407" si="194">L405/H405</f>
        <v>6180.5689373297</v>
      </c>
      <c r="R405" s="388">
        <v>24445</v>
      </c>
      <c r="S405" s="388" t="s">
        <v>149</v>
      </c>
      <c r="T405" s="388" t="s">
        <v>130</v>
      </c>
      <c r="U405" s="29">
        <f>L405-'раздел 2'!C402</f>
        <v>0</v>
      </c>
      <c r="V405" s="116">
        <f t="shared" si="189"/>
        <v>0</v>
      </c>
      <c r="W405" s="116">
        <f t="shared" si="192"/>
        <v>18264.431062670301</v>
      </c>
    </row>
    <row r="406" spans="1:23" ht="15.6" customHeight="1" x14ac:dyDescent="0.2">
      <c r="A406" s="165">
        <f t="shared" ref="A406:A408" si="195">A405+1</f>
        <v>270</v>
      </c>
      <c r="B406" s="155" t="s">
        <v>734</v>
      </c>
      <c r="C406" s="305">
        <v>1999</v>
      </c>
      <c r="D406" s="304"/>
      <c r="E406" s="304" t="s">
        <v>181</v>
      </c>
      <c r="F406" s="304">
        <v>2</v>
      </c>
      <c r="G406" s="304">
        <v>2</v>
      </c>
      <c r="H406" s="304">
        <v>330.3</v>
      </c>
      <c r="I406" s="304">
        <v>330.3</v>
      </c>
      <c r="J406" s="304">
        <v>104.6</v>
      </c>
      <c r="K406" s="286">
        <v>11</v>
      </c>
      <c r="L406" s="302">
        <f>'раздел 2'!C403</f>
        <v>2007326.63</v>
      </c>
      <c r="M406" s="388">
        <v>0</v>
      </c>
      <c r="N406" s="388">
        <v>0</v>
      </c>
      <c r="O406" s="388">
        <v>0</v>
      </c>
      <c r="P406" s="390">
        <f t="shared" si="193"/>
        <v>2007326.63</v>
      </c>
      <c r="Q406" s="403">
        <f t="shared" si="194"/>
        <v>6077.2831668180434</v>
      </c>
      <c r="R406" s="388">
        <v>24445</v>
      </c>
      <c r="S406" s="388" t="s">
        <v>149</v>
      </c>
      <c r="T406" s="388" t="s">
        <v>130</v>
      </c>
      <c r="U406" s="29">
        <f>L406-'раздел 2'!C403</f>
        <v>0</v>
      </c>
      <c r="V406" s="116">
        <f t="shared" si="189"/>
        <v>0</v>
      </c>
      <c r="W406" s="116"/>
    </row>
    <row r="407" spans="1:23" ht="15.6" customHeight="1" x14ac:dyDescent="0.2">
      <c r="A407" s="165">
        <f t="shared" si="195"/>
        <v>271</v>
      </c>
      <c r="B407" s="279" t="s">
        <v>735</v>
      </c>
      <c r="C407" s="305">
        <v>1965</v>
      </c>
      <c r="D407" s="304"/>
      <c r="E407" s="304" t="s">
        <v>181</v>
      </c>
      <c r="F407" s="304">
        <v>4</v>
      </c>
      <c r="G407" s="304">
        <v>3</v>
      </c>
      <c r="H407" s="304">
        <v>1994.26</v>
      </c>
      <c r="I407" s="304">
        <v>1994.26</v>
      </c>
      <c r="J407" s="304">
        <v>1824.7</v>
      </c>
      <c r="K407" s="286">
        <v>82</v>
      </c>
      <c r="L407" s="302">
        <f>'раздел 2'!C404</f>
        <v>33068325.824999999</v>
      </c>
      <c r="M407" s="388">
        <v>0</v>
      </c>
      <c r="N407" s="388">
        <v>0</v>
      </c>
      <c r="O407" s="388">
        <v>0</v>
      </c>
      <c r="P407" s="390">
        <f t="shared" si="193"/>
        <v>33068325.824999999</v>
      </c>
      <c r="Q407" s="403">
        <f t="shared" si="194"/>
        <v>16581.752542296392</v>
      </c>
      <c r="R407" s="388">
        <v>24445</v>
      </c>
      <c r="S407" s="388" t="s">
        <v>149</v>
      </c>
      <c r="T407" s="388" t="s">
        <v>130</v>
      </c>
      <c r="U407" s="29">
        <f>L407-'раздел 2'!C404</f>
        <v>0</v>
      </c>
      <c r="V407" s="116">
        <f t="shared" si="189"/>
        <v>0</v>
      </c>
      <c r="W407" s="116">
        <f t="shared" si="192"/>
        <v>7863.2474577036082</v>
      </c>
    </row>
    <row r="408" spans="1:23" ht="15.6" customHeight="1" x14ac:dyDescent="0.2">
      <c r="A408" s="165">
        <f t="shared" si="195"/>
        <v>272</v>
      </c>
      <c r="B408" s="155" t="s">
        <v>234</v>
      </c>
      <c r="C408" s="282">
        <v>1976</v>
      </c>
      <c r="D408" s="388"/>
      <c r="E408" s="388" t="s">
        <v>425</v>
      </c>
      <c r="F408" s="259">
        <v>5</v>
      </c>
      <c r="G408" s="259">
        <v>4</v>
      </c>
      <c r="H408" s="388">
        <v>3265.8</v>
      </c>
      <c r="I408" s="388">
        <v>3265.8</v>
      </c>
      <c r="J408" s="388">
        <v>2562.1999999999998</v>
      </c>
      <c r="K408" s="282">
        <v>177</v>
      </c>
      <c r="L408" s="302">
        <f>'раздел 2'!C405</f>
        <v>32819530.380000003</v>
      </c>
      <c r="M408" s="388">
        <v>0</v>
      </c>
      <c r="N408" s="388">
        <v>0</v>
      </c>
      <c r="O408" s="388">
        <v>0</v>
      </c>
      <c r="P408" s="390">
        <f t="shared" ref="P408" si="196">L408</f>
        <v>32819530.380000003</v>
      </c>
      <c r="Q408" s="403">
        <f t="shared" ref="Q408" si="197">L408/H408</f>
        <v>10049.461197868823</v>
      </c>
      <c r="R408" s="388">
        <v>24446</v>
      </c>
      <c r="S408" s="388" t="s">
        <v>149</v>
      </c>
      <c r="T408" s="388" t="s">
        <v>130</v>
      </c>
      <c r="U408" s="29">
        <f>L408-'раздел 2'!C405</f>
        <v>0</v>
      </c>
      <c r="V408" s="116"/>
      <c r="W408" s="116"/>
    </row>
    <row r="409" spans="1:23" ht="15.6" customHeight="1" x14ac:dyDescent="0.2">
      <c r="A409" s="458" t="s">
        <v>15</v>
      </c>
      <c r="B409" s="458"/>
      <c r="C409" s="282" t="s">
        <v>127</v>
      </c>
      <c r="D409" s="388" t="s">
        <v>127</v>
      </c>
      <c r="E409" s="388" t="s">
        <v>127</v>
      </c>
      <c r="F409" s="259" t="s">
        <v>127</v>
      </c>
      <c r="G409" s="259" t="s">
        <v>127</v>
      </c>
      <c r="H409" s="302">
        <f t="shared" ref="H409:P409" si="198">SUM(H405:H408)</f>
        <v>5920.66</v>
      </c>
      <c r="I409" s="302">
        <f t="shared" si="198"/>
        <v>5920.66</v>
      </c>
      <c r="J409" s="302">
        <f t="shared" si="198"/>
        <v>4676.2999999999993</v>
      </c>
      <c r="K409" s="302">
        <f t="shared" si="198"/>
        <v>286</v>
      </c>
      <c r="L409" s="302">
        <f t="shared" si="198"/>
        <v>69936624.754999995</v>
      </c>
      <c r="M409" s="302">
        <f t="shared" si="198"/>
        <v>0</v>
      </c>
      <c r="N409" s="302">
        <f t="shared" si="198"/>
        <v>0</v>
      </c>
      <c r="O409" s="302">
        <f t="shared" si="198"/>
        <v>0</v>
      </c>
      <c r="P409" s="302">
        <f t="shared" si="198"/>
        <v>69936624.754999995</v>
      </c>
      <c r="Q409" s="273">
        <f>SUM(Q405:Q407)</f>
        <v>28839.604646444135</v>
      </c>
      <c r="R409" s="388" t="s">
        <v>127</v>
      </c>
      <c r="S409" s="388" t="s">
        <v>127</v>
      </c>
      <c r="T409" s="388" t="s">
        <v>127</v>
      </c>
      <c r="U409" s="29">
        <f>L409-'раздел 2'!C406</f>
        <v>0</v>
      </c>
      <c r="V409" s="116">
        <f t="shared" si="189"/>
        <v>0</v>
      </c>
      <c r="W409" s="116" t="e">
        <f t="shared" si="192"/>
        <v>#VALUE!</v>
      </c>
    </row>
    <row r="410" spans="1:23" ht="15.6" customHeight="1" x14ac:dyDescent="0.2">
      <c r="A410" s="431" t="s">
        <v>736</v>
      </c>
      <c r="B410" s="431"/>
      <c r="C410" s="282"/>
      <c r="D410" s="388"/>
      <c r="E410" s="388"/>
      <c r="F410" s="259"/>
      <c r="G410" s="259"/>
      <c r="H410" s="388"/>
      <c r="I410" s="388"/>
      <c r="J410" s="388"/>
      <c r="K410" s="282"/>
      <c r="L410" s="302"/>
      <c r="M410" s="388"/>
      <c r="N410" s="388"/>
      <c r="O410" s="388"/>
      <c r="P410" s="388"/>
      <c r="Q410" s="273"/>
      <c r="R410" s="388"/>
      <c r="S410" s="388"/>
      <c r="T410" s="388"/>
      <c r="U410" s="29">
        <f>L410-'раздел 2'!C407</f>
        <v>0</v>
      </c>
      <c r="V410" s="116">
        <f t="shared" si="189"/>
        <v>0</v>
      </c>
      <c r="W410" s="116">
        <f t="shared" si="192"/>
        <v>0</v>
      </c>
    </row>
    <row r="411" spans="1:23" ht="15.6" customHeight="1" x14ac:dyDescent="0.2">
      <c r="A411" s="259">
        <f>A408+1</f>
        <v>273</v>
      </c>
      <c r="B411" s="303" t="s">
        <v>737</v>
      </c>
      <c r="C411" s="294">
        <v>1994</v>
      </c>
      <c r="D411" s="294">
        <v>1994</v>
      </c>
      <c r="E411" s="294" t="s">
        <v>435</v>
      </c>
      <c r="F411" s="294">
        <v>5</v>
      </c>
      <c r="G411" s="294">
        <v>7</v>
      </c>
      <c r="H411" s="294">
        <v>8338.1</v>
      </c>
      <c r="I411" s="294">
        <v>8338.1</v>
      </c>
      <c r="J411" s="294">
        <v>8338.1</v>
      </c>
      <c r="K411" s="297">
        <v>366</v>
      </c>
      <c r="L411" s="302">
        <f>'раздел 2'!C408</f>
        <v>13508432.699999999</v>
      </c>
      <c r="M411" s="388">
        <v>0</v>
      </c>
      <c r="N411" s="388">
        <v>0</v>
      </c>
      <c r="O411" s="388">
        <v>0</v>
      </c>
      <c r="P411" s="390">
        <f>L411</f>
        <v>13508432.699999999</v>
      </c>
      <c r="Q411" s="403">
        <f>L411/H411</f>
        <v>1620.0852352454394</v>
      </c>
      <c r="R411" s="388">
        <v>24445</v>
      </c>
      <c r="S411" s="388" t="s">
        <v>149</v>
      </c>
      <c r="T411" s="388" t="s">
        <v>130</v>
      </c>
      <c r="U411" s="29">
        <f>L411-'раздел 2'!C408</f>
        <v>0</v>
      </c>
      <c r="V411" s="116">
        <f t="shared" si="189"/>
        <v>0</v>
      </c>
      <c r="W411" s="116">
        <f t="shared" si="192"/>
        <v>22824.914764754561</v>
      </c>
    </row>
    <row r="412" spans="1:23" ht="15.6" customHeight="1" x14ac:dyDescent="0.2">
      <c r="A412" s="432" t="s">
        <v>15</v>
      </c>
      <c r="B412" s="433"/>
      <c r="C412" s="282" t="s">
        <v>127</v>
      </c>
      <c r="D412" s="388" t="s">
        <v>127</v>
      </c>
      <c r="E412" s="388" t="s">
        <v>127</v>
      </c>
      <c r="F412" s="259" t="s">
        <v>127</v>
      </c>
      <c r="G412" s="259" t="s">
        <v>127</v>
      </c>
      <c r="H412" s="302">
        <f t="shared" ref="H412:K412" si="199">SUM(H411)</f>
        <v>8338.1</v>
      </c>
      <c r="I412" s="302">
        <f t="shared" si="199"/>
        <v>8338.1</v>
      </c>
      <c r="J412" s="302">
        <f t="shared" si="199"/>
        <v>8338.1</v>
      </c>
      <c r="K412" s="302">
        <f t="shared" si="199"/>
        <v>366</v>
      </c>
      <c r="L412" s="302">
        <f>SUM(L411)</f>
        <v>13508432.699999999</v>
      </c>
      <c r="M412" s="302">
        <f t="shared" ref="M412:P412" si="200">SUM(M411)</f>
        <v>0</v>
      </c>
      <c r="N412" s="302">
        <f t="shared" si="200"/>
        <v>0</v>
      </c>
      <c r="O412" s="302">
        <f t="shared" si="200"/>
        <v>0</v>
      </c>
      <c r="P412" s="302">
        <f t="shared" si="200"/>
        <v>13508432.699999999</v>
      </c>
      <c r="Q412" s="273">
        <v>1632.7141116543373</v>
      </c>
      <c r="R412" s="388" t="s">
        <v>127</v>
      </c>
      <c r="S412" s="388" t="s">
        <v>127</v>
      </c>
      <c r="T412" s="388" t="s">
        <v>127</v>
      </c>
      <c r="U412" s="29">
        <f>L412-'раздел 2'!C409</f>
        <v>0</v>
      </c>
      <c r="V412" s="116">
        <f t="shared" si="189"/>
        <v>0</v>
      </c>
      <c r="W412" s="116" t="e">
        <f t="shared" si="192"/>
        <v>#VALUE!</v>
      </c>
    </row>
    <row r="413" spans="1:23" ht="15.6" customHeight="1" x14ac:dyDescent="0.2">
      <c r="A413" s="438" t="s">
        <v>738</v>
      </c>
      <c r="B413" s="439"/>
      <c r="C413" s="282"/>
      <c r="D413" s="388"/>
      <c r="E413" s="388"/>
      <c r="F413" s="259"/>
      <c r="G413" s="259"/>
      <c r="H413" s="388"/>
      <c r="I413" s="388"/>
      <c r="J413" s="388"/>
      <c r="K413" s="282"/>
      <c r="L413" s="302"/>
      <c r="M413" s="388"/>
      <c r="N413" s="388"/>
      <c r="O413" s="388"/>
      <c r="P413" s="388"/>
      <c r="Q413" s="273"/>
      <c r="R413" s="388"/>
      <c r="S413" s="388"/>
      <c r="T413" s="388"/>
      <c r="U413" s="29">
        <f>L413-'раздел 2'!C410</f>
        <v>0</v>
      </c>
      <c r="V413" s="116">
        <f t="shared" si="189"/>
        <v>0</v>
      </c>
      <c r="W413" s="116">
        <f t="shared" si="192"/>
        <v>0</v>
      </c>
    </row>
    <row r="414" spans="1:23" ht="15.6" customHeight="1" x14ac:dyDescent="0.25">
      <c r="A414" s="259">
        <f>A411+1</f>
        <v>274</v>
      </c>
      <c r="B414" s="303" t="s">
        <v>739</v>
      </c>
      <c r="C414" s="290">
        <v>1960</v>
      </c>
      <c r="D414" s="305" t="s">
        <v>182</v>
      </c>
      <c r="E414" s="304" t="s">
        <v>181</v>
      </c>
      <c r="F414" s="290">
        <v>2</v>
      </c>
      <c r="G414" s="290">
        <v>2</v>
      </c>
      <c r="H414" s="283">
        <v>5707.1</v>
      </c>
      <c r="I414" s="283">
        <v>3296</v>
      </c>
      <c r="J414" s="304">
        <v>527.20000000000005</v>
      </c>
      <c r="K414" s="286">
        <v>290</v>
      </c>
      <c r="L414" s="302">
        <f>'раздел 2'!C411</f>
        <v>11180978.810000001</v>
      </c>
      <c r="M414" s="388">
        <v>0</v>
      </c>
      <c r="N414" s="388">
        <v>0</v>
      </c>
      <c r="O414" s="388">
        <v>0</v>
      </c>
      <c r="P414" s="390">
        <f>L414</f>
        <v>11180978.810000001</v>
      </c>
      <c r="Q414" s="403">
        <f>L414/H414</f>
        <v>1959.1349038916437</v>
      </c>
      <c r="R414" s="388">
        <v>24445</v>
      </c>
      <c r="S414" s="388" t="s">
        <v>149</v>
      </c>
      <c r="T414" s="388" t="s">
        <v>130</v>
      </c>
      <c r="U414" s="29">
        <f>L414-'раздел 2'!C411</f>
        <v>0</v>
      </c>
      <c r="V414" s="116">
        <f t="shared" si="189"/>
        <v>0</v>
      </c>
      <c r="W414" s="116">
        <f t="shared" si="192"/>
        <v>22485.865096108355</v>
      </c>
    </row>
    <row r="415" spans="1:23" ht="15.6" customHeight="1" x14ac:dyDescent="0.2">
      <c r="A415" s="432" t="s">
        <v>15</v>
      </c>
      <c r="B415" s="433"/>
      <c r="C415" s="282" t="s">
        <v>127</v>
      </c>
      <c r="D415" s="388" t="s">
        <v>127</v>
      </c>
      <c r="E415" s="388" t="s">
        <v>127</v>
      </c>
      <c r="F415" s="259" t="s">
        <v>127</v>
      </c>
      <c r="G415" s="259" t="s">
        <v>127</v>
      </c>
      <c r="H415" s="302">
        <f t="shared" ref="H415:P415" si="201">SUM(H414:H414)</f>
        <v>5707.1</v>
      </c>
      <c r="I415" s="302">
        <f t="shared" si="201"/>
        <v>3296</v>
      </c>
      <c r="J415" s="302">
        <f t="shared" si="201"/>
        <v>527.20000000000005</v>
      </c>
      <c r="K415" s="282">
        <f t="shared" si="201"/>
        <v>290</v>
      </c>
      <c r="L415" s="302">
        <f t="shared" si="201"/>
        <v>11180978.810000001</v>
      </c>
      <c r="M415" s="302">
        <f t="shared" si="201"/>
        <v>0</v>
      </c>
      <c r="N415" s="302">
        <f t="shared" si="201"/>
        <v>0</v>
      </c>
      <c r="O415" s="302">
        <f t="shared" si="201"/>
        <v>0</v>
      </c>
      <c r="P415" s="302">
        <f t="shared" si="201"/>
        <v>11180978.810000001</v>
      </c>
      <c r="Q415" s="403">
        <f>L415/H415</f>
        <v>1959.1349038916437</v>
      </c>
      <c r="R415" s="388" t="s">
        <v>127</v>
      </c>
      <c r="S415" s="388" t="s">
        <v>127</v>
      </c>
      <c r="T415" s="388" t="s">
        <v>127</v>
      </c>
      <c r="U415" s="29">
        <f>L415-'раздел 2'!C412</f>
        <v>0</v>
      </c>
      <c r="V415" s="116">
        <f t="shared" si="189"/>
        <v>0</v>
      </c>
      <c r="W415" s="116" t="e">
        <f t="shared" si="192"/>
        <v>#VALUE!</v>
      </c>
    </row>
    <row r="416" spans="1:23" s="66" customFormat="1" ht="12.75" x14ac:dyDescent="0.2">
      <c r="A416" s="462" t="s">
        <v>97</v>
      </c>
      <c r="B416" s="462"/>
      <c r="C416" s="462"/>
      <c r="D416" s="462"/>
      <c r="E416" s="462"/>
      <c r="F416" s="463"/>
      <c r="G416" s="463"/>
      <c r="H416" s="463"/>
      <c r="I416" s="463"/>
      <c r="J416" s="463"/>
      <c r="K416" s="463"/>
      <c r="L416" s="463"/>
      <c r="M416" s="463"/>
      <c r="N416" s="463"/>
      <c r="O416" s="463"/>
      <c r="P416" s="463"/>
      <c r="Q416" s="463"/>
      <c r="R416" s="463"/>
      <c r="S416" s="463"/>
      <c r="T416" s="463"/>
      <c r="U416" s="29">
        <f>L416-'раздел 2'!C413</f>
        <v>0</v>
      </c>
      <c r="V416" s="116">
        <f t="shared" si="189"/>
        <v>0</v>
      </c>
    </row>
    <row r="417" spans="1:23" s="66" customFormat="1" ht="15" x14ac:dyDescent="0.2">
      <c r="A417" s="298">
        <f>A414+1</f>
        <v>275</v>
      </c>
      <c r="B417" s="287" t="s">
        <v>740</v>
      </c>
      <c r="C417" s="298">
        <v>1977</v>
      </c>
      <c r="D417" s="403"/>
      <c r="E417" s="394" t="s">
        <v>124</v>
      </c>
      <c r="F417" s="298">
        <v>5</v>
      </c>
      <c r="G417" s="298">
        <v>5</v>
      </c>
      <c r="H417" s="302">
        <v>3465</v>
      </c>
      <c r="I417" s="302">
        <v>3465</v>
      </c>
      <c r="J417" s="302">
        <v>2064.1</v>
      </c>
      <c r="K417" s="271">
        <v>182</v>
      </c>
      <c r="L417" s="302">
        <f>'раздел 2'!C414</f>
        <v>411125.04</v>
      </c>
      <c r="M417" s="390">
        <v>0</v>
      </c>
      <c r="N417" s="390">
        <v>0</v>
      </c>
      <c r="O417" s="390">
        <v>0</v>
      </c>
      <c r="P417" s="390">
        <f>L417</f>
        <v>411125.04</v>
      </c>
      <c r="Q417" s="403">
        <f>L417/H417</f>
        <v>118.65080519480519</v>
      </c>
      <c r="R417" s="388">
        <v>24445</v>
      </c>
      <c r="S417" s="255" t="s">
        <v>149</v>
      </c>
      <c r="T417" s="394" t="s">
        <v>130</v>
      </c>
      <c r="U417" s="29">
        <f>L417-'раздел 2'!C414</f>
        <v>0</v>
      </c>
      <c r="V417" s="116">
        <f t="shared" si="189"/>
        <v>0</v>
      </c>
    </row>
    <row r="418" spans="1:23" s="66" customFormat="1" ht="12.75" x14ac:dyDescent="0.2">
      <c r="A418" s="464" t="s">
        <v>15</v>
      </c>
      <c r="B418" s="464"/>
      <c r="C418" s="403" t="s">
        <v>127</v>
      </c>
      <c r="D418" s="403" t="s">
        <v>127</v>
      </c>
      <c r="E418" s="403" t="s">
        <v>127</v>
      </c>
      <c r="F418" s="403" t="s">
        <v>127</v>
      </c>
      <c r="G418" s="403" t="s">
        <v>127</v>
      </c>
      <c r="H418" s="302">
        <f t="shared" ref="H418:P418" si="202">SUM(H417:H417)</f>
        <v>3465</v>
      </c>
      <c r="I418" s="302">
        <f t="shared" si="202"/>
        <v>3465</v>
      </c>
      <c r="J418" s="302">
        <f t="shared" si="202"/>
        <v>2064.1</v>
      </c>
      <c r="K418" s="302">
        <f t="shared" si="202"/>
        <v>182</v>
      </c>
      <c r="L418" s="302">
        <f t="shared" si="202"/>
        <v>411125.04</v>
      </c>
      <c r="M418" s="302">
        <f t="shared" si="202"/>
        <v>0</v>
      </c>
      <c r="N418" s="302">
        <f t="shared" si="202"/>
        <v>0</v>
      </c>
      <c r="O418" s="302">
        <f t="shared" si="202"/>
        <v>0</v>
      </c>
      <c r="P418" s="302">
        <f t="shared" si="202"/>
        <v>411125.04</v>
      </c>
      <c r="Q418" s="390">
        <f>L418/H418</f>
        <v>118.65080519480519</v>
      </c>
      <c r="R418" s="256" t="s">
        <v>127</v>
      </c>
      <c r="S418" s="255" t="s">
        <v>127</v>
      </c>
      <c r="T418" s="255" t="s">
        <v>127</v>
      </c>
      <c r="U418" s="29">
        <f>L418-'раздел 2'!C415</f>
        <v>0</v>
      </c>
      <c r="V418" s="116">
        <f t="shared" si="189"/>
        <v>0</v>
      </c>
    </row>
    <row r="419" spans="1:23" ht="15.6" customHeight="1" x14ac:dyDescent="0.2">
      <c r="A419" s="438" t="s">
        <v>742</v>
      </c>
      <c r="B419" s="439"/>
      <c r="C419" s="282"/>
      <c r="D419" s="388"/>
      <c r="E419" s="388"/>
      <c r="F419" s="259"/>
      <c r="G419" s="259"/>
      <c r="H419" s="388"/>
      <c r="I419" s="388"/>
      <c r="J419" s="388"/>
      <c r="K419" s="282"/>
      <c r="L419" s="302"/>
      <c r="M419" s="388"/>
      <c r="N419" s="388"/>
      <c r="O419" s="388"/>
      <c r="P419" s="388"/>
      <c r="Q419" s="273"/>
      <c r="R419" s="388"/>
      <c r="S419" s="388"/>
      <c r="T419" s="388"/>
      <c r="U419" s="29">
        <f>L419-'раздел 2'!C416</f>
        <v>0</v>
      </c>
      <c r="V419" s="116">
        <f t="shared" si="189"/>
        <v>0</v>
      </c>
      <c r="W419" s="116">
        <f t="shared" si="192"/>
        <v>0</v>
      </c>
    </row>
    <row r="420" spans="1:23" ht="15.6" customHeight="1" x14ac:dyDescent="0.25">
      <c r="A420" s="92">
        <f>A417+1</f>
        <v>276</v>
      </c>
      <c r="B420" s="288" t="s">
        <v>741</v>
      </c>
      <c r="C420" s="282">
        <v>1962</v>
      </c>
      <c r="D420" s="388"/>
      <c r="E420" s="388" t="s">
        <v>124</v>
      </c>
      <c r="F420" s="259">
        <v>3</v>
      </c>
      <c r="G420" s="259">
        <v>2</v>
      </c>
      <c r="H420" s="388">
        <v>964.2</v>
      </c>
      <c r="I420" s="388">
        <v>964.2</v>
      </c>
      <c r="J420" s="388">
        <v>738.7</v>
      </c>
      <c r="K420" s="282">
        <v>42</v>
      </c>
      <c r="L420" s="302">
        <f>'раздел 2'!C417</f>
        <v>4590763.55</v>
      </c>
      <c r="M420" s="388">
        <v>0</v>
      </c>
      <c r="N420" s="388">
        <v>0</v>
      </c>
      <c r="O420" s="388">
        <v>0</v>
      </c>
      <c r="P420" s="390">
        <f t="shared" ref="P420:P422" si="203">L420</f>
        <v>4590763.55</v>
      </c>
      <c r="Q420" s="403">
        <f t="shared" ref="Q420:Q423" si="204">L420/H420</f>
        <v>4761.2150487450735</v>
      </c>
      <c r="R420" s="388">
        <v>24445</v>
      </c>
      <c r="S420" s="388" t="s">
        <v>149</v>
      </c>
      <c r="T420" s="388" t="s">
        <v>130</v>
      </c>
      <c r="U420" s="29">
        <f>L420-'раздел 2'!C417</f>
        <v>0</v>
      </c>
      <c r="V420" s="116">
        <f t="shared" si="189"/>
        <v>0</v>
      </c>
      <c r="W420" s="116">
        <f t="shared" si="192"/>
        <v>19683.784951254926</v>
      </c>
    </row>
    <row r="421" spans="1:23" ht="15.6" customHeight="1" x14ac:dyDescent="0.25">
      <c r="A421" s="165">
        <f t="shared" ref="A421:A422" si="205">A420+1</f>
        <v>277</v>
      </c>
      <c r="B421" s="288" t="s">
        <v>743</v>
      </c>
      <c r="C421" s="282">
        <v>1962</v>
      </c>
      <c r="D421" s="388"/>
      <c r="E421" s="388" t="s">
        <v>124</v>
      </c>
      <c r="F421" s="259">
        <v>3</v>
      </c>
      <c r="G421" s="259">
        <v>3</v>
      </c>
      <c r="H421" s="388">
        <v>1116</v>
      </c>
      <c r="I421" s="388">
        <v>1116</v>
      </c>
      <c r="J421" s="388">
        <v>0</v>
      </c>
      <c r="K421" s="282">
        <v>19</v>
      </c>
      <c r="L421" s="302">
        <f>'раздел 2'!C418</f>
        <v>3719162.55</v>
      </c>
      <c r="M421" s="388">
        <v>0</v>
      </c>
      <c r="N421" s="388">
        <v>0</v>
      </c>
      <c r="O421" s="388">
        <v>0</v>
      </c>
      <c r="P421" s="390">
        <f t="shared" si="203"/>
        <v>3719162.55</v>
      </c>
      <c r="Q421" s="403">
        <f t="shared" si="204"/>
        <v>3332.5829301075269</v>
      </c>
      <c r="R421" s="388">
        <v>24445</v>
      </c>
      <c r="S421" s="388" t="s">
        <v>149</v>
      </c>
      <c r="T421" s="388" t="s">
        <v>130</v>
      </c>
      <c r="U421" s="29">
        <f>L421-'раздел 2'!C418</f>
        <v>0</v>
      </c>
      <c r="V421" s="116">
        <f t="shared" si="189"/>
        <v>0</v>
      </c>
      <c r="W421" s="116">
        <f t="shared" si="192"/>
        <v>21112.417069892472</v>
      </c>
    </row>
    <row r="422" spans="1:23" ht="15.6" customHeight="1" x14ac:dyDescent="0.25">
      <c r="A422" s="165">
        <f t="shared" si="205"/>
        <v>278</v>
      </c>
      <c r="B422" s="288" t="s">
        <v>744</v>
      </c>
      <c r="C422" s="282">
        <v>1962</v>
      </c>
      <c r="D422" s="388"/>
      <c r="E422" s="388" t="s">
        <v>124</v>
      </c>
      <c r="F422" s="259">
        <v>3</v>
      </c>
      <c r="G422" s="259">
        <v>3</v>
      </c>
      <c r="H422" s="388">
        <v>1539</v>
      </c>
      <c r="I422" s="388">
        <v>1116</v>
      </c>
      <c r="J422" s="388">
        <v>0</v>
      </c>
      <c r="K422" s="282">
        <v>71</v>
      </c>
      <c r="L422" s="302">
        <f>'раздел 2'!C419</f>
        <v>5420495.8500000006</v>
      </c>
      <c r="M422" s="388">
        <v>0</v>
      </c>
      <c r="N422" s="388">
        <v>0</v>
      </c>
      <c r="O422" s="388">
        <v>0</v>
      </c>
      <c r="P422" s="390">
        <f t="shared" si="203"/>
        <v>5420495.8500000006</v>
      </c>
      <c r="Q422" s="403">
        <f t="shared" si="204"/>
        <v>3522.089571150098</v>
      </c>
      <c r="R422" s="388">
        <v>24445</v>
      </c>
      <c r="S422" s="388" t="s">
        <v>149</v>
      </c>
      <c r="T422" s="388" t="s">
        <v>130</v>
      </c>
      <c r="U422" s="29">
        <f>L422-'раздел 2'!C419</f>
        <v>0</v>
      </c>
      <c r="V422" s="116">
        <f t="shared" si="189"/>
        <v>0</v>
      </c>
      <c r="W422" s="116">
        <f t="shared" si="192"/>
        <v>20922.9104288499</v>
      </c>
    </row>
    <row r="423" spans="1:23" ht="15.6" customHeight="1" x14ac:dyDescent="0.2">
      <c r="A423" s="432" t="s">
        <v>15</v>
      </c>
      <c r="B423" s="433"/>
      <c r="C423" s="282" t="s">
        <v>127</v>
      </c>
      <c r="D423" s="388" t="s">
        <v>127</v>
      </c>
      <c r="E423" s="388" t="s">
        <v>127</v>
      </c>
      <c r="F423" s="259" t="s">
        <v>127</v>
      </c>
      <c r="G423" s="259" t="s">
        <v>127</v>
      </c>
      <c r="H423" s="302">
        <f t="shared" ref="H423:P423" si="206">SUM(H420:H422)</f>
        <v>3619.2</v>
      </c>
      <c r="I423" s="302">
        <f t="shared" si="206"/>
        <v>3196.2</v>
      </c>
      <c r="J423" s="302">
        <f t="shared" si="206"/>
        <v>738.7</v>
      </c>
      <c r="K423" s="282">
        <f t="shared" si="206"/>
        <v>132</v>
      </c>
      <c r="L423" s="302">
        <f t="shared" si="206"/>
        <v>13730421.949999999</v>
      </c>
      <c r="M423" s="302">
        <f t="shared" si="206"/>
        <v>0</v>
      </c>
      <c r="N423" s="302">
        <f t="shared" si="206"/>
        <v>0</v>
      </c>
      <c r="O423" s="302">
        <f t="shared" si="206"/>
        <v>0</v>
      </c>
      <c r="P423" s="302">
        <f t="shared" si="206"/>
        <v>13730421.949999999</v>
      </c>
      <c r="Q423" s="403">
        <f t="shared" si="204"/>
        <v>3793.7726431255528</v>
      </c>
      <c r="R423" s="388" t="s">
        <v>127</v>
      </c>
      <c r="S423" s="388" t="s">
        <v>127</v>
      </c>
      <c r="T423" s="388" t="s">
        <v>127</v>
      </c>
      <c r="U423" s="29">
        <f>L423-'раздел 2'!C420</f>
        <v>0</v>
      </c>
      <c r="V423" s="116">
        <f t="shared" si="189"/>
        <v>0</v>
      </c>
      <c r="W423" s="116" t="e">
        <f t="shared" si="192"/>
        <v>#VALUE!</v>
      </c>
    </row>
    <row r="424" spans="1:23" ht="15.6" customHeight="1" x14ac:dyDescent="0.2">
      <c r="A424" s="438" t="s">
        <v>830</v>
      </c>
      <c r="B424" s="439"/>
      <c r="C424" s="282"/>
      <c r="D424" s="388"/>
      <c r="E424" s="388"/>
      <c r="F424" s="259"/>
      <c r="G424" s="259"/>
      <c r="H424" s="302"/>
      <c r="I424" s="302"/>
      <c r="J424" s="302"/>
      <c r="K424" s="282"/>
      <c r="L424" s="302"/>
      <c r="M424" s="302"/>
      <c r="N424" s="302"/>
      <c r="O424" s="302"/>
      <c r="P424" s="302"/>
      <c r="Q424" s="403"/>
      <c r="R424" s="388"/>
      <c r="S424" s="388"/>
      <c r="T424" s="388"/>
      <c r="U424" s="29">
        <f>L424-'раздел 2'!C421</f>
        <v>0</v>
      </c>
      <c r="V424" s="116"/>
      <c r="W424" s="116"/>
    </row>
    <row r="425" spans="1:23" ht="15.6" customHeight="1" x14ac:dyDescent="0.2">
      <c r="A425" s="92">
        <f>A422+1</f>
        <v>279</v>
      </c>
      <c r="B425" s="303" t="s">
        <v>746</v>
      </c>
      <c r="C425" s="305">
        <v>1992</v>
      </c>
      <c r="D425" s="306"/>
      <c r="E425" s="305" t="s">
        <v>831</v>
      </c>
      <c r="F425" s="285">
        <v>5</v>
      </c>
      <c r="G425" s="285">
        <v>3</v>
      </c>
      <c r="H425" s="276">
        <v>3570.4</v>
      </c>
      <c r="I425" s="276">
        <v>3570.4</v>
      </c>
      <c r="J425" s="276">
        <v>3428.6</v>
      </c>
      <c r="K425" s="281">
        <v>123</v>
      </c>
      <c r="L425" s="302">
        <f>'раздел 2'!C422</f>
        <v>403443.86</v>
      </c>
      <c r="M425" s="388">
        <v>0</v>
      </c>
      <c r="N425" s="388">
        <v>0</v>
      </c>
      <c r="O425" s="388">
        <v>0</v>
      </c>
      <c r="P425" s="390">
        <f t="shared" ref="P425" si="207">L425</f>
        <v>403443.86</v>
      </c>
      <c r="Q425" s="403">
        <f t="shared" ref="Q425" si="208">L425/H425</f>
        <v>112.99682388527896</v>
      </c>
      <c r="R425" s="388">
        <v>24445</v>
      </c>
      <c r="S425" s="388" t="s">
        <v>149</v>
      </c>
      <c r="T425" s="388" t="s">
        <v>503</v>
      </c>
      <c r="U425" s="29">
        <f>L425-'раздел 2'!C422</f>
        <v>0</v>
      </c>
      <c r="V425" s="116"/>
      <c r="W425" s="116"/>
    </row>
    <row r="426" spans="1:23" ht="15.6" customHeight="1" x14ac:dyDescent="0.2">
      <c r="A426" s="165">
        <f t="shared" ref="A426" si="209">A425+1</f>
        <v>280</v>
      </c>
      <c r="B426" s="303" t="s">
        <v>747</v>
      </c>
      <c r="C426" s="305">
        <v>1981</v>
      </c>
      <c r="D426" s="306"/>
      <c r="E426" s="305" t="s">
        <v>831</v>
      </c>
      <c r="F426" s="285">
        <v>5</v>
      </c>
      <c r="G426" s="285">
        <v>4</v>
      </c>
      <c r="H426" s="276">
        <v>3238</v>
      </c>
      <c r="I426" s="276">
        <v>3238</v>
      </c>
      <c r="J426" s="276">
        <v>2897.2</v>
      </c>
      <c r="K426" s="281">
        <v>163</v>
      </c>
      <c r="L426" s="302">
        <f>'раздел 2'!C423</f>
        <v>5156753.3899999997</v>
      </c>
      <c r="M426" s="388">
        <v>0</v>
      </c>
      <c r="N426" s="388">
        <v>0</v>
      </c>
      <c r="O426" s="388">
        <v>0</v>
      </c>
      <c r="P426" s="390">
        <f t="shared" ref="P426:P427" si="210">L426</f>
        <v>5156753.3899999997</v>
      </c>
      <c r="Q426" s="403">
        <f t="shared" ref="Q426:Q427" si="211">L426/H426</f>
        <v>1592.5736226065471</v>
      </c>
      <c r="R426" s="388">
        <v>24447</v>
      </c>
      <c r="S426" s="388" t="s">
        <v>149</v>
      </c>
      <c r="T426" s="388" t="s">
        <v>503</v>
      </c>
      <c r="U426" s="29">
        <f>L426-'раздел 2'!C423</f>
        <v>0</v>
      </c>
      <c r="V426" s="116"/>
      <c r="W426" s="116"/>
    </row>
    <row r="427" spans="1:23" ht="15.6" customHeight="1" x14ac:dyDescent="0.2">
      <c r="A427" s="259">
        <f>A426+1</f>
        <v>281</v>
      </c>
      <c r="B427" s="303" t="s">
        <v>748</v>
      </c>
      <c r="C427" s="281">
        <v>1983</v>
      </c>
      <c r="D427" s="307"/>
      <c r="E427" s="305" t="s">
        <v>831</v>
      </c>
      <c r="F427" s="285">
        <v>5</v>
      </c>
      <c r="G427" s="285">
        <v>4</v>
      </c>
      <c r="H427" s="276">
        <v>3274.9</v>
      </c>
      <c r="I427" s="276">
        <v>3274.9</v>
      </c>
      <c r="J427" s="276">
        <v>2628.3</v>
      </c>
      <c r="K427" s="281">
        <v>170</v>
      </c>
      <c r="L427" s="302">
        <f>'раздел 2'!C424</f>
        <v>5115161.9400000004</v>
      </c>
      <c r="M427" s="388">
        <v>0</v>
      </c>
      <c r="N427" s="388">
        <v>0</v>
      </c>
      <c r="O427" s="388">
        <v>0</v>
      </c>
      <c r="P427" s="390">
        <f t="shared" si="210"/>
        <v>5115161.9400000004</v>
      </c>
      <c r="Q427" s="403">
        <f t="shared" si="211"/>
        <v>1561.9292008916304</v>
      </c>
      <c r="R427" s="388">
        <v>24448</v>
      </c>
      <c r="S427" s="388" t="s">
        <v>149</v>
      </c>
      <c r="T427" s="388" t="s">
        <v>503</v>
      </c>
      <c r="U427" s="29">
        <f>L427-'раздел 2'!C424</f>
        <v>0</v>
      </c>
      <c r="V427" s="116"/>
      <c r="W427" s="116"/>
    </row>
    <row r="428" spans="1:23" ht="15.6" customHeight="1" x14ac:dyDescent="0.2">
      <c r="A428" s="458" t="s">
        <v>15</v>
      </c>
      <c r="B428" s="458"/>
      <c r="C428" s="282" t="s">
        <v>127</v>
      </c>
      <c r="D428" s="388" t="s">
        <v>127</v>
      </c>
      <c r="E428" s="388" t="s">
        <v>127</v>
      </c>
      <c r="F428" s="259" t="s">
        <v>127</v>
      </c>
      <c r="G428" s="259" t="s">
        <v>127</v>
      </c>
      <c r="H428" s="302">
        <f t="shared" ref="H428:P428" si="212">SUM(H425:H427)</f>
        <v>10083.299999999999</v>
      </c>
      <c r="I428" s="302">
        <f t="shared" si="212"/>
        <v>10083.299999999999</v>
      </c>
      <c r="J428" s="302">
        <f t="shared" si="212"/>
        <v>8954.0999999999985</v>
      </c>
      <c r="K428" s="302">
        <f t="shared" si="212"/>
        <v>456</v>
      </c>
      <c r="L428" s="302">
        <f t="shared" si="212"/>
        <v>10675359.190000001</v>
      </c>
      <c r="M428" s="302">
        <f t="shared" si="212"/>
        <v>0</v>
      </c>
      <c r="N428" s="302">
        <f t="shared" si="212"/>
        <v>0</v>
      </c>
      <c r="O428" s="302">
        <f t="shared" si="212"/>
        <v>0</v>
      </c>
      <c r="P428" s="302">
        <f t="shared" si="212"/>
        <v>10675359.190000001</v>
      </c>
      <c r="Q428" s="403"/>
      <c r="R428" s="388"/>
      <c r="S428" s="388" t="s">
        <v>127</v>
      </c>
      <c r="T428" s="388" t="s">
        <v>127</v>
      </c>
      <c r="U428" s="29">
        <f>L428-'раздел 2'!C425</f>
        <v>0</v>
      </c>
      <c r="V428" s="116"/>
      <c r="W428" s="116"/>
    </row>
    <row r="429" spans="1:23" ht="15.6" customHeight="1" x14ac:dyDescent="0.2">
      <c r="A429" s="438" t="s">
        <v>398</v>
      </c>
      <c r="B429" s="439"/>
      <c r="C429" s="282"/>
      <c r="D429" s="388"/>
      <c r="E429" s="388"/>
      <c r="F429" s="259"/>
      <c r="G429" s="259"/>
      <c r="H429" s="388"/>
      <c r="I429" s="388"/>
      <c r="J429" s="388"/>
      <c r="K429" s="282"/>
      <c r="L429" s="302"/>
      <c r="M429" s="388"/>
      <c r="N429" s="388"/>
      <c r="O429" s="388"/>
      <c r="P429" s="388"/>
      <c r="Q429" s="273"/>
      <c r="R429" s="388"/>
      <c r="S429" s="388"/>
      <c r="T429" s="388"/>
      <c r="U429" s="29">
        <f>L429-'раздел 2'!C426</f>
        <v>0</v>
      </c>
      <c r="V429" s="116">
        <f t="shared" si="189"/>
        <v>0</v>
      </c>
      <c r="W429" s="116">
        <f t="shared" si="192"/>
        <v>0</v>
      </c>
    </row>
    <row r="430" spans="1:23" ht="15.6" customHeight="1" x14ac:dyDescent="0.2">
      <c r="A430" s="311">
        <f>A427+1</f>
        <v>282</v>
      </c>
      <c r="B430" s="7" t="s">
        <v>399</v>
      </c>
      <c r="C430" s="282">
        <v>1974</v>
      </c>
      <c r="D430" s="388"/>
      <c r="E430" s="388" t="s">
        <v>128</v>
      </c>
      <c r="F430" s="259">
        <v>5</v>
      </c>
      <c r="G430" s="259">
        <v>8</v>
      </c>
      <c r="H430" s="388">
        <v>5805.1</v>
      </c>
      <c r="I430" s="388">
        <v>5805.1</v>
      </c>
      <c r="J430" s="388">
        <v>4571.3999999999996</v>
      </c>
      <c r="K430" s="282">
        <v>350</v>
      </c>
      <c r="L430" s="302">
        <f>'раздел 2'!C427</f>
        <v>46280220.659999996</v>
      </c>
      <c r="M430" s="388">
        <v>0</v>
      </c>
      <c r="N430" s="388">
        <v>0</v>
      </c>
      <c r="O430" s="388">
        <v>0</v>
      </c>
      <c r="P430" s="390">
        <f>L430</f>
        <v>46280220.659999996</v>
      </c>
      <c r="Q430" s="403">
        <f>L430/H430</f>
        <v>7972.3382301769125</v>
      </c>
      <c r="R430" s="388">
        <v>24445</v>
      </c>
      <c r="S430" s="388" t="s">
        <v>149</v>
      </c>
      <c r="T430" s="388" t="s">
        <v>130</v>
      </c>
      <c r="U430" s="29">
        <f>L430-'раздел 2'!C427</f>
        <v>0</v>
      </c>
      <c r="V430" s="116">
        <f t="shared" si="189"/>
        <v>0</v>
      </c>
      <c r="W430" s="116">
        <f t="shared" si="192"/>
        <v>16472.661769823088</v>
      </c>
    </row>
    <row r="431" spans="1:23" ht="15.6" customHeight="1" x14ac:dyDescent="0.2">
      <c r="A431" s="311">
        <f>A430+1</f>
        <v>283</v>
      </c>
      <c r="B431" s="7" t="s">
        <v>749</v>
      </c>
      <c r="C431" s="282">
        <v>1981</v>
      </c>
      <c r="D431" s="388"/>
      <c r="E431" s="388" t="s">
        <v>128</v>
      </c>
      <c r="F431" s="259">
        <v>5</v>
      </c>
      <c r="G431" s="259">
        <v>8</v>
      </c>
      <c r="H431" s="388">
        <v>6472.8</v>
      </c>
      <c r="I431" s="388">
        <v>6472.8</v>
      </c>
      <c r="J431" s="388">
        <v>3732.2</v>
      </c>
      <c r="K431" s="282">
        <v>357</v>
      </c>
      <c r="L431" s="302">
        <f>'раздел 2'!C428</f>
        <v>41661169.349999994</v>
      </c>
      <c r="M431" s="388">
        <v>0</v>
      </c>
      <c r="N431" s="388">
        <v>0</v>
      </c>
      <c r="O431" s="388">
        <v>0</v>
      </c>
      <c r="P431" s="390">
        <f>L431</f>
        <v>41661169.349999994</v>
      </c>
      <c r="Q431" s="403">
        <f>L431/H431</f>
        <v>6436.3442945865763</v>
      </c>
      <c r="R431" s="388">
        <v>24446</v>
      </c>
      <c r="S431" s="388" t="s">
        <v>149</v>
      </c>
      <c r="T431" s="388" t="s">
        <v>130</v>
      </c>
      <c r="U431" s="29">
        <f>L431-'раздел 2'!C428</f>
        <v>0</v>
      </c>
      <c r="V431" s="116"/>
      <c r="W431" s="116"/>
    </row>
    <row r="432" spans="1:23" ht="15.6" customHeight="1" x14ac:dyDescent="0.2">
      <c r="A432" s="440" t="s">
        <v>15</v>
      </c>
      <c r="B432" s="441"/>
      <c r="C432" s="282" t="s">
        <v>127</v>
      </c>
      <c r="D432" s="388" t="s">
        <v>127</v>
      </c>
      <c r="E432" s="388" t="s">
        <v>127</v>
      </c>
      <c r="F432" s="259" t="s">
        <v>127</v>
      </c>
      <c r="G432" s="259" t="s">
        <v>127</v>
      </c>
      <c r="H432" s="302">
        <f t="shared" ref="H432:K432" si="213">SUM(H430:H431)</f>
        <v>12277.900000000001</v>
      </c>
      <c r="I432" s="302">
        <f t="shared" si="213"/>
        <v>12277.900000000001</v>
      </c>
      <c r="J432" s="302">
        <f t="shared" si="213"/>
        <v>8303.5999999999985</v>
      </c>
      <c r="K432" s="302">
        <f t="shared" si="213"/>
        <v>707</v>
      </c>
      <c r="L432" s="302">
        <f>SUM(L430:L431)</f>
        <v>87941390.00999999</v>
      </c>
      <c r="M432" s="302">
        <f t="shared" ref="M432:P432" si="214">SUM(M430:M431)</f>
        <v>0</v>
      </c>
      <c r="N432" s="302">
        <f t="shared" si="214"/>
        <v>0</v>
      </c>
      <c r="O432" s="302">
        <f t="shared" si="214"/>
        <v>0</v>
      </c>
      <c r="P432" s="302">
        <f t="shared" si="214"/>
        <v>87941390.00999999</v>
      </c>
      <c r="Q432" s="273">
        <v>0</v>
      </c>
      <c r="R432" s="388" t="s">
        <v>127</v>
      </c>
      <c r="S432" s="388" t="s">
        <v>127</v>
      </c>
      <c r="T432" s="388" t="s">
        <v>127</v>
      </c>
      <c r="U432" s="29">
        <f>L432-'раздел 2'!C429</f>
        <v>0</v>
      </c>
      <c r="V432" s="116">
        <f t="shared" si="189"/>
        <v>0</v>
      </c>
      <c r="W432" s="116" t="e">
        <f t="shared" si="192"/>
        <v>#VALUE!</v>
      </c>
    </row>
    <row r="433" spans="1:23" ht="15.6" customHeight="1" x14ac:dyDescent="0.2">
      <c r="A433" s="431" t="s">
        <v>401</v>
      </c>
      <c r="B433" s="431"/>
      <c r="C433" s="282"/>
      <c r="D433" s="388"/>
      <c r="E433" s="388"/>
      <c r="F433" s="259"/>
      <c r="G433" s="259"/>
      <c r="H433" s="388"/>
      <c r="I433" s="388"/>
      <c r="J433" s="388"/>
      <c r="K433" s="282"/>
      <c r="L433" s="302"/>
      <c r="M433" s="388"/>
      <c r="N433" s="388"/>
      <c r="O433" s="388"/>
      <c r="P433" s="388"/>
      <c r="Q433" s="273"/>
      <c r="R433" s="388"/>
      <c r="S433" s="388"/>
      <c r="T433" s="388"/>
      <c r="U433" s="29">
        <f>L433-'раздел 2'!C430</f>
        <v>0</v>
      </c>
      <c r="V433" s="116">
        <f t="shared" si="189"/>
        <v>0</v>
      </c>
      <c r="W433" s="116">
        <f t="shared" si="192"/>
        <v>0</v>
      </c>
    </row>
    <row r="434" spans="1:23" ht="15.6" customHeight="1" x14ac:dyDescent="0.2">
      <c r="A434" s="311">
        <f>A431+1</f>
        <v>284</v>
      </c>
      <c r="B434" s="275" t="s">
        <v>402</v>
      </c>
      <c r="C434" s="298">
        <v>1969</v>
      </c>
      <c r="D434" s="388"/>
      <c r="E434" s="388" t="s">
        <v>124</v>
      </c>
      <c r="F434" s="282">
        <v>2</v>
      </c>
      <c r="G434" s="282">
        <v>2</v>
      </c>
      <c r="H434" s="273">
        <v>563.6</v>
      </c>
      <c r="I434" s="273">
        <v>563.29999999999995</v>
      </c>
      <c r="J434" s="273">
        <v>146</v>
      </c>
      <c r="K434" s="282">
        <v>26</v>
      </c>
      <c r="L434" s="302">
        <f>'раздел 2'!C431</f>
        <v>3676550.7800000003</v>
      </c>
      <c r="M434" s="388">
        <v>0</v>
      </c>
      <c r="N434" s="388">
        <v>0</v>
      </c>
      <c r="O434" s="388">
        <v>0</v>
      </c>
      <c r="P434" s="390">
        <f>L434</f>
        <v>3676550.7800000003</v>
      </c>
      <c r="Q434" s="403">
        <f>L434/H434</f>
        <v>6523.3335344215757</v>
      </c>
      <c r="R434" s="388">
        <v>24445</v>
      </c>
      <c r="S434" s="388" t="s">
        <v>149</v>
      </c>
      <c r="T434" s="388" t="s">
        <v>130</v>
      </c>
      <c r="U434" s="29">
        <f>L434-'раздел 2'!C431</f>
        <v>0</v>
      </c>
      <c r="V434" s="116">
        <f t="shared" si="189"/>
        <v>0</v>
      </c>
      <c r="W434" s="116">
        <f t="shared" si="192"/>
        <v>17921.666465578426</v>
      </c>
    </row>
    <row r="435" spans="1:23" ht="15.6" customHeight="1" x14ac:dyDescent="0.2">
      <c r="A435" s="165">
        <f>A434+1</f>
        <v>285</v>
      </c>
      <c r="B435" s="275" t="s">
        <v>404</v>
      </c>
      <c r="C435" s="298">
        <v>1970</v>
      </c>
      <c r="D435" s="388"/>
      <c r="E435" s="388" t="s">
        <v>124</v>
      </c>
      <c r="F435" s="282">
        <v>2</v>
      </c>
      <c r="G435" s="282">
        <v>2</v>
      </c>
      <c r="H435" s="273">
        <v>563.6</v>
      </c>
      <c r="I435" s="273">
        <v>563.29999999999995</v>
      </c>
      <c r="J435" s="273">
        <v>0</v>
      </c>
      <c r="K435" s="282">
        <v>28</v>
      </c>
      <c r="L435" s="302">
        <f>'раздел 2'!C432</f>
        <v>2773562.4</v>
      </c>
      <c r="M435" s="388">
        <v>0</v>
      </c>
      <c r="N435" s="388">
        <v>0</v>
      </c>
      <c r="O435" s="388">
        <v>0</v>
      </c>
      <c r="P435" s="390">
        <f>L435</f>
        <v>2773562.4</v>
      </c>
      <c r="Q435" s="403">
        <f>L435/H435</f>
        <v>4921.1540099361246</v>
      </c>
      <c r="R435" s="388">
        <v>24445</v>
      </c>
      <c r="S435" s="388" t="s">
        <v>149</v>
      </c>
      <c r="T435" s="388" t="s">
        <v>130</v>
      </c>
      <c r="U435" s="29">
        <f>L435-'раздел 2'!C432</f>
        <v>0</v>
      </c>
      <c r="V435" s="116">
        <f t="shared" si="189"/>
        <v>0</v>
      </c>
      <c r="W435" s="116">
        <f t="shared" si="192"/>
        <v>19523.845990063877</v>
      </c>
    </row>
    <row r="436" spans="1:23" ht="15.6" customHeight="1" x14ac:dyDescent="0.2">
      <c r="A436" s="165">
        <f>A435+1</f>
        <v>286</v>
      </c>
      <c r="B436" s="275" t="s">
        <v>405</v>
      </c>
      <c r="C436" s="282">
        <v>1974</v>
      </c>
      <c r="D436" s="388"/>
      <c r="E436" s="388" t="s">
        <v>124</v>
      </c>
      <c r="F436" s="259">
        <v>2</v>
      </c>
      <c r="G436" s="259">
        <v>1</v>
      </c>
      <c r="H436" s="388">
        <v>347.9</v>
      </c>
      <c r="I436" s="388">
        <v>347.9</v>
      </c>
      <c r="J436" s="388">
        <v>39.4</v>
      </c>
      <c r="K436" s="282">
        <v>23</v>
      </c>
      <c r="L436" s="302">
        <f>'раздел 2'!C433</f>
        <v>6284839.4699999997</v>
      </c>
      <c r="M436" s="388">
        <v>0</v>
      </c>
      <c r="N436" s="388">
        <v>0</v>
      </c>
      <c r="O436" s="388">
        <v>0</v>
      </c>
      <c r="P436" s="390">
        <f>L436</f>
        <v>6284839.4699999997</v>
      </c>
      <c r="Q436" s="403">
        <f>L436/H436</f>
        <v>18065.074647887326</v>
      </c>
      <c r="R436" s="388">
        <v>24445</v>
      </c>
      <c r="S436" s="388" t="s">
        <v>149</v>
      </c>
      <c r="T436" s="388" t="s">
        <v>130</v>
      </c>
      <c r="U436" s="29">
        <f>L436-'раздел 2'!C433</f>
        <v>0</v>
      </c>
      <c r="V436" s="116">
        <f t="shared" si="189"/>
        <v>0</v>
      </c>
      <c r="W436" s="116">
        <f t="shared" si="192"/>
        <v>6379.9253521126739</v>
      </c>
    </row>
    <row r="437" spans="1:23" ht="15.6" customHeight="1" x14ac:dyDescent="0.2">
      <c r="A437" s="432" t="s">
        <v>15</v>
      </c>
      <c r="B437" s="433"/>
      <c r="C437" s="282" t="s">
        <v>127</v>
      </c>
      <c r="D437" s="388" t="s">
        <v>127</v>
      </c>
      <c r="E437" s="388" t="s">
        <v>127</v>
      </c>
      <c r="F437" s="259" t="s">
        <v>127</v>
      </c>
      <c r="G437" s="259" t="s">
        <v>127</v>
      </c>
      <c r="H437" s="302">
        <f t="shared" ref="H437:P437" si="215">SUM(H434:H436)</f>
        <v>1475.1</v>
      </c>
      <c r="I437" s="302">
        <f t="shared" si="215"/>
        <v>1474.5</v>
      </c>
      <c r="J437" s="302">
        <f t="shared" si="215"/>
        <v>185.4</v>
      </c>
      <c r="K437" s="282">
        <f t="shared" si="215"/>
        <v>77</v>
      </c>
      <c r="L437" s="302">
        <f t="shared" si="215"/>
        <v>12734952.649999999</v>
      </c>
      <c r="M437" s="302">
        <f t="shared" si="215"/>
        <v>0</v>
      </c>
      <c r="N437" s="302">
        <f t="shared" si="215"/>
        <v>0</v>
      </c>
      <c r="O437" s="302">
        <f t="shared" si="215"/>
        <v>0</v>
      </c>
      <c r="P437" s="302">
        <f t="shared" si="215"/>
        <v>12734952.649999999</v>
      </c>
      <c r="Q437" s="273">
        <v>0</v>
      </c>
      <c r="R437" s="388" t="s">
        <v>127</v>
      </c>
      <c r="S437" s="388" t="s">
        <v>127</v>
      </c>
      <c r="T437" s="388" t="s">
        <v>127</v>
      </c>
      <c r="U437" s="29">
        <f>L437-'раздел 2'!C434</f>
        <v>0</v>
      </c>
      <c r="V437" s="116">
        <f t="shared" si="189"/>
        <v>0</v>
      </c>
      <c r="W437" s="116" t="e">
        <f t="shared" si="192"/>
        <v>#VALUE!</v>
      </c>
    </row>
    <row r="438" spans="1:23" ht="15.6" customHeight="1" x14ac:dyDescent="0.2">
      <c r="A438" s="438" t="s">
        <v>832</v>
      </c>
      <c r="B438" s="439"/>
      <c r="C438" s="282"/>
      <c r="D438" s="388"/>
      <c r="E438" s="388"/>
      <c r="F438" s="259"/>
      <c r="G438" s="259"/>
      <c r="H438" s="388"/>
      <c r="I438" s="388"/>
      <c r="J438" s="388"/>
      <c r="K438" s="282"/>
      <c r="L438" s="302"/>
      <c r="M438" s="388"/>
      <c r="N438" s="388"/>
      <c r="O438" s="388"/>
      <c r="P438" s="388"/>
      <c r="Q438" s="273"/>
      <c r="R438" s="388"/>
      <c r="S438" s="388"/>
      <c r="T438" s="388"/>
      <c r="U438" s="29">
        <f>L438-'раздел 2'!C435</f>
        <v>0</v>
      </c>
      <c r="V438" s="116">
        <f t="shared" si="189"/>
        <v>0</v>
      </c>
      <c r="W438" s="116">
        <f t="shared" si="192"/>
        <v>0</v>
      </c>
    </row>
    <row r="439" spans="1:23" ht="15.6" customHeight="1" x14ac:dyDescent="0.2">
      <c r="A439" s="311">
        <f>A436+1</f>
        <v>287</v>
      </c>
      <c r="B439" s="280" t="s">
        <v>751</v>
      </c>
      <c r="C439" s="282">
        <v>1967</v>
      </c>
      <c r="D439" s="388"/>
      <c r="E439" s="388" t="s">
        <v>181</v>
      </c>
      <c r="F439" s="259">
        <v>2</v>
      </c>
      <c r="G439" s="259">
        <v>2</v>
      </c>
      <c r="H439" s="388">
        <v>509.5</v>
      </c>
      <c r="I439" s="388">
        <v>509.5</v>
      </c>
      <c r="J439" s="388">
        <v>372.8</v>
      </c>
      <c r="K439" s="282">
        <v>41</v>
      </c>
      <c r="L439" s="302">
        <f>'раздел 2'!C436</f>
        <v>5371013.5199999996</v>
      </c>
      <c r="M439" s="388">
        <v>0</v>
      </c>
      <c r="N439" s="388">
        <v>0</v>
      </c>
      <c r="O439" s="388">
        <v>0</v>
      </c>
      <c r="P439" s="390">
        <f>L439</f>
        <v>5371013.5199999996</v>
      </c>
      <c r="Q439" s="403">
        <f>L439/H439</f>
        <v>10541.734092247301</v>
      </c>
      <c r="R439" s="388">
        <v>24445</v>
      </c>
      <c r="S439" s="388" t="s">
        <v>149</v>
      </c>
      <c r="T439" s="388" t="s">
        <v>130</v>
      </c>
      <c r="U439" s="29">
        <f>L439-'раздел 2'!C436</f>
        <v>0</v>
      </c>
      <c r="V439" s="116">
        <f t="shared" si="189"/>
        <v>0</v>
      </c>
      <c r="W439" s="116">
        <f t="shared" si="192"/>
        <v>13903.265907752699</v>
      </c>
    </row>
    <row r="440" spans="1:23" ht="15.6" customHeight="1" x14ac:dyDescent="0.2">
      <c r="A440" s="432" t="s">
        <v>15</v>
      </c>
      <c r="B440" s="433"/>
      <c r="C440" s="282" t="s">
        <v>127</v>
      </c>
      <c r="D440" s="388" t="s">
        <v>127</v>
      </c>
      <c r="E440" s="388" t="s">
        <v>127</v>
      </c>
      <c r="F440" s="259" t="s">
        <v>127</v>
      </c>
      <c r="G440" s="259" t="s">
        <v>127</v>
      </c>
      <c r="H440" s="302">
        <f t="shared" ref="H440:K440" si="216">SUM(H439)</f>
        <v>509.5</v>
      </c>
      <c r="I440" s="302">
        <f t="shared" si="216"/>
        <v>509.5</v>
      </c>
      <c r="J440" s="302">
        <f t="shared" si="216"/>
        <v>372.8</v>
      </c>
      <c r="K440" s="302">
        <f t="shared" si="216"/>
        <v>41</v>
      </c>
      <c r="L440" s="302">
        <f>SUM(L439)</f>
        <v>5371013.5199999996</v>
      </c>
      <c r="M440" s="302">
        <f t="shared" ref="M440:R440" si="217">SUM(M439)</f>
        <v>0</v>
      </c>
      <c r="N440" s="302">
        <f t="shared" si="217"/>
        <v>0</v>
      </c>
      <c r="O440" s="302">
        <f t="shared" si="217"/>
        <v>0</v>
      </c>
      <c r="P440" s="302">
        <f t="shared" si="217"/>
        <v>5371013.5199999996</v>
      </c>
      <c r="Q440" s="302">
        <f t="shared" si="217"/>
        <v>10541.734092247301</v>
      </c>
      <c r="R440" s="302">
        <f t="shared" si="217"/>
        <v>24445</v>
      </c>
      <c r="S440" s="388" t="s">
        <v>127</v>
      </c>
      <c r="T440" s="388" t="s">
        <v>127</v>
      </c>
      <c r="U440" s="29">
        <f>L440-'раздел 2'!C437</f>
        <v>0</v>
      </c>
      <c r="V440" s="116">
        <f t="shared" ref="V440:V461" si="218">L440-P440</f>
        <v>0</v>
      </c>
      <c r="W440" s="116">
        <f t="shared" si="192"/>
        <v>13903.265907752699</v>
      </c>
    </row>
    <row r="441" spans="1:23" ht="15.6" customHeight="1" x14ac:dyDescent="0.2">
      <c r="A441" s="437" t="s">
        <v>37</v>
      </c>
      <c r="B441" s="436"/>
      <c r="C441" s="282" t="s">
        <v>127</v>
      </c>
      <c r="D441" s="388" t="s">
        <v>127</v>
      </c>
      <c r="E441" s="388" t="s">
        <v>127</v>
      </c>
      <c r="F441" s="259" t="s">
        <v>127</v>
      </c>
      <c r="G441" s="259" t="s">
        <v>127</v>
      </c>
      <c r="H441" s="302">
        <f t="shared" ref="H441:P441" si="219">H409+H412+H415+H418+H423+H428+H432+H437+H440</f>
        <v>51395.86</v>
      </c>
      <c r="I441" s="302">
        <f t="shared" si="219"/>
        <v>48561.16</v>
      </c>
      <c r="J441" s="302">
        <f t="shared" si="219"/>
        <v>34160.300000000003</v>
      </c>
      <c r="K441" s="302">
        <f t="shared" si="219"/>
        <v>2537</v>
      </c>
      <c r="L441" s="302">
        <f t="shared" si="219"/>
        <v>225490298.625</v>
      </c>
      <c r="M441" s="302">
        <f t="shared" si="219"/>
        <v>0</v>
      </c>
      <c r="N441" s="302">
        <f t="shared" si="219"/>
        <v>0</v>
      </c>
      <c r="O441" s="302">
        <f t="shared" si="219"/>
        <v>0</v>
      </c>
      <c r="P441" s="302">
        <f t="shared" si="219"/>
        <v>225490298.625</v>
      </c>
      <c r="Q441" s="302" t="e">
        <f>Q409+Q412+#REF!+Q415+Q423+Q432+Q437+Q440</f>
        <v>#REF!</v>
      </c>
      <c r="R441" s="388" t="s">
        <v>127</v>
      </c>
      <c r="S441" s="388" t="s">
        <v>127</v>
      </c>
      <c r="T441" s="388" t="s">
        <v>127</v>
      </c>
      <c r="U441" s="29">
        <f>L441-'раздел 2'!C438</f>
        <v>0</v>
      </c>
      <c r="V441" s="116">
        <f t="shared" si="218"/>
        <v>0</v>
      </c>
      <c r="W441" s="116" t="e">
        <f t="shared" si="192"/>
        <v>#VALUE!</v>
      </c>
    </row>
    <row r="442" spans="1:23" ht="15.6" customHeight="1" x14ac:dyDescent="0.2">
      <c r="A442" s="444" t="s">
        <v>38</v>
      </c>
      <c r="B442" s="444"/>
      <c r="C442" s="444"/>
      <c r="D442" s="444"/>
      <c r="E442" s="444"/>
      <c r="F442" s="444"/>
      <c r="G442" s="444"/>
      <c r="H442" s="444"/>
      <c r="I442" s="444"/>
      <c r="J442" s="444"/>
      <c r="K442" s="444"/>
      <c r="L442" s="444"/>
      <c r="M442" s="444"/>
      <c r="N442" s="444"/>
      <c r="O442" s="444"/>
      <c r="P442" s="444"/>
      <c r="Q442" s="444"/>
      <c r="R442" s="444"/>
      <c r="S442" s="444"/>
      <c r="T442" s="445"/>
      <c r="U442" s="29">
        <f>L442-'раздел 2'!C439</f>
        <v>0</v>
      </c>
      <c r="V442" s="116">
        <f t="shared" si="218"/>
        <v>0</v>
      </c>
      <c r="W442" s="116">
        <f t="shared" si="192"/>
        <v>0</v>
      </c>
    </row>
    <row r="443" spans="1:23" ht="15.6" customHeight="1" x14ac:dyDescent="0.2">
      <c r="A443" s="431" t="s">
        <v>39</v>
      </c>
      <c r="B443" s="431"/>
      <c r="C443" s="282"/>
      <c r="D443" s="388"/>
      <c r="E443" s="388"/>
      <c r="F443" s="259"/>
      <c r="G443" s="259"/>
      <c r="H443" s="388"/>
      <c r="I443" s="388"/>
      <c r="J443" s="388"/>
      <c r="K443" s="282"/>
      <c r="L443" s="302"/>
      <c r="M443" s="388"/>
      <c r="N443" s="388"/>
      <c r="O443" s="388"/>
      <c r="P443" s="388"/>
      <c r="Q443" s="273"/>
      <c r="R443" s="388"/>
      <c r="S443" s="388"/>
      <c r="T443" s="388"/>
      <c r="U443" s="29">
        <f>L443-'раздел 2'!C440</f>
        <v>0</v>
      </c>
      <c r="V443" s="116">
        <f t="shared" si="218"/>
        <v>0</v>
      </c>
      <c r="W443" s="116">
        <f t="shared" ref="W443:W467" si="220">R443-Q443</f>
        <v>0</v>
      </c>
    </row>
    <row r="444" spans="1:23" ht="15.6" customHeight="1" x14ac:dyDescent="0.2">
      <c r="A444" s="37">
        <f>A439+1</f>
        <v>288</v>
      </c>
      <c r="B444" s="275" t="s">
        <v>752</v>
      </c>
      <c r="C444" s="79">
        <v>1936</v>
      </c>
      <c r="D444" s="49"/>
      <c r="E444" s="49" t="s">
        <v>124</v>
      </c>
      <c r="F444" s="13">
        <v>4</v>
      </c>
      <c r="G444" s="13">
        <v>3</v>
      </c>
      <c r="H444" s="49">
        <v>2260.5</v>
      </c>
      <c r="I444" s="49">
        <v>2048.6999999999998</v>
      </c>
      <c r="J444" s="49">
        <v>1127.2</v>
      </c>
      <c r="K444" s="79">
        <v>100</v>
      </c>
      <c r="L444" s="65">
        <f>'раздел 2'!C441</f>
        <v>1428660</v>
      </c>
      <c r="M444" s="49">
        <v>0</v>
      </c>
      <c r="N444" s="49">
        <v>0</v>
      </c>
      <c r="O444" s="388">
        <v>0</v>
      </c>
      <c r="P444" s="390">
        <f t="shared" ref="P444:P452" si="221">L444</f>
        <v>1428660</v>
      </c>
      <c r="Q444" s="403">
        <f t="shared" ref="Q444:Q453" si="222">L444/H444</f>
        <v>632.01061712010619</v>
      </c>
      <c r="R444" s="388">
        <v>24445</v>
      </c>
      <c r="S444" s="388" t="s">
        <v>149</v>
      </c>
      <c r="T444" s="388" t="s">
        <v>130</v>
      </c>
      <c r="U444" s="29">
        <f>L444-'раздел 2'!C441</f>
        <v>0</v>
      </c>
      <c r="V444" s="116">
        <f t="shared" si="218"/>
        <v>0</v>
      </c>
      <c r="W444" s="116">
        <f t="shared" si="220"/>
        <v>23812.989382879892</v>
      </c>
    </row>
    <row r="445" spans="1:23" ht="15.6" customHeight="1" x14ac:dyDescent="0.2">
      <c r="A445" s="165">
        <f>A444+1</f>
        <v>289</v>
      </c>
      <c r="B445" s="275" t="s">
        <v>843</v>
      </c>
      <c r="C445" s="319">
        <v>1983</v>
      </c>
      <c r="D445" s="320" t="s">
        <v>182</v>
      </c>
      <c r="E445" s="319" t="s">
        <v>181</v>
      </c>
      <c r="F445" s="319">
        <v>9</v>
      </c>
      <c r="G445" s="319">
        <v>1</v>
      </c>
      <c r="H445" s="173">
        <v>7725.6</v>
      </c>
      <c r="I445" s="173">
        <v>4196.8999999999996</v>
      </c>
      <c r="J445" s="173">
        <v>3943.7299999999996</v>
      </c>
      <c r="K445" s="321">
        <v>206</v>
      </c>
      <c r="L445" s="65">
        <f>'раздел 2'!C442</f>
        <v>38201121.340000004</v>
      </c>
      <c r="M445" s="49">
        <v>0</v>
      </c>
      <c r="N445" s="49">
        <v>0</v>
      </c>
      <c r="O445" s="388">
        <v>0</v>
      </c>
      <c r="P445" s="390">
        <f t="shared" ref="P445" si="223">L445</f>
        <v>38201121.340000004</v>
      </c>
      <c r="Q445" s="403"/>
      <c r="R445" s="388"/>
      <c r="S445" s="388" t="s">
        <v>149</v>
      </c>
      <c r="T445" s="388" t="s">
        <v>130</v>
      </c>
      <c r="U445" s="29">
        <f>L445-'раздел 2'!C442</f>
        <v>0</v>
      </c>
      <c r="V445" s="116"/>
      <c r="W445" s="116"/>
    </row>
    <row r="446" spans="1:23" ht="15.6" customHeight="1" x14ac:dyDescent="0.2">
      <c r="A446" s="165">
        <f t="shared" ref="A446:A452" si="224">A445+1</f>
        <v>290</v>
      </c>
      <c r="B446" s="275" t="s">
        <v>492</v>
      </c>
      <c r="C446" s="282">
        <v>1978</v>
      </c>
      <c r="D446" s="388"/>
      <c r="E446" s="388" t="s">
        <v>128</v>
      </c>
      <c r="F446" s="259">
        <v>5</v>
      </c>
      <c r="G446" s="259">
        <v>6</v>
      </c>
      <c r="H446" s="388">
        <v>6421.6</v>
      </c>
      <c r="I446" s="388">
        <v>6421.6</v>
      </c>
      <c r="J446" s="388">
        <v>4863.5</v>
      </c>
      <c r="K446" s="282">
        <v>185</v>
      </c>
      <c r="L446" s="65">
        <f>'раздел 2'!C443</f>
        <v>18288519.899999999</v>
      </c>
      <c r="M446" s="388">
        <v>0</v>
      </c>
      <c r="N446" s="388">
        <v>0</v>
      </c>
      <c r="O446" s="388">
        <v>0</v>
      </c>
      <c r="P446" s="390">
        <f t="shared" si="221"/>
        <v>18288519.899999999</v>
      </c>
      <c r="Q446" s="403">
        <f t="shared" si="222"/>
        <v>2847.9693378597231</v>
      </c>
      <c r="R446" s="388">
        <v>24445</v>
      </c>
      <c r="S446" s="388" t="s">
        <v>149</v>
      </c>
      <c r="T446" s="388" t="s">
        <v>130</v>
      </c>
      <c r="U446" s="29">
        <f>L446-'раздел 2'!C443</f>
        <v>0</v>
      </c>
      <c r="V446" s="116">
        <f t="shared" si="218"/>
        <v>0</v>
      </c>
      <c r="W446" s="116">
        <f t="shared" si="220"/>
        <v>21597.030662140278</v>
      </c>
    </row>
    <row r="447" spans="1:23" ht="15.6" customHeight="1" x14ac:dyDescent="0.2">
      <c r="A447" s="165">
        <f t="shared" si="224"/>
        <v>291</v>
      </c>
      <c r="B447" s="275" t="s">
        <v>754</v>
      </c>
      <c r="C447" s="388">
        <v>1975</v>
      </c>
      <c r="D447" s="388" t="s">
        <v>182</v>
      </c>
      <c r="E447" s="388" t="s">
        <v>181</v>
      </c>
      <c r="F447" s="259">
        <v>5</v>
      </c>
      <c r="G447" s="259">
        <v>1</v>
      </c>
      <c r="H447" s="388">
        <v>2949.3</v>
      </c>
      <c r="I447" s="388">
        <v>2327.4</v>
      </c>
      <c r="J447" s="388">
        <v>87.24</v>
      </c>
      <c r="K447" s="388">
        <v>100</v>
      </c>
      <c r="L447" s="65">
        <f>'раздел 2'!C444</f>
        <v>8494027.5</v>
      </c>
      <c r="M447" s="51">
        <v>0</v>
      </c>
      <c r="N447" s="51">
        <v>0</v>
      </c>
      <c r="O447" s="388">
        <v>0</v>
      </c>
      <c r="P447" s="390">
        <f t="shared" si="221"/>
        <v>8494027.5</v>
      </c>
      <c r="Q447" s="403">
        <f t="shared" si="222"/>
        <v>2880.0147492625365</v>
      </c>
      <c r="R447" s="388">
        <v>24445</v>
      </c>
      <c r="S447" s="388" t="s">
        <v>149</v>
      </c>
      <c r="T447" s="388" t="s">
        <v>130</v>
      </c>
      <c r="U447" s="29">
        <f>L447-'раздел 2'!C444</f>
        <v>0</v>
      </c>
      <c r="V447" s="116">
        <f t="shared" si="218"/>
        <v>0</v>
      </c>
      <c r="W447" s="116">
        <f t="shared" si="220"/>
        <v>21564.985250737464</v>
      </c>
    </row>
    <row r="448" spans="1:23" ht="15.6" customHeight="1" x14ac:dyDescent="0.2">
      <c r="A448" s="165">
        <f t="shared" si="224"/>
        <v>292</v>
      </c>
      <c r="B448" s="54" t="s">
        <v>485</v>
      </c>
      <c r="C448" s="388">
        <v>1994</v>
      </c>
      <c r="D448" s="388" t="s">
        <v>182</v>
      </c>
      <c r="E448" s="388" t="s">
        <v>457</v>
      </c>
      <c r="F448" s="259">
        <v>5</v>
      </c>
      <c r="G448" s="259">
        <v>4</v>
      </c>
      <c r="H448" s="388">
        <v>7571.2</v>
      </c>
      <c r="I448" s="388">
        <v>5555.2</v>
      </c>
      <c r="J448" s="388">
        <v>198</v>
      </c>
      <c r="K448" s="388">
        <v>198</v>
      </c>
      <c r="L448" s="65">
        <f>'раздел 2'!C445</f>
        <v>7656340.6500000004</v>
      </c>
      <c r="M448" s="388">
        <v>0</v>
      </c>
      <c r="N448" s="388">
        <v>0</v>
      </c>
      <c r="O448" s="388">
        <v>0</v>
      </c>
      <c r="P448" s="390">
        <f t="shared" si="221"/>
        <v>7656340.6500000004</v>
      </c>
      <c r="Q448" s="403">
        <f t="shared" si="222"/>
        <v>1011.2453309911243</v>
      </c>
      <c r="R448" s="388">
        <v>24445</v>
      </c>
      <c r="S448" s="388" t="s">
        <v>149</v>
      </c>
      <c r="T448" s="388" t="s">
        <v>130</v>
      </c>
      <c r="U448" s="29">
        <f>L448-'раздел 2'!C445</f>
        <v>0</v>
      </c>
      <c r="V448" s="116">
        <f t="shared" si="218"/>
        <v>0</v>
      </c>
      <c r="W448" s="116">
        <f t="shared" si="220"/>
        <v>23433.754669008875</v>
      </c>
    </row>
    <row r="449" spans="1:23" ht="15.6" customHeight="1" x14ac:dyDescent="0.2">
      <c r="A449" s="165">
        <f t="shared" si="224"/>
        <v>293</v>
      </c>
      <c r="B449" s="303" t="s">
        <v>486</v>
      </c>
      <c r="C449" s="388">
        <v>1968</v>
      </c>
      <c r="D449" s="388" t="s">
        <v>182</v>
      </c>
      <c r="E449" s="388" t="s">
        <v>456</v>
      </c>
      <c r="F449" s="259">
        <v>5</v>
      </c>
      <c r="G449" s="259">
        <v>4</v>
      </c>
      <c r="H449" s="388">
        <v>4154.8</v>
      </c>
      <c r="I449" s="388">
        <v>4154.8</v>
      </c>
      <c r="J449" s="388">
        <v>2542.9</v>
      </c>
      <c r="K449" s="388">
        <v>92</v>
      </c>
      <c r="L449" s="65">
        <f>'раздел 2'!C446</f>
        <v>11299985.550000001</v>
      </c>
      <c r="M449" s="388">
        <v>0</v>
      </c>
      <c r="N449" s="388">
        <v>0</v>
      </c>
      <c r="O449" s="388">
        <v>0</v>
      </c>
      <c r="P449" s="390">
        <f t="shared" si="221"/>
        <v>11299985.550000001</v>
      </c>
      <c r="Q449" s="403">
        <f t="shared" si="222"/>
        <v>2719.7423582362571</v>
      </c>
      <c r="R449" s="388">
        <v>24445</v>
      </c>
      <c r="S449" s="388" t="s">
        <v>149</v>
      </c>
      <c r="T449" s="388" t="s">
        <v>130</v>
      </c>
      <c r="U449" s="29">
        <f>L449-'раздел 2'!C446</f>
        <v>0</v>
      </c>
      <c r="V449" s="116">
        <f t="shared" si="218"/>
        <v>0</v>
      </c>
      <c r="W449" s="116">
        <f t="shared" si="220"/>
        <v>21725.257641763743</v>
      </c>
    </row>
    <row r="450" spans="1:23" ht="15.6" customHeight="1" x14ac:dyDescent="0.2">
      <c r="A450" s="165">
        <f t="shared" si="224"/>
        <v>294</v>
      </c>
      <c r="B450" s="39" t="s">
        <v>487</v>
      </c>
      <c r="C450" s="388">
        <v>1967</v>
      </c>
      <c r="D450" s="388" t="s">
        <v>182</v>
      </c>
      <c r="E450" s="388" t="s">
        <v>456</v>
      </c>
      <c r="F450" s="259">
        <v>5</v>
      </c>
      <c r="G450" s="259">
        <v>4</v>
      </c>
      <c r="H450" s="388">
        <v>4319.2</v>
      </c>
      <c r="I450" s="388">
        <v>4319.2</v>
      </c>
      <c r="J450" s="388">
        <v>3125.4</v>
      </c>
      <c r="K450" s="388">
        <v>119</v>
      </c>
      <c r="L450" s="65">
        <f>'раздел 2'!C447</f>
        <v>13461569.1</v>
      </c>
      <c r="M450" s="388">
        <v>0</v>
      </c>
      <c r="N450" s="388">
        <v>0</v>
      </c>
      <c r="O450" s="388">
        <v>0</v>
      </c>
      <c r="P450" s="390">
        <f t="shared" si="221"/>
        <v>13461569.1</v>
      </c>
      <c r="Q450" s="403">
        <f t="shared" si="222"/>
        <v>3116.6811215039825</v>
      </c>
      <c r="R450" s="388">
        <v>24445</v>
      </c>
      <c r="S450" s="388" t="s">
        <v>149</v>
      </c>
      <c r="T450" s="388" t="s">
        <v>130</v>
      </c>
      <c r="U450" s="29">
        <f>L450-'раздел 2'!C447</f>
        <v>0</v>
      </c>
      <c r="V450" s="116">
        <f t="shared" si="218"/>
        <v>0</v>
      </c>
      <c r="W450" s="116">
        <f t="shared" si="220"/>
        <v>21328.318878496018</v>
      </c>
    </row>
    <row r="451" spans="1:23" ht="15.6" customHeight="1" x14ac:dyDescent="0.2">
      <c r="A451" s="165">
        <f t="shared" si="224"/>
        <v>295</v>
      </c>
      <c r="B451" s="39" t="s">
        <v>846</v>
      </c>
      <c r="C451" s="388">
        <v>1968</v>
      </c>
      <c r="D451" s="388"/>
      <c r="E451" s="388" t="s">
        <v>124</v>
      </c>
      <c r="F451" s="259">
        <v>5</v>
      </c>
      <c r="G451" s="259">
        <v>4</v>
      </c>
      <c r="H451" s="388">
        <v>4370.8999999999996</v>
      </c>
      <c r="I451" s="388">
        <v>2745.1</v>
      </c>
      <c r="J451" s="388">
        <v>1822.2</v>
      </c>
      <c r="K451" s="388">
        <v>119</v>
      </c>
      <c r="L451" s="65">
        <f>'раздел 2'!C448</f>
        <v>37598777.780000001</v>
      </c>
      <c r="M451" s="388"/>
      <c r="N451" s="388"/>
      <c r="O451" s="388"/>
      <c r="P451" s="390">
        <f t="shared" si="221"/>
        <v>37598777.780000001</v>
      </c>
      <c r="Q451" s="403"/>
      <c r="R451" s="388"/>
      <c r="S451" s="388" t="s">
        <v>149</v>
      </c>
      <c r="T451" s="388" t="s">
        <v>130</v>
      </c>
      <c r="U451" s="29">
        <f>L451-'раздел 2'!C448</f>
        <v>0</v>
      </c>
      <c r="V451" s="116">
        <f t="shared" si="218"/>
        <v>0</v>
      </c>
      <c r="W451" s="116">
        <f t="shared" si="220"/>
        <v>0</v>
      </c>
    </row>
    <row r="452" spans="1:23" ht="15.6" customHeight="1" x14ac:dyDescent="0.2">
      <c r="A452" s="165">
        <f t="shared" si="224"/>
        <v>296</v>
      </c>
      <c r="B452" s="39" t="s">
        <v>488</v>
      </c>
      <c r="C452" s="388">
        <v>1976</v>
      </c>
      <c r="D452" s="388" t="s">
        <v>182</v>
      </c>
      <c r="E452" s="388" t="s">
        <v>458</v>
      </c>
      <c r="F452" s="259">
        <v>5</v>
      </c>
      <c r="G452" s="259">
        <v>6</v>
      </c>
      <c r="H452" s="388">
        <v>5085.6000000000004</v>
      </c>
      <c r="I452" s="388">
        <v>5085.6000000000004</v>
      </c>
      <c r="J452" s="388">
        <v>4662.3</v>
      </c>
      <c r="K452" s="388">
        <v>182</v>
      </c>
      <c r="L452" s="65">
        <f>'раздел 2'!C449</f>
        <v>8007817.6500000004</v>
      </c>
      <c r="M452" s="388">
        <v>0</v>
      </c>
      <c r="N452" s="388">
        <v>0</v>
      </c>
      <c r="O452" s="388">
        <v>0</v>
      </c>
      <c r="P452" s="390">
        <f t="shared" si="221"/>
        <v>8007817.6500000004</v>
      </c>
      <c r="Q452" s="403">
        <f t="shared" si="222"/>
        <v>1574.6062706465314</v>
      </c>
      <c r="R452" s="388">
        <v>24445</v>
      </c>
      <c r="S452" s="388" t="s">
        <v>149</v>
      </c>
      <c r="T452" s="388" t="s">
        <v>130</v>
      </c>
      <c r="U452" s="29">
        <f>L452-'раздел 2'!C449</f>
        <v>0</v>
      </c>
      <c r="V452" s="116">
        <f t="shared" si="218"/>
        <v>0</v>
      </c>
      <c r="W452" s="116">
        <f t="shared" si="220"/>
        <v>22870.393729353469</v>
      </c>
    </row>
    <row r="453" spans="1:23" ht="15.6" customHeight="1" x14ac:dyDescent="0.2">
      <c r="A453" s="432" t="s">
        <v>15</v>
      </c>
      <c r="B453" s="433"/>
      <c r="C453" s="282" t="s">
        <v>127</v>
      </c>
      <c r="D453" s="388" t="s">
        <v>127</v>
      </c>
      <c r="E453" s="388" t="s">
        <v>127</v>
      </c>
      <c r="F453" s="259" t="s">
        <v>127</v>
      </c>
      <c r="G453" s="259" t="s">
        <v>127</v>
      </c>
      <c r="H453" s="302">
        <f t="shared" ref="H453:P453" si="225">SUM(H444:H452)</f>
        <v>44858.7</v>
      </c>
      <c r="I453" s="302">
        <f t="shared" si="225"/>
        <v>36854.5</v>
      </c>
      <c r="J453" s="302">
        <f t="shared" si="225"/>
        <v>22372.469999999998</v>
      </c>
      <c r="K453" s="282">
        <f t="shared" si="225"/>
        <v>1301</v>
      </c>
      <c r="L453" s="302">
        <f t="shared" si="225"/>
        <v>144436819.47</v>
      </c>
      <c r="M453" s="302">
        <f t="shared" si="225"/>
        <v>0</v>
      </c>
      <c r="N453" s="302">
        <f t="shared" si="225"/>
        <v>0</v>
      </c>
      <c r="O453" s="302">
        <f t="shared" si="225"/>
        <v>0</v>
      </c>
      <c r="P453" s="302">
        <f t="shared" si="225"/>
        <v>144436819.47</v>
      </c>
      <c r="Q453" s="403">
        <f t="shared" si="222"/>
        <v>3219.817325736145</v>
      </c>
      <c r="R453" s="388" t="s">
        <v>127</v>
      </c>
      <c r="S453" s="388" t="s">
        <v>127</v>
      </c>
      <c r="T453" s="388" t="s">
        <v>127</v>
      </c>
      <c r="U453" s="29">
        <f>L453-'раздел 2'!C450</f>
        <v>0</v>
      </c>
      <c r="V453" s="116">
        <f t="shared" si="218"/>
        <v>0</v>
      </c>
      <c r="W453" s="116" t="e">
        <f t="shared" si="220"/>
        <v>#VALUE!</v>
      </c>
    </row>
    <row r="454" spans="1:23" ht="15.6" customHeight="1" x14ac:dyDescent="0.2">
      <c r="A454" s="438" t="s">
        <v>40</v>
      </c>
      <c r="B454" s="439"/>
      <c r="C454" s="282"/>
      <c r="D454" s="388"/>
      <c r="E454" s="388"/>
      <c r="F454" s="259"/>
      <c r="G454" s="259"/>
      <c r="H454" s="388"/>
      <c r="I454" s="388"/>
      <c r="J454" s="388"/>
      <c r="K454" s="282"/>
      <c r="L454" s="302"/>
      <c r="M454" s="388"/>
      <c r="N454" s="388"/>
      <c r="O454" s="388"/>
      <c r="P454" s="388"/>
      <c r="Q454" s="273"/>
      <c r="R454" s="388"/>
      <c r="S454" s="388"/>
      <c r="T454" s="388"/>
      <c r="U454" s="29">
        <f>L454-'раздел 2'!C451</f>
        <v>0</v>
      </c>
      <c r="V454" s="116">
        <f t="shared" si="218"/>
        <v>0</v>
      </c>
      <c r="W454" s="116">
        <f t="shared" si="220"/>
        <v>0</v>
      </c>
    </row>
    <row r="455" spans="1:23" ht="15.6" customHeight="1" x14ac:dyDescent="0.2">
      <c r="A455" s="311">
        <f>A452+1</f>
        <v>297</v>
      </c>
      <c r="B455" s="289" t="s">
        <v>236</v>
      </c>
      <c r="C455" s="282">
        <v>1965</v>
      </c>
      <c r="D455" s="388"/>
      <c r="E455" s="388" t="s">
        <v>459</v>
      </c>
      <c r="F455" s="259">
        <v>2</v>
      </c>
      <c r="G455" s="259">
        <v>2</v>
      </c>
      <c r="H455" s="388">
        <v>791.1</v>
      </c>
      <c r="I455" s="388">
        <v>733.1</v>
      </c>
      <c r="J455" s="388">
        <v>531.6</v>
      </c>
      <c r="K455" s="282">
        <v>41</v>
      </c>
      <c r="L455" s="302">
        <f>'раздел 2'!C452</f>
        <v>4801036.8</v>
      </c>
      <c r="M455" s="388">
        <v>0</v>
      </c>
      <c r="N455" s="388">
        <v>0</v>
      </c>
      <c r="O455" s="388">
        <v>0</v>
      </c>
      <c r="P455" s="390">
        <f>L455</f>
        <v>4801036.8</v>
      </c>
      <c r="Q455" s="403">
        <f>L455/H455</f>
        <v>6068.8115282518011</v>
      </c>
      <c r="R455" s="388">
        <v>24445</v>
      </c>
      <c r="S455" s="388" t="s">
        <v>149</v>
      </c>
      <c r="T455" s="388" t="s">
        <v>130</v>
      </c>
      <c r="U455" s="29">
        <f>L455-'раздел 2'!C452</f>
        <v>0</v>
      </c>
      <c r="V455" s="116">
        <f t="shared" si="218"/>
        <v>0</v>
      </c>
      <c r="W455" s="116">
        <f t="shared" si="220"/>
        <v>18376.188471748199</v>
      </c>
    </row>
    <row r="456" spans="1:23" ht="15.6" customHeight="1" x14ac:dyDescent="0.2">
      <c r="A456" s="432" t="s">
        <v>15</v>
      </c>
      <c r="B456" s="433"/>
      <c r="C456" s="282" t="s">
        <v>127</v>
      </c>
      <c r="D456" s="388" t="s">
        <v>127</v>
      </c>
      <c r="E456" s="388" t="s">
        <v>127</v>
      </c>
      <c r="F456" s="259" t="s">
        <v>127</v>
      </c>
      <c r="G456" s="259" t="s">
        <v>127</v>
      </c>
      <c r="H456" s="388">
        <v>2744.4</v>
      </c>
      <c r="I456" s="388">
        <v>2530.8000000000002</v>
      </c>
      <c r="J456" s="388">
        <v>1926.7199999999998</v>
      </c>
      <c r="K456" s="282">
        <v>141</v>
      </c>
      <c r="L456" s="302">
        <f>SUM(L455:L455)</f>
        <v>4801036.8</v>
      </c>
      <c r="M456" s="302">
        <f>SUM(M455:M455)</f>
        <v>0</v>
      </c>
      <c r="N456" s="302">
        <f>SUM(N455:N455)</f>
        <v>0</v>
      </c>
      <c r="O456" s="302">
        <f>SUM(O455:O455)</f>
        <v>0</v>
      </c>
      <c r="P456" s="302">
        <f>SUM(P455:P455)</f>
        <v>4801036.8</v>
      </c>
      <c r="Q456" s="403">
        <f>L456/H456</f>
        <v>1749.3939658941845</v>
      </c>
      <c r="R456" s="388" t="s">
        <v>127</v>
      </c>
      <c r="S456" s="388" t="s">
        <v>127</v>
      </c>
      <c r="T456" s="388" t="s">
        <v>127</v>
      </c>
      <c r="U456" s="29">
        <f>L456-'раздел 2'!C453</f>
        <v>0</v>
      </c>
      <c r="V456" s="116">
        <f t="shared" si="218"/>
        <v>0</v>
      </c>
      <c r="W456" s="116" t="e">
        <f t="shared" si="220"/>
        <v>#VALUE!</v>
      </c>
    </row>
    <row r="457" spans="1:23" ht="15.6" customHeight="1" x14ac:dyDescent="0.2">
      <c r="A457" s="438" t="s">
        <v>41</v>
      </c>
      <c r="B457" s="439"/>
      <c r="C457" s="282"/>
      <c r="D457" s="388"/>
      <c r="E457" s="388"/>
      <c r="F457" s="259"/>
      <c r="G457" s="259"/>
      <c r="H457" s="388"/>
      <c r="I457" s="388"/>
      <c r="J457" s="388"/>
      <c r="K457" s="282"/>
      <c r="L457" s="302"/>
      <c r="M457" s="388"/>
      <c r="N457" s="388"/>
      <c r="O457" s="388"/>
      <c r="P457" s="388"/>
      <c r="Q457" s="273"/>
      <c r="R457" s="388"/>
      <c r="S457" s="388"/>
      <c r="T457" s="388"/>
      <c r="U457" s="29">
        <f>L457-'раздел 2'!C454</f>
        <v>0</v>
      </c>
      <c r="V457" s="116">
        <f t="shared" si="218"/>
        <v>0</v>
      </c>
      <c r="W457" s="116">
        <f t="shared" si="220"/>
        <v>0</v>
      </c>
    </row>
    <row r="458" spans="1:23" ht="15.6" customHeight="1" x14ac:dyDescent="0.2">
      <c r="A458" s="311">
        <f>A455+1</f>
        <v>298</v>
      </c>
      <c r="B458" s="275" t="s">
        <v>235</v>
      </c>
      <c r="C458" s="282">
        <v>1983</v>
      </c>
      <c r="D458" s="388"/>
      <c r="E458" s="388" t="s">
        <v>135</v>
      </c>
      <c r="F458" s="259">
        <v>2</v>
      </c>
      <c r="G458" s="259">
        <v>1</v>
      </c>
      <c r="H458" s="388">
        <v>282.8</v>
      </c>
      <c r="I458" s="388">
        <v>235.4</v>
      </c>
      <c r="J458" s="388">
        <v>70.3</v>
      </c>
      <c r="K458" s="282">
        <v>11</v>
      </c>
      <c r="L458" s="302">
        <f>'раздел 2'!C455</f>
        <v>1587339.54</v>
      </c>
      <c r="M458" s="388">
        <v>0</v>
      </c>
      <c r="N458" s="388">
        <v>0</v>
      </c>
      <c r="O458" s="388">
        <v>0</v>
      </c>
      <c r="P458" s="390">
        <f>L458</f>
        <v>1587339.54</v>
      </c>
      <c r="Q458" s="403">
        <f>L458/H458</f>
        <v>5612.9403818953324</v>
      </c>
      <c r="R458" s="388">
        <v>24445</v>
      </c>
      <c r="S458" s="388" t="s">
        <v>149</v>
      </c>
      <c r="T458" s="388" t="s">
        <v>130</v>
      </c>
      <c r="U458" s="29">
        <f>L458-'раздел 2'!C455</f>
        <v>0</v>
      </c>
      <c r="V458" s="116">
        <f t="shared" si="218"/>
        <v>0</v>
      </c>
      <c r="W458" s="116">
        <f t="shared" si="220"/>
        <v>18832.059618104668</v>
      </c>
    </row>
    <row r="459" spans="1:23" ht="15.6" customHeight="1" x14ac:dyDescent="0.2">
      <c r="A459" s="432" t="s">
        <v>15</v>
      </c>
      <c r="B459" s="433"/>
      <c r="C459" s="282" t="s">
        <v>127</v>
      </c>
      <c r="D459" s="388" t="s">
        <v>127</v>
      </c>
      <c r="E459" s="388" t="s">
        <v>127</v>
      </c>
      <c r="F459" s="259" t="s">
        <v>127</v>
      </c>
      <c r="G459" s="259" t="s">
        <v>127</v>
      </c>
      <c r="H459" s="302">
        <f t="shared" ref="H459:P459" si="226">H458</f>
        <v>282.8</v>
      </c>
      <c r="I459" s="302">
        <f t="shared" si="226"/>
        <v>235.4</v>
      </c>
      <c r="J459" s="302">
        <f t="shared" si="226"/>
        <v>70.3</v>
      </c>
      <c r="K459" s="282">
        <f t="shared" si="226"/>
        <v>11</v>
      </c>
      <c r="L459" s="302">
        <f t="shared" si="226"/>
        <v>1587339.54</v>
      </c>
      <c r="M459" s="302">
        <f t="shared" si="226"/>
        <v>0</v>
      </c>
      <c r="N459" s="302">
        <f t="shared" si="226"/>
        <v>0</v>
      </c>
      <c r="O459" s="302">
        <f t="shared" si="226"/>
        <v>0</v>
      </c>
      <c r="P459" s="302">
        <f t="shared" si="226"/>
        <v>1587339.54</v>
      </c>
      <c r="Q459" s="403">
        <f>L459/H459</f>
        <v>5612.9403818953324</v>
      </c>
      <c r="R459" s="388" t="s">
        <v>127</v>
      </c>
      <c r="S459" s="388" t="s">
        <v>127</v>
      </c>
      <c r="T459" s="388" t="s">
        <v>127</v>
      </c>
      <c r="U459" s="29">
        <f>L459-'раздел 2'!C456</f>
        <v>0</v>
      </c>
      <c r="V459" s="116">
        <f t="shared" si="218"/>
        <v>0</v>
      </c>
      <c r="W459" s="116" t="e">
        <f t="shared" si="220"/>
        <v>#VALUE!</v>
      </c>
    </row>
    <row r="460" spans="1:23" ht="15.6" customHeight="1" x14ac:dyDescent="0.2">
      <c r="A460" s="438" t="s">
        <v>408</v>
      </c>
      <c r="B460" s="439"/>
      <c r="C460" s="282"/>
      <c r="D460" s="388"/>
      <c r="E460" s="388"/>
      <c r="F460" s="259"/>
      <c r="G460" s="259"/>
      <c r="H460" s="388"/>
      <c r="I460" s="388"/>
      <c r="J460" s="388"/>
      <c r="K460" s="282"/>
      <c r="L460" s="302"/>
      <c r="M460" s="388"/>
      <c r="N460" s="388"/>
      <c r="O460" s="388"/>
      <c r="P460" s="388"/>
      <c r="Q460" s="273"/>
      <c r="R460" s="388"/>
      <c r="S460" s="388"/>
      <c r="T460" s="388"/>
      <c r="U460" s="29">
        <f>L460-'раздел 2'!C457</f>
        <v>0</v>
      </c>
      <c r="V460" s="116">
        <f t="shared" si="218"/>
        <v>0</v>
      </c>
      <c r="W460" s="116">
        <f t="shared" si="220"/>
        <v>0</v>
      </c>
    </row>
    <row r="461" spans="1:23" ht="15.6" customHeight="1" x14ac:dyDescent="0.2">
      <c r="A461" s="165">
        <f>A458+1</f>
        <v>299</v>
      </c>
      <c r="B461" s="261" t="s">
        <v>755</v>
      </c>
      <c r="C461" s="282">
        <v>1970</v>
      </c>
      <c r="D461" s="388"/>
      <c r="E461" s="388" t="s">
        <v>124</v>
      </c>
      <c r="F461" s="259">
        <v>2</v>
      </c>
      <c r="G461" s="259">
        <v>2</v>
      </c>
      <c r="H461" s="388">
        <v>782.7</v>
      </c>
      <c r="I461" s="388">
        <v>724.7</v>
      </c>
      <c r="J461" s="388">
        <v>294.8</v>
      </c>
      <c r="K461" s="282">
        <v>35</v>
      </c>
      <c r="L461" s="302">
        <f>'раздел 2'!C458</f>
        <v>4685899.05</v>
      </c>
      <c r="M461" s="388">
        <v>0</v>
      </c>
      <c r="N461" s="388">
        <v>0</v>
      </c>
      <c r="O461" s="388">
        <v>0</v>
      </c>
      <c r="P461" s="390">
        <f t="shared" ref="P461" si="227">L461</f>
        <v>4685899.05</v>
      </c>
      <c r="Q461" s="403">
        <f t="shared" ref="Q461:Q462" si="228">L461/H461</f>
        <v>5986.8392104254499</v>
      </c>
      <c r="R461" s="388">
        <v>24445</v>
      </c>
      <c r="S461" s="388" t="s">
        <v>149</v>
      </c>
      <c r="T461" s="388" t="s">
        <v>130</v>
      </c>
      <c r="U461" s="29">
        <f>L461-'раздел 2'!C458</f>
        <v>0</v>
      </c>
      <c r="V461" s="116">
        <f t="shared" si="218"/>
        <v>0</v>
      </c>
      <c r="W461" s="116">
        <f t="shared" si="220"/>
        <v>18458.160789574551</v>
      </c>
    </row>
    <row r="462" spans="1:23" ht="15.6" customHeight="1" x14ac:dyDescent="0.2">
      <c r="A462" s="432" t="s">
        <v>15</v>
      </c>
      <c r="B462" s="433"/>
      <c r="C462" s="282" t="s">
        <v>127</v>
      </c>
      <c r="D462" s="388" t="s">
        <v>127</v>
      </c>
      <c r="E462" s="388" t="s">
        <v>127</v>
      </c>
      <c r="F462" s="259" t="s">
        <v>127</v>
      </c>
      <c r="G462" s="259" t="s">
        <v>127</v>
      </c>
      <c r="H462" s="388">
        <v>19091.319999999996</v>
      </c>
      <c r="I462" s="388">
        <v>15412.419999999998</v>
      </c>
      <c r="J462" s="388">
        <v>11909.150000000001</v>
      </c>
      <c r="K462" s="282">
        <v>721</v>
      </c>
      <c r="L462" s="302">
        <f>SUM(L461:L461)</f>
        <v>4685899.05</v>
      </c>
      <c r="M462" s="302">
        <f>SUM(M461:M461)</f>
        <v>0</v>
      </c>
      <c r="N462" s="302">
        <f>SUM(N461:N461)</f>
        <v>0</v>
      </c>
      <c r="O462" s="302">
        <f>SUM(O461:O461)</f>
        <v>0</v>
      </c>
      <c r="P462" s="302">
        <f>SUM(P461:P461)</f>
        <v>4685899.05</v>
      </c>
      <c r="Q462" s="403">
        <f t="shared" si="228"/>
        <v>245.44657205473487</v>
      </c>
      <c r="R462" s="388" t="s">
        <v>127</v>
      </c>
      <c r="S462" s="388" t="s">
        <v>127</v>
      </c>
      <c r="T462" s="388" t="s">
        <v>127</v>
      </c>
      <c r="U462" s="29">
        <f>L462-'раздел 2'!C459</f>
        <v>0</v>
      </c>
      <c r="V462" s="116">
        <f t="shared" ref="V462:V500" si="229">L462-P462</f>
        <v>0</v>
      </c>
      <c r="W462" s="116" t="e">
        <f t="shared" si="220"/>
        <v>#VALUE!</v>
      </c>
    </row>
    <row r="463" spans="1:23" ht="15.6" customHeight="1" x14ac:dyDescent="0.2">
      <c r="A463" s="438" t="s">
        <v>237</v>
      </c>
      <c r="B463" s="439"/>
      <c r="C463" s="282"/>
      <c r="D463" s="388"/>
      <c r="E463" s="388"/>
      <c r="F463" s="259"/>
      <c r="G463" s="259"/>
      <c r="H463" s="388"/>
      <c r="I463" s="388"/>
      <c r="J463" s="388"/>
      <c r="K463" s="282"/>
      <c r="L463" s="302"/>
      <c r="M463" s="388"/>
      <c r="N463" s="388"/>
      <c r="O463" s="388"/>
      <c r="P463" s="388"/>
      <c r="Q463" s="273"/>
      <c r="R463" s="388"/>
      <c r="S463" s="388"/>
      <c r="T463" s="388"/>
      <c r="U463" s="29">
        <f>L463-'раздел 2'!C460</f>
        <v>0</v>
      </c>
      <c r="V463" s="116">
        <f t="shared" si="229"/>
        <v>0</v>
      </c>
      <c r="W463" s="116">
        <f t="shared" si="220"/>
        <v>0</v>
      </c>
    </row>
    <row r="464" spans="1:23" ht="15.6" customHeight="1" x14ac:dyDescent="0.2">
      <c r="A464" s="92">
        <f>A461+1</f>
        <v>300</v>
      </c>
      <c r="B464" s="289" t="s">
        <v>307</v>
      </c>
      <c r="C464" s="282">
        <v>1978</v>
      </c>
      <c r="D464" s="388"/>
      <c r="E464" s="388" t="s">
        <v>124</v>
      </c>
      <c r="F464" s="259">
        <v>2</v>
      </c>
      <c r="G464" s="259">
        <v>2</v>
      </c>
      <c r="H464" s="388">
        <v>1788.5</v>
      </c>
      <c r="I464" s="388">
        <v>814.5</v>
      </c>
      <c r="J464" s="388">
        <v>974</v>
      </c>
      <c r="K464" s="282">
        <v>59</v>
      </c>
      <c r="L464" s="302">
        <f>'раздел 2'!C461</f>
        <v>25257217.300000001</v>
      </c>
      <c r="M464" s="388">
        <v>0</v>
      </c>
      <c r="N464" s="388">
        <v>0</v>
      </c>
      <c r="O464" s="388">
        <v>0</v>
      </c>
      <c r="P464" s="390">
        <f t="shared" ref="P464:P466" si="230">L464</f>
        <v>25257217.300000001</v>
      </c>
      <c r="Q464" s="403">
        <f t="shared" ref="Q464:Q467" si="231">L464/H464</f>
        <v>14122.011350293542</v>
      </c>
      <c r="R464" s="388">
        <v>24445</v>
      </c>
      <c r="S464" s="388" t="s">
        <v>149</v>
      </c>
      <c r="T464" s="388" t="s">
        <v>130</v>
      </c>
      <c r="U464" s="29">
        <f>L464-'раздел 2'!C461</f>
        <v>0</v>
      </c>
      <c r="V464" s="116">
        <f t="shared" si="229"/>
        <v>0</v>
      </c>
      <c r="W464" s="116">
        <f t="shared" si="220"/>
        <v>10322.988649706458</v>
      </c>
    </row>
    <row r="465" spans="1:23" ht="15.6" customHeight="1" x14ac:dyDescent="0.2">
      <c r="A465" s="165">
        <f t="shared" ref="A465:A466" si="232">A464+1</f>
        <v>301</v>
      </c>
      <c r="B465" s="289" t="s">
        <v>308</v>
      </c>
      <c r="C465" s="282">
        <v>1983</v>
      </c>
      <c r="D465" s="388"/>
      <c r="E465" s="388" t="s">
        <v>427</v>
      </c>
      <c r="F465" s="259">
        <v>2</v>
      </c>
      <c r="G465" s="259">
        <v>2</v>
      </c>
      <c r="H465" s="388">
        <v>2116.9</v>
      </c>
      <c r="I465" s="388">
        <v>813.2</v>
      </c>
      <c r="J465" s="388">
        <v>1303.7</v>
      </c>
      <c r="K465" s="282">
        <v>73</v>
      </c>
      <c r="L465" s="302">
        <f>'раздел 2'!C462</f>
        <v>29320039.100000001</v>
      </c>
      <c r="M465" s="388">
        <v>0</v>
      </c>
      <c r="N465" s="388">
        <v>0</v>
      </c>
      <c r="O465" s="388">
        <v>0</v>
      </c>
      <c r="P465" s="390">
        <f t="shared" si="230"/>
        <v>29320039.100000001</v>
      </c>
      <c r="Q465" s="403">
        <f t="shared" si="231"/>
        <v>13850.460153998773</v>
      </c>
      <c r="R465" s="388">
        <v>24445</v>
      </c>
      <c r="S465" s="388" t="s">
        <v>149</v>
      </c>
      <c r="T465" s="388" t="s">
        <v>130</v>
      </c>
      <c r="U465" s="29">
        <f>L465-'раздел 2'!C462</f>
        <v>0</v>
      </c>
      <c r="V465" s="116">
        <f t="shared" si="229"/>
        <v>0</v>
      </c>
      <c r="W465" s="116">
        <f t="shared" si="220"/>
        <v>10594.539846001227</v>
      </c>
    </row>
    <row r="466" spans="1:23" ht="15.6" customHeight="1" x14ac:dyDescent="0.2">
      <c r="A466" s="165">
        <f t="shared" si="232"/>
        <v>302</v>
      </c>
      <c r="B466" s="289" t="s">
        <v>238</v>
      </c>
      <c r="C466" s="282">
        <v>1953</v>
      </c>
      <c r="D466" s="388"/>
      <c r="E466" s="388" t="s">
        <v>124</v>
      </c>
      <c r="F466" s="259">
        <v>2</v>
      </c>
      <c r="G466" s="259">
        <v>1</v>
      </c>
      <c r="H466" s="388">
        <v>447.1</v>
      </c>
      <c r="I466" s="388">
        <v>187.3</v>
      </c>
      <c r="J466" s="388">
        <v>259.8</v>
      </c>
      <c r="K466" s="282">
        <v>13</v>
      </c>
      <c r="L466" s="302">
        <f>'раздел 2'!C463</f>
        <v>2810020.5</v>
      </c>
      <c r="M466" s="388">
        <v>0</v>
      </c>
      <c r="N466" s="388">
        <v>0</v>
      </c>
      <c r="O466" s="388">
        <v>0</v>
      </c>
      <c r="P466" s="390">
        <f t="shared" si="230"/>
        <v>2810020.5</v>
      </c>
      <c r="Q466" s="403">
        <f t="shared" si="231"/>
        <v>6284.993290091702</v>
      </c>
      <c r="R466" s="388">
        <v>24445</v>
      </c>
      <c r="S466" s="388" t="s">
        <v>149</v>
      </c>
      <c r="T466" s="388" t="s">
        <v>130</v>
      </c>
      <c r="U466" s="29">
        <f>L466-'раздел 2'!C463</f>
        <v>0</v>
      </c>
      <c r="V466" s="116">
        <f t="shared" si="229"/>
        <v>0</v>
      </c>
      <c r="W466" s="116">
        <f t="shared" si="220"/>
        <v>18160.006709908299</v>
      </c>
    </row>
    <row r="467" spans="1:23" ht="15.6" customHeight="1" x14ac:dyDescent="0.2">
      <c r="A467" s="440" t="s">
        <v>15</v>
      </c>
      <c r="B467" s="441"/>
      <c r="C467" s="282" t="s">
        <v>127</v>
      </c>
      <c r="D467" s="388" t="s">
        <v>127</v>
      </c>
      <c r="E467" s="388" t="s">
        <v>127</v>
      </c>
      <c r="F467" s="259" t="s">
        <v>127</v>
      </c>
      <c r="G467" s="259" t="s">
        <v>127</v>
      </c>
      <c r="H467" s="388">
        <v>6548.1</v>
      </c>
      <c r="I467" s="388">
        <v>2357.8200000000002</v>
      </c>
      <c r="J467" s="388">
        <v>4190.6799999999994</v>
      </c>
      <c r="K467" s="282">
        <v>228</v>
      </c>
      <c r="L467" s="302">
        <f>SUM(L464:L466)</f>
        <v>57387276.900000006</v>
      </c>
      <c r="M467" s="302">
        <f>SUM(M464:M466)</f>
        <v>0</v>
      </c>
      <c r="N467" s="302">
        <f>SUM(N464:N466)</f>
        <v>0</v>
      </c>
      <c r="O467" s="302">
        <f>SUM(O464:O466)</f>
        <v>0</v>
      </c>
      <c r="P467" s="302">
        <f>SUM(P464:P466)</f>
        <v>57387276.900000006</v>
      </c>
      <c r="Q467" s="403">
        <f t="shared" si="231"/>
        <v>8763.9585375910574</v>
      </c>
      <c r="R467" s="388" t="s">
        <v>127</v>
      </c>
      <c r="S467" s="388" t="s">
        <v>127</v>
      </c>
      <c r="T467" s="388" t="s">
        <v>127</v>
      </c>
      <c r="U467" s="29">
        <f>L467-'раздел 2'!C464</f>
        <v>0</v>
      </c>
      <c r="V467" s="116">
        <f t="shared" si="229"/>
        <v>0</v>
      </c>
      <c r="W467" s="116" t="e">
        <f t="shared" si="220"/>
        <v>#VALUE!</v>
      </c>
    </row>
    <row r="468" spans="1:23" s="120" customFormat="1" ht="15.6" customHeight="1" x14ac:dyDescent="0.2">
      <c r="A468" s="431" t="s">
        <v>42</v>
      </c>
      <c r="B468" s="442"/>
      <c r="C468" s="82" t="s">
        <v>127</v>
      </c>
      <c r="D468" s="190" t="s">
        <v>127</v>
      </c>
      <c r="E468" s="190" t="s">
        <v>127</v>
      </c>
      <c r="F468" s="99" t="s">
        <v>127</v>
      </c>
      <c r="G468" s="99" t="s">
        <v>127</v>
      </c>
      <c r="H468" s="397">
        <f>H453+H456+H459+H462+H467</f>
        <v>73525.320000000007</v>
      </c>
      <c r="I468" s="397">
        <f t="shared" ref="I468:R468" si="233">I453+I456+I459+I462+I467</f>
        <v>57390.94</v>
      </c>
      <c r="J468" s="397">
        <f t="shared" si="233"/>
        <v>40469.32</v>
      </c>
      <c r="K468" s="397">
        <f t="shared" si="233"/>
        <v>2402</v>
      </c>
      <c r="L468" s="397">
        <f t="shared" si="233"/>
        <v>212898371.76000002</v>
      </c>
      <c r="M468" s="397">
        <f t="shared" si="233"/>
        <v>0</v>
      </c>
      <c r="N468" s="397">
        <f t="shared" si="233"/>
        <v>0</v>
      </c>
      <c r="O468" s="397">
        <f t="shared" si="233"/>
        <v>0</v>
      </c>
      <c r="P468" s="397">
        <f t="shared" si="233"/>
        <v>212898371.76000002</v>
      </c>
      <c r="Q468" s="397">
        <f t="shared" si="233"/>
        <v>19591.556783171454</v>
      </c>
      <c r="R468" s="397" t="e">
        <f t="shared" si="233"/>
        <v>#VALUE!</v>
      </c>
      <c r="S468" s="190" t="s">
        <v>127</v>
      </c>
      <c r="T468" s="190" t="s">
        <v>127</v>
      </c>
      <c r="U468" s="29">
        <f>L468-'раздел 2'!C465</f>
        <v>0</v>
      </c>
      <c r="V468" s="116">
        <f t="shared" si="229"/>
        <v>0</v>
      </c>
      <c r="W468" s="116" t="e">
        <f t="shared" ref="W468:W508" si="234">R468-Q468</f>
        <v>#VALUE!</v>
      </c>
    </row>
    <row r="469" spans="1:23" ht="15.6" customHeight="1" x14ac:dyDescent="0.2">
      <c r="A469" s="443" t="s">
        <v>43</v>
      </c>
      <c r="B469" s="444"/>
      <c r="C469" s="444"/>
      <c r="D469" s="444"/>
      <c r="E469" s="444"/>
      <c r="F469" s="444"/>
      <c r="G469" s="444"/>
      <c r="H469" s="444"/>
      <c r="I469" s="444"/>
      <c r="J469" s="444"/>
      <c r="K469" s="444"/>
      <c r="L469" s="444"/>
      <c r="M469" s="444"/>
      <c r="N469" s="444"/>
      <c r="O469" s="444"/>
      <c r="P469" s="444"/>
      <c r="Q469" s="444"/>
      <c r="R469" s="444"/>
      <c r="S469" s="444"/>
      <c r="T469" s="445"/>
      <c r="U469" s="29">
        <f>L469-'раздел 2'!C466</f>
        <v>0</v>
      </c>
      <c r="V469" s="116">
        <f t="shared" si="229"/>
        <v>0</v>
      </c>
      <c r="W469" s="116">
        <f t="shared" si="234"/>
        <v>0</v>
      </c>
    </row>
    <row r="470" spans="1:23" ht="15.6" customHeight="1" x14ac:dyDescent="0.2">
      <c r="A470" s="437" t="s">
        <v>239</v>
      </c>
      <c r="B470" s="436"/>
      <c r="C470" s="282"/>
      <c r="D470" s="388"/>
      <c r="E470" s="388"/>
      <c r="F470" s="259"/>
      <c r="G470" s="259"/>
      <c r="H470" s="388"/>
      <c r="I470" s="388"/>
      <c r="J470" s="388"/>
      <c r="K470" s="282"/>
      <c r="L470" s="302"/>
      <c r="M470" s="388"/>
      <c r="N470" s="388"/>
      <c r="O470" s="388"/>
      <c r="P470" s="388"/>
      <c r="Q470" s="273"/>
      <c r="R470" s="388"/>
      <c r="S470" s="388"/>
      <c r="T470" s="388"/>
      <c r="U470" s="29">
        <f>L470-'раздел 2'!C467</f>
        <v>0</v>
      </c>
      <c r="V470" s="116">
        <f t="shared" si="229"/>
        <v>0</v>
      </c>
      <c r="W470" s="116">
        <f t="shared" si="234"/>
        <v>0</v>
      </c>
    </row>
    <row r="471" spans="1:23" ht="15.6" customHeight="1" x14ac:dyDescent="0.2">
      <c r="A471" s="311">
        <f>A466+1</f>
        <v>303</v>
      </c>
      <c r="B471" s="237" t="s">
        <v>760</v>
      </c>
      <c r="C471" s="282">
        <v>1988</v>
      </c>
      <c r="D471" s="388"/>
      <c r="E471" s="388" t="s">
        <v>128</v>
      </c>
      <c r="F471" s="259">
        <v>5</v>
      </c>
      <c r="G471" s="259">
        <v>9</v>
      </c>
      <c r="H471" s="388">
        <v>8505.7000000000007</v>
      </c>
      <c r="I471" s="388">
        <v>6612.23</v>
      </c>
      <c r="J471" s="388">
        <v>6497.93</v>
      </c>
      <c r="K471" s="282">
        <v>366</v>
      </c>
      <c r="L471" s="302">
        <f>'раздел 2'!C468</f>
        <v>17193300.919999998</v>
      </c>
      <c r="M471" s="388">
        <v>0</v>
      </c>
      <c r="N471" s="388">
        <v>0</v>
      </c>
      <c r="O471" s="388">
        <v>0</v>
      </c>
      <c r="P471" s="390">
        <f>L471</f>
        <v>17193300.919999998</v>
      </c>
      <c r="Q471" s="403">
        <f t="shared" ref="Q471:Q474" si="235">L471/H471</f>
        <v>2021.3857671914125</v>
      </c>
      <c r="R471" s="388">
        <v>24445</v>
      </c>
      <c r="S471" s="388" t="s">
        <v>149</v>
      </c>
      <c r="T471" s="388" t="s">
        <v>130</v>
      </c>
      <c r="U471" s="29">
        <f>L471-'раздел 2'!C468</f>
        <v>0</v>
      </c>
      <c r="V471" s="116">
        <f t="shared" si="229"/>
        <v>0</v>
      </c>
      <c r="W471" s="116">
        <f t="shared" si="234"/>
        <v>22423.614232808588</v>
      </c>
    </row>
    <row r="472" spans="1:23" ht="15.6" customHeight="1" x14ac:dyDescent="0.2">
      <c r="A472" s="165">
        <f>A471+1</f>
        <v>304</v>
      </c>
      <c r="B472" s="289" t="s">
        <v>240</v>
      </c>
      <c r="C472" s="282">
        <v>1969</v>
      </c>
      <c r="D472" s="388"/>
      <c r="E472" s="388" t="s">
        <v>124</v>
      </c>
      <c r="F472" s="259">
        <v>5</v>
      </c>
      <c r="G472" s="259">
        <v>4</v>
      </c>
      <c r="H472" s="388">
        <v>3201.5</v>
      </c>
      <c r="I472" s="388">
        <v>2885.99</v>
      </c>
      <c r="J472" s="388">
        <v>2822.59</v>
      </c>
      <c r="K472" s="282">
        <v>135</v>
      </c>
      <c r="L472" s="302">
        <f>'раздел 2'!C469</f>
        <v>7161022.3399999999</v>
      </c>
      <c r="M472" s="388">
        <v>0</v>
      </c>
      <c r="N472" s="388">
        <v>0</v>
      </c>
      <c r="O472" s="388">
        <v>0</v>
      </c>
      <c r="P472" s="390">
        <f>L472</f>
        <v>7161022.3399999999</v>
      </c>
      <c r="Q472" s="403">
        <f t="shared" si="235"/>
        <v>2236.7709948461656</v>
      </c>
      <c r="R472" s="388">
        <v>24445</v>
      </c>
      <c r="S472" s="388" t="s">
        <v>149</v>
      </c>
      <c r="T472" s="388" t="s">
        <v>130</v>
      </c>
      <c r="U472" s="29">
        <f>L472-'раздел 2'!C469</f>
        <v>0</v>
      </c>
      <c r="V472" s="116">
        <f t="shared" si="229"/>
        <v>0</v>
      </c>
      <c r="W472" s="116">
        <f t="shared" si="234"/>
        <v>22208.229005153833</v>
      </c>
    </row>
    <row r="473" spans="1:23" ht="15.6" customHeight="1" x14ac:dyDescent="0.2">
      <c r="A473" s="165">
        <f>A472+1</f>
        <v>305</v>
      </c>
      <c r="B473" s="289" t="s">
        <v>241</v>
      </c>
      <c r="C473" s="282">
        <v>1993</v>
      </c>
      <c r="D473" s="388"/>
      <c r="E473" s="388" t="s">
        <v>128</v>
      </c>
      <c r="F473" s="259">
        <v>5</v>
      </c>
      <c r="G473" s="259">
        <v>4</v>
      </c>
      <c r="H473" s="388">
        <v>3945.8</v>
      </c>
      <c r="I473" s="388">
        <v>2897.4</v>
      </c>
      <c r="J473" s="388">
        <v>2897.4</v>
      </c>
      <c r="K473" s="282">
        <v>152</v>
      </c>
      <c r="L473" s="302">
        <f>'раздел 2'!C470</f>
        <v>13343055.32</v>
      </c>
      <c r="M473" s="388">
        <v>0</v>
      </c>
      <c r="N473" s="388">
        <v>0</v>
      </c>
      <c r="O473" s="388">
        <v>0</v>
      </c>
      <c r="P473" s="390">
        <f>L473</f>
        <v>13343055.32</v>
      </c>
      <c r="Q473" s="403">
        <f t="shared" si="235"/>
        <v>3381.5842972274318</v>
      </c>
      <c r="R473" s="388">
        <v>24445</v>
      </c>
      <c r="S473" s="388" t="s">
        <v>149</v>
      </c>
      <c r="T473" s="388" t="s">
        <v>130</v>
      </c>
      <c r="U473" s="29">
        <f>L473-'раздел 2'!C470</f>
        <v>0</v>
      </c>
      <c r="V473" s="116">
        <f t="shared" si="229"/>
        <v>0</v>
      </c>
      <c r="W473" s="116">
        <f t="shared" si="234"/>
        <v>21063.415702772567</v>
      </c>
    </row>
    <row r="474" spans="1:23" ht="15.6" customHeight="1" x14ac:dyDescent="0.2">
      <c r="A474" s="434" t="s">
        <v>15</v>
      </c>
      <c r="B474" s="433"/>
      <c r="C474" s="282" t="s">
        <v>127</v>
      </c>
      <c r="D474" s="388" t="s">
        <v>127</v>
      </c>
      <c r="E474" s="388" t="s">
        <v>127</v>
      </c>
      <c r="F474" s="259" t="s">
        <v>127</v>
      </c>
      <c r="G474" s="259" t="s">
        <v>127</v>
      </c>
      <c r="H474" s="302">
        <f t="shared" ref="H474:P474" si="236">SUM(H471:H473)</f>
        <v>15653</v>
      </c>
      <c r="I474" s="302">
        <f t="shared" si="236"/>
        <v>12395.619999999999</v>
      </c>
      <c r="J474" s="302">
        <f t="shared" si="236"/>
        <v>12217.92</v>
      </c>
      <c r="K474" s="302">
        <f t="shared" si="236"/>
        <v>653</v>
      </c>
      <c r="L474" s="302">
        <f t="shared" si="236"/>
        <v>37697378.579999998</v>
      </c>
      <c r="M474" s="302">
        <f t="shared" si="236"/>
        <v>0</v>
      </c>
      <c r="N474" s="302">
        <f t="shared" si="236"/>
        <v>0</v>
      </c>
      <c r="O474" s="302">
        <f t="shared" si="236"/>
        <v>0</v>
      </c>
      <c r="P474" s="302">
        <f t="shared" si="236"/>
        <v>37697378.579999998</v>
      </c>
      <c r="Q474" s="403">
        <f t="shared" si="235"/>
        <v>2408.3165259055772</v>
      </c>
      <c r="R474" s="388" t="s">
        <v>127</v>
      </c>
      <c r="S474" s="388" t="s">
        <v>127</v>
      </c>
      <c r="T474" s="388" t="s">
        <v>127</v>
      </c>
      <c r="U474" s="29">
        <f>L474-'раздел 2'!C471</f>
        <v>0</v>
      </c>
      <c r="V474" s="116">
        <f t="shared" si="229"/>
        <v>0</v>
      </c>
      <c r="W474" s="116" t="e">
        <f t="shared" si="234"/>
        <v>#VALUE!</v>
      </c>
    </row>
    <row r="475" spans="1:23" ht="15.6" customHeight="1" x14ac:dyDescent="0.2">
      <c r="A475" s="437" t="s">
        <v>758</v>
      </c>
      <c r="B475" s="436"/>
      <c r="C475" s="282"/>
      <c r="D475" s="388"/>
      <c r="E475" s="388"/>
      <c r="F475" s="259"/>
      <c r="G475" s="259"/>
      <c r="H475" s="302"/>
      <c r="I475" s="302"/>
      <c r="J475" s="302"/>
      <c r="K475" s="302"/>
      <c r="L475" s="302"/>
      <c r="M475" s="302"/>
      <c r="N475" s="302"/>
      <c r="O475" s="302"/>
      <c r="P475" s="302"/>
      <c r="Q475" s="403"/>
      <c r="R475" s="388"/>
      <c r="S475" s="388"/>
      <c r="T475" s="388"/>
      <c r="U475" s="29">
        <f>L475-'раздел 2'!C472</f>
        <v>0</v>
      </c>
      <c r="V475" s="116"/>
      <c r="W475" s="116"/>
    </row>
    <row r="476" spans="1:23" ht="15.6" customHeight="1" x14ac:dyDescent="0.2">
      <c r="A476" s="259">
        <f>A473+1</f>
        <v>306</v>
      </c>
      <c r="B476" s="261" t="s">
        <v>759</v>
      </c>
      <c r="C476" s="282">
        <v>1968</v>
      </c>
      <c r="D476" s="388"/>
      <c r="E476" s="388" t="s">
        <v>124</v>
      </c>
      <c r="F476" s="259">
        <v>5</v>
      </c>
      <c r="G476" s="259">
        <v>4</v>
      </c>
      <c r="H476" s="388">
        <v>3447.25</v>
      </c>
      <c r="I476" s="388">
        <v>3447.25</v>
      </c>
      <c r="J476" s="388">
        <v>2719.25</v>
      </c>
      <c r="K476" s="282">
        <v>148</v>
      </c>
      <c r="L476" s="302">
        <f>'раздел 2'!C473</f>
        <v>2266523.11</v>
      </c>
      <c r="M476" s="388">
        <v>0</v>
      </c>
      <c r="N476" s="388">
        <v>0</v>
      </c>
      <c r="O476" s="388">
        <v>0</v>
      </c>
      <c r="P476" s="390">
        <f>L476</f>
        <v>2266523.11</v>
      </c>
      <c r="Q476" s="403">
        <f t="shared" ref="Q476" si="237">L476/H476</f>
        <v>657.48730437305096</v>
      </c>
      <c r="R476" s="388">
        <v>24445</v>
      </c>
      <c r="S476" s="388" t="s">
        <v>149</v>
      </c>
      <c r="T476" s="388" t="s">
        <v>130</v>
      </c>
      <c r="U476" s="29">
        <f>L476-'раздел 2'!C473</f>
        <v>0</v>
      </c>
      <c r="V476" s="116"/>
      <c r="W476" s="116"/>
    </row>
    <row r="477" spans="1:23" ht="15.6" customHeight="1" x14ac:dyDescent="0.2">
      <c r="A477" s="434" t="s">
        <v>15</v>
      </c>
      <c r="B477" s="433"/>
      <c r="C477" s="282" t="s">
        <v>127</v>
      </c>
      <c r="D477" s="388" t="s">
        <v>127</v>
      </c>
      <c r="E477" s="388" t="s">
        <v>127</v>
      </c>
      <c r="F477" s="259" t="s">
        <v>127</v>
      </c>
      <c r="G477" s="259" t="s">
        <v>127</v>
      </c>
      <c r="H477" s="302">
        <f t="shared" ref="H477:K477" si="238">SUM(H476)</f>
        <v>3447.25</v>
      </c>
      <c r="I477" s="302">
        <f t="shared" si="238"/>
        <v>3447.25</v>
      </c>
      <c r="J477" s="302">
        <f t="shared" si="238"/>
        <v>2719.25</v>
      </c>
      <c r="K477" s="302">
        <f t="shared" si="238"/>
        <v>148</v>
      </c>
      <c r="L477" s="302">
        <f>SUM(L476)</f>
        <v>2266523.11</v>
      </c>
      <c r="M477" s="302">
        <f t="shared" ref="M477" si="239">SUM(M476)</f>
        <v>0</v>
      </c>
      <c r="N477" s="302">
        <f t="shared" ref="N477" si="240">SUM(N476)</f>
        <v>0</v>
      </c>
      <c r="O477" s="302">
        <f t="shared" ref="O477" si="241">SUM(O476)</f>
        <v>0</v>
      </c>
      <c r="P477" s="302">
        <f t="shared" ref="P477" si="242">SUM(P476)</f>
        <v>2266523.11</v>
      </c>
      <c r="Q477" s="403">
        <f t="shared" ref="Q477" si="243">L477/H477</f>
        <v>657.48730437305096</v>
      </c>
      <c r="R477" s="388">
        <v>24446</v>
      </c>
      <c r="S477" s="388" t="s">
        <v>127</v>
      </c>
      <c r="T477" s="388" t="s">
        <v>127</v>
      </c>
      <c r="U477" s="29">
        <f>L477-'раздел 2'!C474</f>
        <v>0</v>
      </c>
      <c r="V477" s="116"/>
      <c r="W477" s="116"/>
    </row>
    <row r="478" spans="1:23" ht="15.6" customHeight="1" x14ac:dyDescent="0.2">
      <c r="A478" s="435" t="s">
        <v>244</v>
      </c>
      <c r="B478" s="436"/>
      <c r="C478" s="282"/>
      <c r="D478" s="388"/>
      <c r="E478" s="388"/>
      <c r="F478" s="259"/>
      <c r="G478" s="259"/>
      <c r="H478" s="388"/>
      <c r="I478" s="388"/>
      <c r="J478" s="388"/>
      <c r="K478" s="282"/>
      <c r="L478" s="302"/>
      <c r="M478" s="388"/>
      <c r="N478" s="388"/>
      <c r="O478" s="388"/>
      <c r="P478" s="388"/>
      <c r="Q478" s="273"/>
      <c r="R478" s="388"/>
      <c r="S478" s="388"/>
      <c r="T478" s="388"/>
      <c r="U478" s="29">
        <f>L478-'раздел 2'!C475</f>
        <v>0</v>
      </c>
      <c r="V478" s="116">
        <f t="shared" si="229"/>
        <v>0</v>
      </c>
      <c r="W478" s="116">
        <f t="shared" si="234"/>
        <v>0</v>
      </c>
    </row>
    <row r="479" spans="1:23" ht="15.6" customHeight="1" x14ac:dyDescent="0.2">
      <c r="A479" s="311">
        <f>A476+1</f>
        <v>307</v>
      </c>
      <c r="B479" s="7" t="s">
        <v>242</v>
      </c>
      <c r="C479" s="282">
        <v>1987</v>
      </c>
      <c r="D479" s="388"/>
      <c r="E479" s="388" t="s">
        <v>181</v>
      </c>
      <c r="F479" s="259">
        <v>4</v>
      </c>
      <c r="G479" s="259">
        <v>2</v>
      </c>
      <c r="H479" s="388">
        <v>1614.2</v>
      </c>
      <c r="I479" s="388">
        <v>1614.2</v>
      </c>
      <c r="J479" s="388">
        <v>1221.4000000000001</v>
      </c>
      <c r="K479" s="282">
        <v>91</v>
      </c>
      <c r="L479" s="302">
        <f>'раздел 2'!C476</f>
        <v>3881951.02</v>
      </c>
      <c r="M479" s="388">
        <v>0</v>
      </c>
      <c r="N479" s="388">
        <v>0</v>
      </c>
      <c r="O479" s="388">
        <v>0</v>
      </c>
      <c r="P479" s="390">
        <f>L479</f>
        <v>3881951.02</v>
      </c>
      <c r="Q479" s="403">
        <f>L479/H479</f>
        <v>2404.8761120059471</v>
      </c>
      <c r="R479" s="388">
        <v>24445</v>
      </c>
      <c r="S479" s="388" t="s">
        <v>149</v>
      </c>
      <c r="T479" s="388" t="s">
        <v>130</v>
      </c>
      <c r="U479" s="29">
        <f>L479-'раздел 2'!C476</f>
        <v>0</v>
      </c>
      <c r="V479" s="116">
        <f t="shared" si="229"/>
        <v>0</v>
      </c>
      <c r="W479" s="116">
        <f t="shared" si="234"/>
        <v>22040.123887994054</v>
      </c>
    </row>
    <row r="480" spans="1:23" ht="15.6" customHeight="1" x14ac:dyDescent="0.2">
      <c r="A480" s="165">
        <f>A479+1</f>
        <v>308</v>
      </c>
      <c r="B480" s="7" t="s">
        <v>243</v>
      </c>
      <c r="C480" s="282">
        <v>1990</v>
      </c>
      <c r="D480" s="388"/>
      <c r="E480" s="388" t="s">
        <v>181</v>
      </c>
      <c r="F480" s="259">
        <v>4</v>
      </c>
      <c r="G480" s="259">
        <v>3</v>
      </c>
      <c r="H480" s="388">
        <v>2310.1999999999998</v>
      </c>
      <c r="I480" s="388">
        <v>2310.1999999999998</v>
      </c>
      <c r="J480" s="388">
        <v>2027.6</v>
      </c>
      <c r="K480" s="282">
        <v>114</v>
      </c>
      <c r="L480" s="302">
        <f>'раздел 2'!C477</f>
        <v>4150119</v>
      </c>
      <c r="M480" s="388">
        <v>0</v>
      </c>
      <c r="N480" s="388">
        <v>0</v>
      </c>
      <c r="O480" s="388">
        <v>0</v>
      </c>
      <c r="P480" s="390">
        <f>L480</f>
        <v>4150119</v>
      </c>
      <c r="Q480" s="403">
        <f>L480/H480</f>
        <v>1796.4327763829972</v>
      </c>
      <c r="R480" s="388">
        <v>24445</v>
      </c>
      <c r="S480" s="388" t="s">
        <v>431</v>
      </c>
      <c r="T480" s="388" t="s">
        <v>130</v>
      </c>
      <c r="U480" s="29">
        <f>L480-'раздел 2'!C477</f>
        <v>0</v>
      </c>
      <c r="V480" s="116">
        <f t="shared" si="229"/>
        <v>0</v>
      </c>
      <c r="W480" s="116">
        <f t="shared" si="234"/>
        <v>22648.567223617003</v>
      </c>
    </row>
    <row r="481" spans="1:23" ht="15.6" customHeight="1" x14ac:dyDescent="0.2">
      <c r="A481" s="434" t="s">
        <v>15</v>
      </c>
      <c r="B481" s="433"/>
      <c r="C481" s="282" t="s">
        <v>127</v>
      </c>
      <c r="D481" s="388" t="s">
        <v>127</v>
      </c>
      <c r="E481" s="388" t="s">
        <v>127</v>
      </c>
      <c r="F481" s="259" t="s">
        <v>127</v>
      </c>
      <c r="G481" s="259" t="s">
        <v>127</v>
      </c>
      <c r="H481" s="388">
        <v>7329.7</v>
      </c>
      <c r="I481" s="388">
        <v>7329.7</v>
      </c>
      <c r="J481" s="388">
        <v>6097.9</v>
      </c>
      <c r="K481" s="282">
        <v>365</v>
      </c>
      <c r="L481" s="302">
        <f>SUM(L479:L480)</f>
        <v>8032070.0199999996</v>
      </c>
      <c r="M481" s="302">
        <f>SUM(M479:M480)</f>
        <v>0</v>
      </c>
      <c r="N481" s="302">
        <f>SUM(N479:N480)</f>
        <v>0</v>
      </c>
      <c r="O481" s="302">
        <f>SUM(O479:O480)</f>
        <v>0</v>
      </c>
      <c r="P481" s="302">
        <f>SUM(P479:P480)</f>
        <v>8032070.0199999996</v>
      </c>
      <c r="Q481" s="403">
        <f>L481/H481</f>
        <v>1095.8252070343942</v>
      </c>
      <c r="R481" s="388" t="s">
        <v>127</v>
      </c>
      <c r="S481" s="388" t="s">
        <v>127</v>
      </c>
      <c r="T481" s="388" t="s">
        <v>127</v>
      </c>
      <c r="U481" s="29">
        <f>L481-'раздел 2'!C478</f>
        <v>0</v>
      </c>
      <c r="V481" s="116">
        <f t="shared" si="229"/>
        <v>0</v>
      </c>
      <c r="W481" s="116" t="e">
        <f t="shared" si="234"/>
        <v>#VALUE!</v>
      </c>
    </row>
    <row r="482" spans="1:23" ht="15.6" customHeight="1" x14ac:dyDescent="0.2">
      <c r="A482" s="435" t="s">
        <v>45</v>
      </c>
      <c r="B482" s="436"/>
      <c r="C482" s="282"/>
      <c r="D482" s="388"/>
      <c r="E482" s="388"/>
      <c r="F482" s="259"/>
      <c r="G482" s="259"/>
      <c r="H482" s="388"/>
      <c r="I482" s="388"/>
      <c r="J482" s="388"/>
      <c r="K482" s="282"/>
      <c r="L482" s="302"/>
      <c r="M482" s="388"/>
      <c r="N482" s="388"/>
      <c r="O482" s="388"/>
      <c r="P482" s="388"/>
      <c r="Q482" s="273"/>
      <c r="R482" s="388"/>
      <c r="S482" s="388"/>
      <c r="T482" s="388"/>
      <c r="U482" s="29">
        <f>L482-'раздел 2'!C479</f>
        <v>0</v>
      </c>
      <c r="V482" s="116">
        <f t="shared" si="229"/>
        <v>0</v>
      </c>
      <c r="W482" s="116">
        <f t="shared" si="234"/>
        <v>0</v>
      </c>
    </row>
    <row r="483" spans="1:23" ht="15.6" customHeight="1" x14ac:dyDescent="0.2">
      <c r="A483" s="311">
        <f>A480+1</f>
        <v>309</v>
      </c>
      <c r="B483" s="275" t="s">
        <v>756</v>
      </c>
      <c r="C483" s="298">
        <v>1977</v>
      </c>
      <c r="D483" s="388"/>
      <c r="E483" s="394" t="s">
        <v>124</v>
      </c>
      <c r="F483" s="282">
        <v>2</v>
      </c>
      <c r="G483" s="282">
        <v>2</v>
      </c>
      <c r="H483" s="273">
        <v>809</v>
      </c>
      <c r="I483" s="273">
        <v>746.5</v>
      </c>
      <c r="J483" s="273">
        <v>446.7</v>
      </c>
      <c r="K483" s="282">
        <v>36</v>
      </c>
      <c r="L483" s="302">
        <f>'раздел 2'!C480</f>
        <v>2462717.8199999998</v>
      </c>
      <c r="M483" s="388">
        <v>0</v>
      </c>
      <c r="N483" s="388">
        <v>0</v>
      </c>
      <c r="O483" s="388">
        <v>0</v>
      </c>
      <c r="P483" s="390">
        <f t="shared" ref="P483:P488" si="244">L483</f>
        <v>2462717.8199999998</v>
      </c>
      <c r="Q483" s="403">
        <f t="shared" ref="Q483:Q490" si="245">L483/H483</f>
        <v>3044.1505809641531</v>
      </c>
      <c r="R483" s="388">
        <v>24445</v>
      </c>
      <c r="S483" s="388" t="s">
        <v>149</v>
      </c>
      <c r="T483" s="388" t="s">
        <v>130</v>
      </c>
      <c r="U483" s="29">
        <f>L483-'раздел 2'!C480</f>
        <v>0</v>
      </c>
      <c r="V483" s="116">
        <f t="shared" si="229"/>
        <v>0</v>
      </c>
      <c r="W483" s="116">
        <f t="shared" si="234"/>
        <v>21400.849419035847</v>
      </c>
    </row>
    <row r="484" spans="1:23" ht="15.6" customHeight="1" x14ac:dyDescent="0.2">
      <c r="A484" s="165">
        <f>A483+1</f>
        <v>310</v>
      </c>
      <c r="B484" s="70" t="s">
        <v>248</v>
      </c>
      <c r="C484" s="282">
        <v>1974</v>
      </c>
      <c r="D484" s="388"/>
      <c r="E484" s="388" t="s">
        <v>124</v>
      </c>
      <c r="F484" s="259">
        <v>5</v>
      </c>
      <c r="G484" s="259">
        <v>6</v>
      </c>
      <c r="H484" s="388">
        <v>5917.3</v>
      </c>
      <c r="I484" s="388">
        <v>4420.58</v>
      </c>
      <c r="J484" s="388">
        <v>4188.55</v>
      </c>
      <c r="K484" s="282">
        <v>181</v>
      </c>
      <c r="L484" s="302">
        <f>'раздел 2'!C481</f>
        <v>13425014.58</v>
      </c>
      <c r="M484" s="388">
        <v>0</v>
      </c>
      <c r="N484" s="388">
        <v>0</v>
      </c>
      <c r="O484" s="388">
        <v>0</v>
      </c>
      <c r="P484" s="390">
        <f t="shared" si="244"/>
        <v>13425014.58</v>
      </c>
      <c r="Q484" s="403">
        <f t="shared" si="245"/>
        <v>2268.7736940834502</v>
      </c>
      <c r="R484" s="388">
        <v>24445</v>
      </c>
      <c r="S484" s="388" t="s">
        <v>149</v>
      </c>
      <c r="T484" s="388" t="s">
        <v>130</v>
      </c>
      <c r="U484" s="29">
        <f>L484-'раздел 2'!C481</f>
        <v>0</v>
      </c>
      <c r="V484" s="116">
        <f t="shared" si="229"/>
        <v>0</v>
      </c>
      <c r="W484" s="116">
        <f t="shared" si="234"/>
        <v>22176.226305916549</v>
      </c>
    </row>
    <row r="485" spans="1:23" ht="15.6" customHeight="1" x14ac:dyDescent="0.2">
      <c r="A485" s="165">
        <f>A484+1</f>
        <v>311</v>
      </c>
      <c r="B485" s="70" t="s">
        <v>249</v>
      </c>
      <c r="C485" s="282">
        <v>1986</v>
      </c>
      <c r="D485" s="388"/>
      <c r="E485" s="388" t="s">
        <v>427</v>
      </c>
      <c r="F485" s="259">
        <v>5</v>
      </c>
      <c r="G485" s="259">
        <v>6</v>
      </c>
      <c r="H485" s="388">
        <v>5939.3</v>
      </c>
      <c r="I485" s="388">
        <v>4586.3</v>
      </c>
      <c r="J485" s="388">
        <v>3767.1</v>
      </c>
      <c r="K485" s="282">
        <v>247</v>
      </c>
      <c r="L485" s="302">
        <f>'раздел 2'!C482</f>
        <v>26729672.98</v>
      </c>
      <c r="M485" s="388">
        <v>0</v>
      </c>
      <c r="N485" s="388">
        <v>0</v>
      </c>
      <c r="O485" s="388">
        <v>0</v>
      </c>
      <c r="P485" s="390">
        <f t="shared" si="244"/>
        <v>26729672.98</v>
      </c>
      <c r="Q485" s="403">
        <f t="shared" si="245"/>
        <v>4500.475305170643</v>
      </c>
      <c r="R485" s="388">
        <v>24445</v>
      </c>
      <c r="S485" s="388" t="s">
        <v>149</v>
      </c>
      <c r="T485" s="388" t="s">
        <v>130</v>
      </c>
      <c r="U485" s="29">
        <f>L485-'раздел 2'!C482</f>
        <v>0</v>
      </c>
      <c r="V485" s="116">
        <f t="shared" si="229"/>
        <v>0</v>
      </c>
      <c r="W485" s="116">
        <f t="shared" si="234"/>
        <v>19944.524694829357</v>
      </c>
    </row>
    <row r="486" spans="1:23" ht="15.6" customHeight="1" x14ac:dyDescent="0.2">
      <c r="A486" s="165">
        <f t="shared" ref="A486:A487" si="246">A485+1</f>
        <v>312</v>
      </c>
      <c r="B486" s="275" t="s">
        <v>757</v>
      </c>
      <c r="C486" s="394">
        <v>1972</v>
      </c>
      <c r="D486" s="394"/>
      <c r="E486" s="394" t="s">
        <v>124</v>
      </c>
      <c r="F486" s="394">
        <v>5</v>
      </c>
      <c r="G486" s="394">
        <v>8</v>
      </c>
      <c r="H486" s="390">
        <v>7993.7</v>
      </c>
      <c r="I486" s="390">
        <v>5958.3</v>
      </c>
      <c r="J486" s="390">
        <v>5654</v>
      </c>
      <c r="K486" s="272">
        <v>286</v>
      </c>
      <c r="L486" s="302">
        <f>'раздел 2'!C483</f>
        <v>48835444.119999997</v>
      </c>
      <c r="M486" s="388">
        <v>0</v>
      </c>
      <c r="N486" s="388">
        <v>0</v>
      </c>
      <c r="O486" s="388">
        <v>0</v>
      </c>
      <c r="P486" s="390">
        <f t="shared" si="244"/>
        <v>48835444.119999997</v>
      </c>
      <c r="Q486" s="403">
        <f t="shared" ref="Q486" si="247">L486/H486</f>
        <v>6109.2415427148881</v>
      </c>
      <c r="R486" s="388">
        <v>24445</v>
      </c>
      <c r="S486" s="388" t="s">
        <v>149</v>
      </c>
      <c r="T486" s="388" t="s">
        <v>130</v>
      </c>
      <c r="U486" s="29">
        <f>L486-'раздел 2'!C483</f>
        <v>0</v>
      </c>
      <c r="V486" s="116">
        <f t="shared" si="229"/>
        <v>0</v>
      </c>
      <c r="W486" s="116"/>
    </row>
    <row r="487" spans="1:23" ht="15.6" customHeight="1" x14ac:dyDescent="0.2">
      <c r="A487" s="165">
        <f t="shared" si="246"/>
        <v>313</v>
      </c>
      <c r="B487" s="70" t="s">
        <v>500</v>
      </c>
      <c r="C487" s="282">
        <v>1980</v>
      </c>
      <c r="D487" s="388"/>
      <c r="E487" s="388" t="s">
        <v>128</v>
      </c>
      <c r="F487" s="259">
        <v>5</v>
      </c>
      <c r="G487" s="259">
        <v>4</v>
      </c>
      <c r="H487" s="388">
        <v>3289.5</v>
      </c>
      <c r="I487" s="388">
        <v>2892.4</v>
      </c>
      <c r="J487" s="388">
        <v>2354.8000000000002</v>
      </c>
      <c r="K487" s="282">
        <v>142</v>
      </c>
      <c r="L487" s="302">
        <f>'раздел 2'!C484</f>
        <v>4287295.2</v>
      </c>
      <c r="M487" s="388">
        <v>0</v>
      </c>
      <c r="N487" s="388">
        <v>0</v>
      </c>
      <c r="O487" s="388">
        <v>0</v>
      </c>
      <c r="P487" s="390">
        <f t="shared" si="244"/>
        <v>4287295.2</v>
      </c>
      <c r="Q487" s="403">
        <f t="shared" si="245"/>
        <v>1303.3273141814866</v>
      </c>
      <c r="R487" s="388">
        <v>24445</v>
      </c>
      <c r="S487" s="388" t="s">
        <v>149</v>
      </c>
      <c r="T487" s="388" t="s">
        <v>130</v>
      </c>
      <c r="U487" s="29">
        <f>L487-'раздел 2'!C484</f>
        <v>0</v>
      </c>
      <c r="V487" s="116">
        <f t="shared" si="229"/>
        <v>0</v>
      </c>
      <c r="W487" s="116">
        <f t="shared" si="234"/>
        <v>23141.672685818514</v>
      </c>
    </row>
    <row r="488" spans="1:23" ht="15.6" customHeight="1" x14ac:dyDescent="0.2">
      <c r="A488" s="165">
        <f>A487+1</f>
        <v>314</v>
      </c>
      <c r="B488" s="70" t="s">
        <v>250</v>
      </c>
      <c r="C488" s="282">
        <v>2003</v>
      </c>
      <c r="D488" s="388"/>
      <c r="E488" s="388" t="s">
        <v>128</v>
      </c>
      <c r="F488" s="259">
        <v>9</v>
      </c>
      <c r="G488" s="259">
        <v>2</v>
      </c>
      <c r="H488" s="388">
        <v>6311.2</v>
      </c>
      <c r="I488" s="388">
        <v>5142.7</v>
      </c>
      <c r="J488" s="388">
        <v>5000.3999999999996</v>
      </c>
      <c r="K488" s="282">
        <v>190</v>
      </c>
      <c r="L488" s="302">
        <f>'раздел 2'!C485</f>
        <v>2079027.84</v>
      </c>
      <c r="M488" s="388">
        <v>0</v>
      </c>
      <c r="N488" s="388">
        <v>0</v>
      </c>
      <c r="O488" s="388">
        <v>0</v>
      </c>
      <c r="P488" s="390">
        <f t="shared" si="244"/>
        <v>2079027.84</v>
      </c>
      <c r="Q488" s="403">
        <f t="shared" si="245"/>
        <v>329.41878565090633</v>
      </c>
      <c r="R488" s="388">
        <v>24445</v>
      </c>
      <c r="S488" s="388" t="s">
        <v>149</v>
      </c>
      <c r="T488" s="388" t="s">
        <v>130</v>
      </c>
      <c r="U488" s="29">
        <f>L488-'раздел 2'!C485</f>
        <v>0</v>
      </c>
      <c r="V488" s="116">
        <f t="shared" si="229"/>
        <v>0</v>
      </c>
      <c r="W488" s="116">
        <f t="shared" si="234"/>
        <v>24115.581214349095</v>
      </c>
    </row>
    <row r="489" spans="1:23" ht="15.6" customHeight="1" x14ac:dyDescent="0.2">
      <c r="A489" s="434" t="s">
        <v>15</v>
      </c>
      <c r="B489" s="433"/>
      <c r="C489" s="282" t="s">
        <v>127</v>
      </c>
      <c r="D489" s="388" t="s">
        <v>127</v>
      </c>
      <c r="E489" s="388" t="s">
        <v>127</v>
      </c>
      <c r="F489" s="259" t="s">
        <v>127</v>
      </c>
      <c r="G489" s="259" t="s">
        <v>127</v>
      </c>
      <c r="H489" s="388">
        <v>81410.999999999985</v>
      </c>
      <c r="I489" s="388">
        <v>60195.900000000009</v>
      </c>
      <c r="J489" s="388">
        <v>54862.600000000006</v>
      </c>
      <c r="K489" s="282">
        <v>2771</v>
      </c>
      <c r="L489" s="302">
        <f>'раздел 2'!C486</f>
        <v>97819172.540000007</v>
      </c>
      <c r="M489" s="302">
        <f>SUM(M483:M488)</f>
        <v>0</v>
      </c>
      <c r="N489" s="302">
        <f>SUM(N483:N488)</f>
        <v>0</v>
      </c>
      <c r="O489" s="302">
        <f>SUM(O483:O488)</f>
        <v>0</v>
      </c>
      <c r="P489" s="302">
        <f>SUM(P483:P488)</f>
        <v>97819172.540000007</v>
      </c>
      <c r="Q489" s="403">
        <f t="shared" si="245"/>
        <v>1201.5473650980828</v>
      </c>
      <c r="R489" s="388" t="s">
        <v>127</v>
      </c>
      <c r="S489" s="388" t="s">
        <v>127</v>
      </c>
      <c r="T489" s="388" t="s">
        <v>127</v>
      </c>
      <c r="U489" s="29">
        <f>L489-'раздел 2'!C486</f>
        <v>0</v>
      </c>
      <c r="V489" s="116">
        <f t="shared" si="229"/>
        <v>0</v>
      </c>
      <c r="W489" s="116" t="e">
        <f t="shared" si="234"/>
        <v>#VALUE!</v>
      </c>
    </row>
    <row r="490" spans="1:23" s="120" customFormat="1" ht="15.6" customHeight="1" x14ac:dyDescent="0.2">
      <c r="A490" s="435" t="s">
        <v>46</v>
      </c>
      <c r="B490" s="436"/>
      <c r="C490" s="82" t="s">
        <v>127</v>
      </c>
      <c r="D490" s="190" t="s">
        <v>127</v>
      </c>
      <c r="E490" s="190" t="s">
        <v>127</v>
      </c>
      <c r="F490" s="99" t="s">
        <v>127</v>
      </c>
      <c r="G490" s="99" t="s">
        <v>127</v>
      </c>
      <c r="H490" s="397">
        <f>H474+H477+H481+H489</f>
        <v>107840.94999999998</v>
      </c>
      <c r="I490" s="397">
        <f t="shared" ref="I490:P490" si="248">I474+I477+I481+I489</f>
        <v>83368.47</v>
      </c>
      <c r="J490" s="397">
        <f t="shared" si="248"/>
        <v>75897.670000000013</v>
      </c>
      <c r="K490" s="397">
        <f t="shared" si="248"/>
        <v>3937</v>
      </c>
      <c r="L490" s="397">
        <f t="shared" si="248"/>
        <v>145815144.25</v>
      </c>
      <c r="M490" s="397">
        <f t="shared" si="248"/>
        <v>0</v>
      </c>
      <c r="N490" s="397">
        <f t="shared" si="248"/>
        <v>0</v>
      </c>
      <c r="O490" s="397">
        <f t="shared" si="248"/>
        <v>0</v>
      </c>
      <c r="P490" s="397">
        <f t="shared" si="248"/>
        <v>145815144.25</v>
      </c>
      <c r="Q490" s="403">
        <f t="shared" si="245"/>
        <v>1352.1314885486452</v>
      </c>
      <c r="R490" s="190" t="s">
        <v>127</v>
      </c>
      <c r="S490" s="190" t="s">
        <v>127</v>
      </c>
      <c r="T490" s="190" t="s">
        <v>127</v>
      </c>
      <c r="U490" s="29">
        <f>L490-'раздел 2'!C487</f>
        <v>0</v>
      </c>
      <c r="V490" s="116">
        <f t="shared" si="229"/>
        <v>0</v>
      </c>
      <c r="W490" s="116" t="e">
        <f t="shared" si="234"/>
        <v>#VALUE!</v>
      </c>
    </row>
    <row r="491" spans="1:23" s="19" customFormat="1" ht="15.6" customHeight="1" x14ac:dyDescent="0.2">
      <c r="A491" s="457" t="s">
        <v>47</v>
      </c>
      <c r="B491" s="457"/>
      <c r="C491" s="457"/>
      <c r="D491" s="457"/>
      <c r="E491" s="457"/>
      <c r="F491" s="457"/>
      <c r="G491" s="457"/>
      <c r="H491" s="457"/>
      <c r="I491" s="457"/>
      <c r="J491" s="457"/>
      <c r="K491" s="457"/>
      <c r="L491" s="457"/>
      <c r="M491" s="457"/>
      <c r="N491" s="457"/>
      <c r="O491" s="457"/>
      <c r="P491" s="457"/>
      <c r="Q491" s="457"/>
      <c r="R491" s="457"/>
      <c r="S491" s="457"/>
      <c r="T491" s="457"/>
      <c r="U491" s="29">
        <f>L491-'раздел 2'!C488</f>
        <v>0</v>
      </c>
      <c r="V491" s="116">
        <f t="shared" si="229"/>
        <v>0</v>
      </c>
      <c r="W491" s="116">
        <f t="shared" si="234"/>
        <v>0</v>
      </c>
    </row>
    <row r="492" spans="1:23" ht="15.6" customHeight="1" x14ac:dyDescent="0.2">
      <c r="A492" s="431" t="s">
        <v>409</v>
      </c>
      <c r="B492" s="431"/>
      <c r="C492" s="282"/>
      <c r="D492" s="388"/>
      <c r="E492" s="388"/>
      <c r="F492" s="259"/>
      <c r="G492" s="259"/>
      <c r="H492" s="388"/>
      <c r="I492" s="388"/>
      <c r="J492" s="388"/>
      <c r="K492" s="282"/>
      <c r="L492" s="302"/>
      <c r="M492" s="388"/>
      <c r="N492" s="388"/>
      <c r="O492" s="388"/>
      <c r="P492" s="388"/>
      <c r="Q492" s="273"/>
      <c r="R492" s="388"/>
      <c r="S492" s="388"/>
      <c r="T492" s="388"/>
      <c r="U492" s="29">
        <f>L492-'раздел 2'!C489</f>
        <v>0</v>
      </c>
      <c r="V492" s="116">
        <f t="shared" si="229"/>
        <v>0</v>
      </c>
      <c r="W492" s="116">
        <f t="shared" si="234"/>
        <v>0</v>
      </c>
    </row>
    <row r="493" spans="1:23" ht="15.6" customHeight="1" x14ac:dyDescent="0.2">
      <c r="A493" s="311">
        <f>A488+1</f>
        <v>315</v>
      </c>
      <c r="B493" s="310" t="s">
        <v>410</v>
      </c>
      <c r="C493" s="282">
        <v>1969</v>
      </c>
      <c r="D493" s="388"/>
      <c r="E493" s="388" t="s">
        <v>124</v>
      </c>
      <c r="F493" s="259">
        <v>2</v>
      </c>
      <c r="G493" s="259">
        <v>2</v>
      </c>
      <c r="H493" s="388">
        <v>512.20000000000005</v>
      </c>
      <c r="I493" s="388">
        <v>512.20000000000005</v>
      </c>
      <c r="J493" s="388">
        <v>447.1</v>
      </c>
      <c r="K493" s="282">
        <v>24</v>
      </c>
      <c r="L493" s="302">
        <f>'раздел 2'!C490</f>
        <v>8619759.75</v>
      </c>
      <c r="M493" s="388">
        <v>0</v>
      </c>
      <c r="N493" s="388">
        <v>0</v>
      </c>
      <c r="O493" s="388">
        <v>0</v>
      </c>
      <c r="P493" s="390">
        <f>L493</f>
        <v>8619759.75</v>
      </c>
      <c r="Q493" s="403">
        <f>L493/H493</f>
        <v>16828.894474814526</v>
      </c>
      <c r="R493" s="388">
        <v>24445</v>
      </c>
      <c r="S493" s="388" t="s">
        <v>149</v>
      </c>
      <c r="T493" s="388" t="s">
        <v>130</v>
      </c>
      <c r="U493" s="29">
        <f>L493-'раздел 2'!C490</f>
        <v>0</v>
      </c>
      <c r="V493" s="116">
        <f t="shared" si="229"/>
        <v>0</v>
      </c>
      <c r="W493" s="116">
        <f t="shared" si="234"/>
        <v>7616.1055251854741</v>
      </c>
    </row>
    <row r="494" spans="1:23" ht="15.6" customHeight="1" x14ac:dyDescent="0.2">
      <c r="A494" s="165">
        <f>A493+1</f>
        <v>316</v>
      </c>
      <c r="B494" s="310" t="s">
        <v>412</v>
      </c>
      <c r="C494" s="282">
        <v>1974</v>
      </c>
      <c r="D494" s="388"/>
      <c r="E494" s="388" t="s">
        <v>128</v>
      </c>
      <c r="F494" s="259">
        <v>5</v>
      </c>
      <c r="G494" s="259">
        <v>4</v>
      </c>
      <c r="H494" s="388">
        <v>2968.56</v>
      </c>
      <c r="I494" s="388">
        <v>2968.56</v>
      </c>
      <c r="J494" s="388">
        <v>2744.56</v>
      </c>
      <c r="K494" s="282">
        <v>130</v>
      </c>
      <c r="L494" s="302">
        <f>'раздел 2'!C491</f>
        <v>11070182.970000001</v>
      </c>
      <c r="M494" s="388">
        <v>0</v>
      </c>
      <c r="N494" s="388">
        <v>0</v>
      </c>
      <c r="O494" s="388">
        <v>0</v>
      </c>
      <c r="P494" s="390">
        <f>L494</f>
        <v>11070182.970000001</v>
      </c>
      <c r="Q494" s="403">
        <f>L494/H494</f>
        <v>3729.1424023769105</v>
      </c>
      <c r="R494" s="388">
        <v>24445</v>
      </c>
      <c r="S494" s="388" t="s">
        <v>149</v>
      </c>
      <c r="T494" s="388" t="s">
        <v>130</v>
      </c>
      <c r="U494" s="29">
        <f>L494-'раздел 2'!C491</f>
        <v>0</v>
      </c>
      <c r="V494" s="116">
        <f t="shared" si="229"/>
        <v>0</v>
      </c>
      <c r="W494" s="116">
        <f t="shared" si="234"/>
        <v>20715.85759762309</v>
      </c>
    </row>
    <row r="495" spans="1:23" ht="15.6" customHeight="1" x14ac:dyDescent="0.2">
      <c r="A495" s="432" t="s">
        <v>15</v>
      </c>
      <c r="B495" s="433"/>
      <c r="C495" s="282" t="s">
        <v>127</v>
      </c>
      <c r="D495" s="388" t="s">
        <v>127</v>
      </c>
      <c r="E495" s="388" t="s">
        <v>127</v>
      </c>
      <c r="F495" s="259" t="s">
        <v>127</v>
      </c>
      <c r="G495" s="259" t="s">
        <v>127</v>
      </c>
      <c r="H495" s="388">
        <v>3480.76</v>
      </c>
      <c r="I495" s="388">
        <v>3480.76</v>
      </c>
      <c r="J495" s="388">
        <v>3191.66</v>
      </c>
      <c r="K495" s="282">
        <v>154</v>
      </c>
      <c r="L495" s="302">
        <f>SUM(L493:L494)</f>
        <v>19689942.719999999</v>
      </c>
      <c r="M495" s="302">
        <f>SUM(M493:M494)</f>
        <v>0</v>
      </c>
      <c r="N495" s="302">
        <f>SUM(N493:N494)</f>
        <v>0</v>
      </c>
      <c r="O495" s="302">
        <f>SUM(O493:O494)</f>
        <v>0</v>
      </c>
      <c r="P495" s="302">
        <f>SUM(P493:P494)</f>
        <v>19689942.719999999</v>
      </c>
      <c r="Q495" s="302"/>
      <c r="R495" s="388" t="s">
        <v>127</v>
      </c>
      <c r="S495" s="388" t="s">
        <v>127</v>
      </c>
      <c r="T495" s="388" t="s">
        <v>127</v>
      </c>
      <c r="U495" s="29">
        <f>L495-'раздел 2'!C492</f>
        <v>0</v>
      </c>
      <c r="V495" s="116">
        <f t="shared" si="229"/>
        <v>0</v>
      </c>
      <c r="W495" s="116" t="e">
        <f t="shared" si="234"/>
        <v>#VALUE!</v>
      </c>
    </row>
    <row r="496" spans="1:23" ht="15.6" customHeight="1" x14ac:dyDescent="0.2">
      <c r="A496" s="438" t="s">
        <v>48</v>
      </c>
      <c r="B496" s="439"/>
      <c r="C496" s="282"/>
      <c r="D496" s="388"/>
      <c r="E496" s="388"/>
      <c r="F496" s="259"/>
      <c r="G496" s="259"/>
      <c r="H496" s="388"/>
      <c r="I496" s="388"/>
      <c r="J496" s="388"/>
      <c r="K496" s="282"/>
      <c r="L496" s="302"/>
      <c r="M496" s="388"/>
      <c r="N496" s="388"/>
      <c r="O496" s="388"/>
      <c r="P496" s="388"/>
      <c r="Q496" s="273"/>
      <c r="R496" s="388"/>
      <c r="S496" s="388"/>
      <c r="T496" s="388"/>
      <c r="U496" s="29">
        <f>L496-'раздел 2'!C493</f>
        <v>0</v>
      </c>
      <c r="V496" s="116">
        <f t="shared" si="229"/>
        <v>0</v>
      </c>
      <c r="W496" s="116">
        <f t="shared" si="234"/>
        <v>0</v>
      </c>
    </row>
    <row r="497" spans="1:23" ht="15.6" customHeight="1" x14ac:dyDescent="0.2">
      <c r="A497" s="311">
        <f>A494+1</f>
        <v>317</v>
      </c>
      <c r="B497" s="157" t="s">
        <v>414</v>
      </c>
      <c r="C497" s="282">
        <v>1975</v>
      </c>
      <c r="D497" s="388"/>
      <c r="E497" s="388" t="s">
        <v>427</v>
      </c>
      <c r="F497" s="259">
        <v>2</v>
      </c>
      <c r="G497" s="259">
        <v>2</v>
      </c>
      <c r="H497" s="388">
        <v>525.01</v>
      </c>
      <c r="I497" s="388">
        <v>525.01</v>
      </c>
      <c r="J497" s="388">
        <v>242.64</v>
      </c>
      <c r="K497" s="282">
        <v>24</v>
      </c>
      <c r="L497" s="302">
        <f>'раздел 2'!C494</f>
        <v>2210299.8015000001</v>
      </c>
      <c r="M497" s="388">
        <v>0</v>
      </c>
      <c r="N497" s="388">
        <v>0</v>
      </c>
      <c r="O497" s="388">
        <v>0</v>
      </c>
      <c r="P497" s="390">
        <f>L497</f>
        <v>2210299.8015000001</v>
      </c>
      <c r="Q497" s="273">
        <v>20532.129411764705</v>
      </c>
      <c r="R497" s="388">
        <v>24445</v>
      </c>
      <c r="S497" s="388" t="s">
        <v>149</v>
      </c>
      <c r="T497" s="388" t="s">
        <v>130</v>
      </c>
      <c r="U497" s="29">
        <f>L497-'раздел 2'!C494</f>
        <v>0</v>
      </c>
      <c r="V497" s="116">
        <f t="shared" si="229"/>
        <v>0</v>
      </c>
      <c r="W497" s="116">
        <f t="shared" si="234"/>
        <v>3912.8705882352951</v>
      </c>
    </row>
    <row r="498" spans="1:23" ht="15.6" customHeight="1" x14ac:dyDescent="0.2">
      <c r="A498" s="271">
        <f>A497+1</f>
        <v>318</v>
      </c>
      <c r="B498" s="157" t="s">
        <v>416</v>
      </c>
      <c r="C498" s="282">
        <v>1983</v>
      </c>
      <c r="D498" s="388"/>
      <c r="E498" s="388" t="s">
        <v>427</v>
      </c>
      <c r="F498" s="259">
        <v>4</v>
      </c>
      <c r="G498" s="259">
        <v>4</v>
      </c>
      <c r="H498" s="388">
        <v>2638</v>
      </c>
      <c r="I498" s="388">
        <v>2595.6999999999998</v>
      </c>
      <c r="J498" s="388">
        <v>1779</v>
      </c>
      <c r="K498" s="282">
        <v>111</v>
      </c>
      <c r="L498" s="302">
        <f>'раздел 2'!C495</f>
        <v>6372357.0100000007</v>
      </c>
      <c r="M498" s="388">
        <v>0</v>
      </c>
      <c r="N498" s="388">
        <v>0</v>
      </c>
      <c r="O498" s="388">
        <v>0</v>
      </c>
      <c r="P498" s="390">
        <f>L498</f>
        <v>6372357.0100000007</v>
      </c>
      <c r="Q498" s="273">
        <v>20532.129411764705</v>
      </c>
      <c r="R498" s="388">
        <v>24445</v>
      </c>
      <c r="S498" s="388" t="s">
        <v>149</v>
      </c>
      <c r="T498" s="388" t="s">
        <v>130</v>
      </c>
      <c r="U498" s="29">
        <f>L498-'раздел 2'!C495</f>
        <v>0</v>
      </c>
      <c r="V498" s="116">
        <f t="shared" si="229"/>
        <v>0</v>
      </c>
      <c r="W498" s="116"/>
    </row>
    <row r="499" spans="1:23" ht="15.6" customHeight="1" x14ac:dyDescent="0.2">
      <c r="A499" s="271">
        <f t="shared" ref="A499" si="249">A498+1</f>
        <v>319</v>
      </c>
      <c r="B499" s="157" t="s">
        <v>417</v>
      </c>
      <c r="C499" s="282">
        <v>1973</v>
      </c>
      <c r="D499" s="388"/>
      <c r="E499" s="388" t="s">
        <v>124</v>
      </c>
      <c r="F499" s="259">
        <v>2</v>
      </c>
      <c r="G499" s="259">
        <v>2</v>
      </c>
      <c r="H499" s="388">
        <v>778.6</v>
      </c>
      <c r="I499" s="388">
        <v>721</v>
      </c>
      <c r="J499" s="388">
        <v>523.79999999999995</v>
      </c>
      <c r="K499" s="282">
        <v>29</v>
      </c>
      <c r="L499" s="302">
        <f>'раздел 2'!C496</f>
        <v>2880119.6970000002</v>
      </c>
      <c r="M499" s="388">
        <v>0</v>
      </c>
      <c r="N499" s="388">
        <v>0</v>
      </c>
      <c r="O499" s="388">
        <v>0</v>
      </c>
      <c r="P499" s="390">
        <f>L499</f>
        <v>2880119.6970000002</v>
      </c>
      <c r="Q499" s="273">
        <v>20533.129411764701</v>
      </c>
      <c r="R499" s="388">
        <v>24445</v>
      </c>
      <c r="S499" s="388" t="s">
        <v>149</v>
      </c>
      <c r="T499" s="388" t="s">
        <v>130</v>
      </c>
      <c r="U499" s="29">
        <f>L499-'раздел 2'!C496</f>
        <v>0</v>
      </c>
      <c r="V499" s="116">
        <f t="shared" si="229"/>
        <v>0</v>
      </c>
      <c r="W499" s="116">
        <f t="shared" si="234"/>
        <v>3911.8705882352988</v>
      </c>
    </row>
    <row r="500" spans="1:23" ht="15.6" customHeight="1" x14ac:dyDescent="0.2">
      <c r="A500" s="434" t="s">
        <v>15</v>
      </c>
      <c r="B500" s="433"/>
      <c r="C500" s="282" t="s">
        <v>127</v>
      </c>
      <c r="D500" s="388" t="s">
        <v>127</v>
      </c>
      <c r="E500" s="388" t="s">
        <v>127</v>
      </c>
      <c r="F500" s="259" t="s">
        <v>127</v>
      </c>
      <c r="G500" s="259" t="s">
        <v>127</v>
      </c>
      <c r="H500" s="388">
        <v>8974.9100000000017</v>
      </c>
      <c r="I500" s="388">
        <v>8575.01</v>
      </c>
      <c r="J500" s="388">
        <v>5543.62</v>
      </c>
      <c r="K500" s="282">
        <v>431</v>
      </c>
      <c r="L500" s="302">
        <f>SUM(L497:L499)</f>
        <v>11462776.508500002</v>
      </c>
      <c r="M500" s="302">
        <f>SUM(M497:M499)</f>
        <v>0</v>
      </c>
      <c r="N500" s="302">
        <f>SUM(N497:N499)</f>
        <v>0</v>
      </c>
      <c r="O500" s="302">
        <f>SUM(O497:O499)</f>
        <v>0</v>
      </c>
      <c r="P500" s="302">
        <f>SUM(P497:P499)</f>
        <v>11462776.508500002</v>
      </c>
      <c r="Q500" s="273">
        <v>388.91331500817273</v>
      </c>
      <c r="R500" s="388" t="s">
        <v>127</v>
      </c>
      <c r="S500" s="388" t="s">
        <v>127</v>
      </c>
      <c r="T500" s="388" t="s">
        <v>127</v>
      </c>
      <c r="U500" s="29">
        <f>L500-'раздел 2'!C497</f>
        <v>0</v>
      </c>
      <c r="V500" s="116">
        <f t="shared" si="229"/>
        <v>0</v>
      </c>
      <c r="W500" s="116" t="e">
        <f t="shared" si="234"/>
        <v>#VALUE!</v>
      </c>
    </row>
    <row r="501" spans="1:23" ht="15.6" customHeight="1" x14ac:dyDescent="0.2">
      <c r="A501" s="435" t="s">
        <v>761</v>
      </c>
      <c r="B501" s="436"/>
      <c r="C501" s="282"/>
      <c r="D501" s="388"/>
      <c r="E501" s="388"/>
      <c r="F501" s="259"/>
      <c r="G501" s="259"/>
      <c r="H501" s="388"/>
      <c r="I501" s="388"/>
      <c r="J501" s="388"/>
      <c r="K501" s="282"/>
      <c r="L501" s="302"/>
      <c r="M501" s="388"/>
      <c r="N501" s="388"/>
      <c r="O501" s="388"/>
      <c r="P501" s="388"/>
      <c r="Q501" s="273"/>
      <c r="R501" s="388"/>
      <c r="S501" s="388"/>
      <c r="T501" s="388"/>
      <c r="U501" s="29">
        <f>L501-'раздел 2'!C498</f>
        <v>0</v>
      </c>
      <c r="V501" s="116">
        <f t="shared" ref="V501:V540" si="250">L501-P501</f>
        <v>0</v>
      </c>
      <c r="W501" s="116">
        <f t="shared" si="234"/>
        <v>0</v>
      </c>
    </row>
    <row r="502" spans="1:23" ht="15.6" customHeight="1" x14ac:dyDescent="0.2">
      <c r="A502" s="271">
        <f>A499+1</f>
        <v>320</v>
      </c>
      <c r="B502" s="303" t="s">
        <v>762</v>
      </c>
      <c r="C502" s="298">
        <v>1962</v>
      </c>
      <c r="D502" s="388"/>
      <c r="E502" s="394" t="s">
        <v>124</v>
      </c>
      <c r="F502" s="282">
        <v>2</v>
      </c>
      <c r="G502" s="282">
        <v>2</v>
      </c>
      <c r="H502" s="273">
        <v>449</v>
      </c>
      <c r="I502" s="273">
        <v>338</v>
      </c>
      <c r="J502" s="273">
        <v>111.1</v>
      </c>
      <c r="K502" s="282">
        <v>24</v>
      </c>
      <c r="L502" s="302">
        <f>'раздел 2'!C499</f>
        <v>1258533.1500000001</v>
      </c>
      <c r="M502" s="388">
        <v>0</v>
      </c>
      <c r="N502" s="388">
        <v>0</v>
      </c>
      <c r="O502" s="388">
        <v>0</v>
      </c>
      <c r="P502" s="390">
        <f t="shared" ref="P502:P503" si="251">L502</f>
        <v>1258533.1500000001</v>
      </c>
      <c r="Q502" s="403">
        <f t="shared" ref="Q502:Q503" si="252">L502/H502</f>
        <v>2802.9691536748333</v>
      </c>
      <c r="R502" s="388">
        <v>24445</v>
      </c>
      <c r="S502" s="388" t="s">
        <v>149</v>
      </c>
      <c r="T502" s="388" t="s">
        <v>130</v>
      </c>
      <c r="U502" s="29">
        <f>L502-'раздел 2'!C499</f>
        <v>0</v>
      </c>
      <c r="V502" s="116">
        <f t="shared" si="250"/>
        <v>0</v>
      </c>
      <c r="W502" s="116">
        <f t="shared" si="234"/>
        <v>21642.030846325168</v>
      </c>
    </row>
    <row r="503" spans="1:23" ht="15.6" customHeight="1" x14ac:dyDescent="0.2">
      <c r="A503" s="55">
        <f>A502+1</f>
        <v>321</v>
      </c>
      <c r="B503" s="303" t="s">
        <v>763</v>
      </c>
      <c r="C503" s="298">
        <v>1964</v>
      </c>
      <c r="D503" s="388"/>
      <c r="E503" s="394" t="s">
        <v>124</v>
      </c>
      <c r="F503" s="282">
        <v>2</v>
      </c>
      <c r="G503" s="282">
        <v>2</v>
      </c>
      <c r="H503" s="273">
        <v>611.20000000000005</v>
      </c>
      <c r="I503" s="273">
        <v>395</v>
      </c>
      <c r="J503" s="273">
        <v>354.7</v>
      </c>
      <c r="K503" s="282">
        <v>29</v>
      </c>
      <c r="L503" s="302">
        <f>'раздел 2'!C500</f>
        <v>1289277.1500000001</v>
      </c>
      <c r="M503" s="388">
        <v>0</v>
      </c>
      <c r="N503" s="388">
        <v>0</v>
      </c>
      <c r="O503" s="388">
        <v>0</v>
      </c>
      <c r="P503" s="390">
        <f t="shared" si="251"/>
        <v>1289277.1500000001</v>
      </c>
      <c r="Q503" s="403">
        <f t="shared" si="252"/>
        <v>2109.4194208115182</v>
      </c>
      <c r="R503" s="388">
        <v>24445</v>
      </c>
      <c r="S503" s="388" t="s">
        <v>149</v>
      </c>
      <c r="T503" s="388" t="s">
        <v>130</v>
      </c>
      <c r="U503" s="29">
        <f>L503-'раздел 2'!C500</f>
        <v>0</v>
      </c>
      <c r="V503" s="116">
        <f t="shared" si="250"/>
        <v>0</v>
      </c>
      <c r="W503" s="116">
        <f t="shared" si="234"/>
        <v>22335.580579188481</v>
      </c>
    </row>
    <row r="504" spans="1:23" ht="15.6" customHeight="1" x14ac:dyDescent="0.2">
      <c r="A504" s="449" t="s">
        <v>15</v>
      </c>
      <c r="B504" s="450"/>
      <c r="C504" s="282" t="s">
        <v>127</v>
      </c>
      <c r="D504" s="388" t="s">
        <v>127</v>
      </c>
      <c r="E504" s="388" t="s">
        <v>127</v>
      </c>
      <c r="F504" s="259" t="s">
        <v>127</v>
      </c>
      <c r="G504" s="259" t="s">
        <v>127</v>
      </c>
      <c r="H504" s="388">
        <v>5299.9800000000005</v>
      </c>
      <c r="I504" s="388">
        <v>4132.2899999999991</v>
      </c>
      <c r="J504" s="388">
        <v>3486.79</v>
      </c>
      <c r="K504" s="282">
        <v>122</v>
      </c>
      <c r="L504" s="302">
        <f>SUM(L502:L503)</f>
        <v>2547810.3000000003</v>
      </c>
      <c r="M504" s="302">
        <f t="shared" ref="M504:P504" si="253">SUM(M502:M503)</f>
        <v>0</v>
      </c>
      <c r="N504" s="302">
        <f t="shared" si="253"/>
        <v>0</v>
      </c>
      <c r="O504" s="302">
        <f t="shared" si="253"/>
        <v>0</v>
      </c>
      <c r="P504" s="302">
        <f t="shared" si="253"/>
        <v>2547810.3000000003</v>
      </c>
      <c r="Q504" s="273">
        <v>4598.1044532243513</v>
      </c>
      <c r="R504" s="388" t="s">
        <v>127</v>
      </c>
      <c r="S504" s="388" t="s">
        <v>127</v>
      </c>
      <c r="T504" s="388" t="s">
        <v>127</v>
      </c>
      <c r="U504" s="29">
        <f>L504-'раздел 2'!C501</f>
        <v>0</v>
      </c>
      <c r="V504" s="116">
        <f t="shared" si="250"/>
        <v>0</v>
      </c>
      <c r="W504" s="116" t="e">
        <f t="shared" si="234"/>
        <v>#VALUE!</v>
      </c>
    </row>
    <row r="505" spans="1:23" ht="15.6" customHeight="1" x14ac:dyDescent="0.2">
      <c r="A505" s="451" t="s">
        <v>49</v>
      </c>
      <c r="B505" s="452"/>
      <c r="C505" s="282"/>
      <c r="D505" s="388"/>
      <c r="E505" s="388"/>
      <c r="F505" s="259"/>
      <c r="G505" s="259"/>
      <c r="H505" s="388"/>
      <c r="I505" s="388"/>
      <c r="J505" s="388"/>
      <c r="K505" s="282"/>
      <c r="L505" s="302"/>
      <c r="M505" s="388"/>
      <c r="N505" s="388"/>
      <c r="O505" s="388"/>
      <c r="P505" s="388"/>
      <c r="Q505" s="273"/>
      <c r="R505" s="388"/>
      <c r="S505" s="388"/>
      <c r="T505" s="388"/>
      <c r="U505" s="29">
        <f>L505-'раздел 2'!C502</f>
        <v>0</v>
      </c>
      <c r="V505" s="116">
        <f t="shared" si="250"/>
        <v>0</v>
      </c>
      <c r="W505" s="116">
        <f t="shared" si="234"/>
        <v>0</v>
      </c>
    </row>
    <row r="506" spans="1:23" ht="15.6" customHeight="1" x14ac:dyDescent="0.2">
      <c r="A506" s="311">
        <f>A503+1</f>
        <v>322</v>
      </c>
      <c r="B506" s="68" t="s">
        <v>287</v>
      </c>
      <c r="C506" s="282">
        <v>1966</v>
      </c>
      <c r="D506" s="388"/>
      <c r="E506" s="388" t="s">
        <v>124</v>
      </c>
      <c r="F506" s="259">
        <v>3</v>
      </c>
      <c r="G506" s="259">
        <v>3</v>
      </c>
      <c r="H506" s="388">
        <v>1460.9</v>
      </c>
      <c r="I506" s="388">
        <v>1026.7</v>
      </c>
      <c r="J506" s="388">
        <v>434.2</v>
      </c>
      <c r="K506" s="282">
        <v>52</v>
      </c>
      <c r="L506" s="302">
        <f>'раздел 2'!C503</f>
        <v>8369304.3000000007</v>
      </c>
      <c r="M506" s="388">
        <v>0</v>
      </c>
      <c r="N506" s="388">
        <v>0</v>
      </c>
      <c r="O506" s="388">
        <v>0</v>
      </c>
      <c r="P506" s="390">
        <f t="shared" ref="P506:P507" si="254">L506</f>
        <v>8369304.3000000007</v>
      </c>
      <c r="Q506" s="403">
        <f t="shared" ref="Q506:Q507" si="255">L506/H506</f>
        <v>5728.8687110685196</v>
      </c>
      <c r="R506" s="388">
        <v>24445</v>
      </c>
      <c r="S506" s="388" t="s">
        <v>149</v>
      </c>
      <c r="T506" s="388" t="s">
        <v>130</v>
      </c>
      <c r="U506" s="29">
        <f>L506-'раздел 2'!C503</f>
        <v>0</v>
      </c>
      <c r="V506" s="116">
        <f t="shared" si="250"/>
        <v>0</v>
      </c>
      <c r="W506" s="116">
        <f t="shared" si="234"/>
        <v>18716.13128893148</v>
      </c>
    </row>
    <row r="507" spans="1:23" ht="15.6" customHeight="1" x14ac:dyDescent="0.2">
      <c r="A507" s="165">
        <f t="shared" ref="A507" si="256">A506+1</f>
        <v>323</v>
      </c>
      <c r="B507" s="68" t="s">
        <v>288</v>
      </c>
      <c r="C507" s="282">
        <v>1966</v>
      </c>
      <c r="D507" s="388"/>
      <c r="E507" s="388" t="s">
        <v>124</v>
      </c>
      <c r="F507" s="259">
        <v>3</v>
      </c>
      <c r="G507" s="259">
        <v>3</v>
      </c>
      <c r="H507" s="388">
        <v>1486.4</v>
      </c>
      <c r="I507" s="388">
        <v>1007.7</v>
      </c>
      <c r="J507" s="388">
        <v>478.7</v>
      </c>
      <c r="K507" s="282">
        <v>51</v>
      </c>
      <c r="L507" s="302">
        <f>'раздел 2'!C504</f>
        <v>8369304.3000000007</v>
      </c>
      <c r="M507" s="388">
        <v>0</v>
      </c>
      <c r="N507" s="388">
        <v>0</v>
      </c>
      <c r="O507" s="388">
        <v>0</v>
      </c>
      <c r="P507" s="390">
        <f t="shared" si="254"/>
        <v>8369304.3000000007</v>
      </c>
      <c r="Q507" s="403">
        <f t="shared" si="255"/>
        <v>5630.5868541442414</v>
      </c>
      <c r="R507" s="388">
        <v>24445</v>
      </c>
      <c r="S507" s="388" t="s">
        <v>149</v>
      </c>
      <c r="T507" s="388" t="s">
        <v>130</v>
      </c>
      <c r="U507" s="29">
        <f>L507-'раздел 2'!C504</f>
        <v>0</v>
      </c>
      <c r="V507" s="116">
        <f t="shared" si="250"/>
        <v>0</v>
      </c>
      <c r="W507" s="116">
        <f t="shared" si="234"/>
        <v>18814.41314585576</v>
      </c>
    </row>
    <row r="508" spans="1:23" ht="15.6" customHeight="1" x14ac:dyDescent="0.2">
      <c r="A508" s="453" t="s">
        <v>15</v>
      </c>
      <c r="B508" s="454"/>
      <c r="C508" s="282" t="s">
        <v>127</v>
      </c>
      <c r="D508" s="388" t="s">
        <v>127</v>
      </c>
      <c r="E508" s="388" t="s">
        <v>127</v>
      </c>
      <c r="F508" s="259" t="s">
        <v>127</v>
      </c>
      <c r="G508" s="259" t="s">
        <v>127</v>
      </c>
      <c r="H508" s="388">
        <v>10620.199999999999</v>
      </c>
      <c r="I508" s="388">
        <v>7105.8899999999985</v>
      </c>
      <c r="J508" s="388">
        <v>3053.65</v>
      </c>
      <c r="K508" s="282">
        <v>478</v>
      </c>
      <c r="L508" s="302">
        <f>SUM(L506:L507)</f>
        <v>16738608.600000001</v>
      </c>
      <c r="M508" s="302">
        <f>SUM(M506:M507)</f>
        <v>0</v>
      </c>
      <c r="N508" s="302">
        <f>SUM(N506:N507)</f>
        <v>0</v>
      </c>
      <c r="O508" s="302">
        <f>SUM(O506:O507)</f>
        <v>0</v>
      </c>
      <c r="P508" s="302">
        <f>SUM(P506:P507)</f>
        <v>16738608.600000001</v>
      </c>
      <c r="Q508" s="273">
        <v>2325.5842140449336</v>
      </c>
      <c r="R508" s="388" t="s">
        <v>127</v>
      </c>
      <c r="S508" s="388" t="s">
        <v>127</v>
      </c>
      <c r="T508" s="388" t="s">
        <v>127</v>
      </c>
      <c r="U508" s="29">
        <f>L508-'раздел 2'!C505</f>
        <v>0</v>
      </c>
      <c r="V508" s="116">
        <f t="shared" si="250"/>
        <v>0</v>
      </c>
      <c r="W508" s="116" t="e">
        <f t="shared" si="234"/>
        <v>#VALUE!</v>
      </c>
    </row>
    <row r="509" spans="1:23" s="120" customFormat="1" ht="15.6" customHeight="1" x14ac:dyDescent="0.2">
      <c r="A509" s="455" t="s">
        <v>50</v>
      </c>
      <c r="B509" s="456"/>
      <c r="C509" s="82" t="s">
        <v>127</v>
      </c>
      <c r="D509" s="190" t="s">
        <v>127</v>
      </c>
      <c r="E509" s="190" t="s">
        <v>127</v>
      </c>
      <c r="F509" s="99" t="s">
        <v>127</v>
      </c>
      <c r="G509" s="99" t="s">
        <v>127</v>
      </c>
      <c r="H509" s="397">
        <f>H495+H500+H504+H508</f>
        <v>28375.85</v>
      </c>
      <c r="I509" s="397">
        <f t="shared" ref="I509:R509" si="257">I495+I500+I504+I508</f>
        <v>23293.949999999997</v>
      </c>
      <c r="J509" s="397">
        <f t="shared" si="257"/>
        <v>15275.72</v>
      </c>
      <c r="K509" s="397">
        <f t="shared" si="257"/>
        <v>1185</v>
      </c>
      <c r="L509" s="397">
        <f t="shared" si="257"/>
        <v>50439138.1285</v>
      </c>
      <c r="M509" s="397">
        <f t="shared" si="257"/>
        <v>0</v>
      </c>
      <c r="N509" s="397">
        <f t="shared" si="257"/>
        <v>0</v>
      </c>
      <c r="O509" s="397">
        <f t="shared" si="257"/>
        <v>0</v>
      </c>
      <c r="P509" s="397">
        <f t="shared" si="257"/>
        <v>50439138.1285</v>
      </c>
      <c r="Q509" s="397">
        <f t="shared" si="257"/>
        <v>7312.6019822774579</v>
      </c>
      <c r="R509" s="397" t="e">
        <f t="shared" si="257"/>
        <v>#VALUE!</v>
      </c>
      <c r="S509" s="190" t="s">
        <v>127</v>
      </c>
      <c r="T509" s="190" t="s">
        <v>127</v>
      </c>
      <c r="U509" s="29">
        <f>L509-'раздел 2'!C506</f>
        <v>0</v>
      </c>
      <c r="V509" s="116">
        <f t="shared" si="250"/>
        <v>0</v>
      </c>
      <c r="W509" s="116" t="e">
        <f t="shared" ref="W509:W542" si="258">R509-Q509</f>
        <v>#VALUE!</v>
      </c>
    </row>
    <row r="510" spans="1:23" ht="15.6" customHeight="1" x14ac:dyDescent="0.2">
      <c r="A510" s="446" t="s">
        <v>51</v>
      </c>
      <c r="B510" s="447"/>
      <c r="C510" s="447"/>
      <c r="D510" s="447"/>
      <c r="E510" s="447"/>
      <c r="F510" s="447"/>
      <c r="G510" s="447"/>
      <c r="H510" s="447"/>
      <c r="I510" s="447"/>
      <c r="J510" s="447"/>
      <c r="K510" s="447"/>
      <c r="L510" s="447"/>
      <c r="M510" s="447"/>
      <c r="N510" s="447"/>
      <c r="O510" s="447"/>
      <c r="P510" s="447"/>
      <c r="Q510" s="447"/>
      <c r="R510" s="447"/>
      <c r="S510" s="447"/>
      <c r="T510" s="448"/>
      <c r="U510" s="29">
        <f>L510-'раздел 2'!C507</f>
        <v>0</v>
      </c>
      <c r="V510" s="116">
        <f t="shared" si="250"/>
        <v>0</v>
      </c>
      <c r="W510" s="116">
        <f t="shared" si="258"/>
        <v>0</v>
      </c>
    </row>
    <row r="511" spans="1:23" ht="15.6" customHeight="1" x14ac:dyDescent="0.2">
      <c r="A511" s="426" t="s">
        <v>52</v>
      </c>
      <c r="B511" s="427"/>
      <c r="C511" s="282"/>
      <c r="D511" s="388"/>
      <c r="E511" s="388"/>
      <c r="F511" s="259"/>
      <c r="G511" s="259"/>
      <c r="H511" s="388"/>
      <c r="I511" s="388"/>
      <c r="J511" s="388"/>
      <c r="K511" s="282"/>
      <c r="L511" s="302"/>
      <c r="M511" s="388"/>
      <c r="N511" s="388"/>
      <c r="O511" s="388"/>
      <c r="P511" s="388"/>
      <c r="Q511" s="273"/>
      <c r="R511" s="388"/>
      <c r="S511" s="388"/>
      <c r="T511" s="388"/>
      <c r="U511" s="29">
        <f>L511-'раздел 2'!C508</f>
        <v>0</v>
      </c>
      <c r="V511" s="116">
        <f t="shared" si="250"/>
        <v>0</v>
      </c>
      <c r="W511" s="116">
        <f t="shared" si="258"/>
        <v>0</v>
      </c>
    </row>
    <row r="512" spans="1:23" ht="15.6" customHeight="1" x14ac:dyDescent="0.2">
      <c r="A512" s="165">
        <f>A507+1</f>
        <v>324</v>
      </c>
      <c r="B512" s="153" t="s">
        <v>251</v>
      </c>
      <c r="C512" s="282">
        <v>1961</v>
      </c>
      <c r="D512" s="388"/>
      <c r="E512" s="388" t="s">
        <v>181</v>
      </c>
      <c r="F512" s="259">
        <v>3</v>
      </c>
      <c r="G512" s="259">
        <v>2</v>
      </c>
      <c r="H512" s="388">
        <v>973.1</v>
      </c>
      <c r="I512" s="388">
        <v>973.1</v>
      </c>
      <c r="J512" s="388">
        <v>667.3</v>
      </c>
      <c r="K512" s="282">
        <v>43</v>
      </c>
      <c r="L512" s="302">
        <f>'раздел 2'!C509</f>
        <v>2497851.2999999998</v>
      </c>
      <c r="M512" s="388">
        <v>0</v>
      </c>
      <c r="N512" s="388">
        <v>0</v>
      </c>
      <c r="O512" s="388">
        <v>0</v>
      </c>
      <c r="P512" s="390">
        <f t="shared" ref="P512:P531" si="259">L512</f>
        <v>2497851.2999999998</v>
      </c>
      <c r="Q512" s="403">
        <f t="shared" ref="Q512:Q533" si="260">L512/H512</f>
        <v>2566.9009351556879</v>
      </c>
      <c r="R512" s="388">
        <v>24445</v>
      </c>
      <c r="S512" s="388" t="s">
        <v>149</v>
      </c>
      <c r="T512" s="388" t="s">
        <v>130</v>
      </c>
      <c r="U512" s="29">
        <f>L512-'раздел 2'!C509</f>
        <v>0</v>
      </c>
      <c r="V512" s="116">
        <f t="shared" si="250"/>
        <v>0</v>
      </c>
      <c r="W512" s="116">
        <f t="shared" si="258"/>
        <v>21878.099064844311</v>
      </c>
    </row>
    <row r="513" spans="1:23" ht="15.6" customHeight="1" x14ac:dyDescent="0.2">
      <c r="A513" s="165">
        <f t="shared" ref="A513:A528" si="261">A512+1</f>
        <v>325</v>
      </c>
      <c r="B513" s="287" t="s">
        <v>765</v>
      </c>
      <c r="C513" s="298">
        <v>1952</v>
      </c>
      <c r="D513" s="271"/>
      <c r="E513" s="394" t="s">
        <v>124</v>
      </c>
      <c r="F513" s="282">
        <v>2</v>
      </c>
      <c r="G513" s="282">
        <v>1</v>
      </c>
      <c r="H513" s="273">
        <v>548.5</v>
      </c>
      <c r="I513" s="273">
        <v>503.5</v>
      </c>
      <c r="J513" s="273">
        <v>503.5</v>
      </c>
      <c r="K513" s="298">
        <v>14</v>
      </c>
      <c r="L513" s="302">
        <f>'раздел 2'!C510</f>
        <v>1488870.6</v>
      </c>
      <c r="M513" s="388">
        <v>0</v>
      </c>
      <c r="N513" s="388">
        <v>0</v>
      </c>
      <c r="O513" s="388">
        <v>0</v>
      </c>
      <c r="P513" s="390">
        <f t="shared" si="259"/>
        <v>1488870.6</v>
      </c>
      <c r="Q513" s="403">
        <f t="shared" si="260"/>
        <v>2714.4404740200548</v>
      </c>
      <c r="R513" s="388">
        <v>24445</v>
      </c>
      <c r="S513" s="388" t="s">
        <v>149</v>
      </c>
      <c r="T513" s="388" t="s">
        <v>130</v>
      </c>
      <c r="U513" s="29">
        <f>L513-'раздел 2'!C510</f>
        <v>0</v>
      </c>
      <c r="V513" s="116">
        <f t="shared" si="250"/>
        <v>0</v>
      </c>
      <c r="W513" s="116">
        <f t="shared" si="258"/>
        <v>21730.559525979945</v>
      </c>
    </row>
    <row r="514" spans="1:23" ht="15.6" customHeight="1" x14ac:dyDescent="0.2">
      <c r="A514" s="165">
        <f t="shared" si="261"/>
        <v>326</v>
      </c>
      <c r="B514" s="287" t="s">
        <v>764</v>
      </c>
      <c r="C514" s="298">
        <v>1951</v>
      </c>
      <c r="D514" s="271"/>
      <c r="E514" s="394" t="s">
        <v>124</v>
      </c>
      <c r="F514" s="282">
        <v>2</v>
      </c>
      <c r="G514" s="282">
        <v>3</v>
      </c>
      <c r="H514" s="273">
        <v>1019.3</v>
      </c>
      <c r="I514" s="273">
        <v>935.3</v>
      </c>
      <c r="J514" s="273">
        <v>918.8</v>
      </c>
      <c r="K514" s="298">
        <v>31</v>
      </c>
      <c r="L514" s="302">
        <f>'раздел 2'!C511</f>
        <v>3015850.95</v>
      </c>
      <c r="M514" s="388">
        <v>0</v>
      </c>
      <c r="N514" s="388">
        <v>0</v>
      </c>
      <c r="O514" s="388">
        <v>0</v>
      </c>
      <c r="P514" s="390">
        <f t="shared" si="259"/>
        <v>3015850.95</v>
      </c>
      <c r="Q514" s="403">
        <f t="shared" si="260"/>
        <v>2958.7471303835969</v>
      </c>
      <c r="R514" s="388">
        <v>24445</v>
      </c>
      <c r="S514" s="388" t="s">
        <v>149</v>
      </c>
      <c r="T514" s="388" t="s">
        <v>130</v>
      </c>
      <c r="U514" s="29">
        <f>L514-'раздел 2'!C511</f>
        <v>0</v>
      </c>
      <c r="V514" s="116">
        <f t="shared" si="250"/>
        <v>0</v>
      </c>
      <c r="W514" s="116">
        <f t="shared" si="258"/>
        <v>21486.252869616404</v>
      </c>
    </row>
    <row r="515" spans="1:23" ht="15.6" customHeight="1" x14ac:dyDescent="0.2">
      <c r="A515" s="165">
        <f t="shared" si="261"/>
        <v>327</v>
      </c>
      <c r="B515" s="287" t="s">
        <v>857</v>
      </c>
      <c r="C515" s="298"/>
      <c r="D515" s="271"/>
      <c r="E515" s="394"/>
      <c r="F515" s="282"/>
      <c r="G515" s="282"/>
      <c r="H515" s="273"/>
      <c r="I515" s="273"/>
      <c r="J515" s="273"/>
      <c r="K515" s="298"/>
      <c r="L515" s="302">
        <f>'раздел 2'!C512</f>
        <v>11725377.600000001</v>
      </c>
      <c r="M515" s="388">
        <v>0</v>
      </c>
      <c r="N515" s="388">
        <v>0</v>
      </c>
      <c r="O515" s="388">
        <v>0</v>
      </c>
      <c r="P515" s="390">
        <f t="shared" ref="P515" si="262">L515</f>
        <v>11725377.600000001</v>
      </c>
      <c r="Q515" s="403" t="e">
        <f t="shared" ref="Q515" si="263">L515/H515</f>
        <v>#DIV/0!</v>
      </c>
      <c r="R515" s="388">
        <v>24446</v>
      </c>
      <c r="S515" s="388" t="s">
        <v>826</v>
      </c>
      <c r="T515" s="388" t="s">
        <v>130</v>
      </c>
      <c r="U515" s="29">
        <f>L515-'раздел 2'!C512</f>
        <v>0</v>
      </c>
      <c r="V515" s="116"/>
      <c r="W515" s="116"/>
    </row>
    <row r="516" spans="1:23" ht="15.6" customHeight="1" x14ac:dyDescent="0.2">
      <c r="A516" s="165">
        <f t="shared" si="261"/>
        <v>328</v>
      </c>
      <c r="B516" s="287" t="s">
        <v>766</v>
      </c>
      <c r="C516" s="298">
        <v>1952</v>
      </c>
      <c r="D516" s="388"/>
      <c r="E516" s="394" t="s">
        <v>124</v>
      </c>
      <c r="F516" s="282">
        <v>2</v>
      </c>
      <c r="G516" s="282">
        <v>2</v>
      </c>
      <c r="H516" s="273">
        <v>537.32000000000005</v>
      </c>
      <c r="I516" s="273">
        <v>355.39</v>
      </c>
      <c r="J516" s="273">
        <v>308.58999999999997</v>
      </c>
      <c r="K516" s="282">
        <v>16</v>
      </c>
      <c r="L516" s="302">
        <f>'раздел 2'!C513</f>
        <v>2414990.5499999998</v>
      </c>
      <c r="M516" s="388">
        <v>0</v>
      </c>
      <c r="N516" s="388">
        <v>0</v>
      </c>
      <c r="O516" s="388">
        <v>0</v>
      </c>
      <c r="P516" s="390">
        <f t="shared" si="259"/>
        <v>2414990.5499999998</v>
      </c>
      <c r="Q516" s="403">
        <f t="shared" si="260"/>
        <v>4494.5108129233968</v>
      </c>
      <c r="R516" s="388">
        <v>24445</v>
      </c>
      <c r="S516" s="388" t="s">
        <v>149</v>
      </c>
      <c r="T516" s="388" t="s">
        <v>130</v>
      </c>
      <c r="U516" s="29">
        <f>L516-'раздел 2'!C513</f>
        <v>0</v>
      </c>
      <c r="V516" s="116">
        <f t="shared" si="250"/>
        <v>0</v>
      </c>
      <c r="W516" s="116">
        <f t="shared" si="258"/>
        <v>19950.489187076604</v>
      </c>
    </row>
    <row r="517" spans="1:23" ht="15.6" customHeight="1" x14ac:dyDescent="0.2">
      <c r="A517" s="165">
        <f t="shared" si="261"/>
        <v>329</v>
      </c>
      <c r="B517" s="153" t="s">
        <v>767</v>
      </c>
      <c r="C517" s="298">
        <v>1948</v>
      </c>
      <c r="D517" s="388"/>
      <c r="E517" s="394" t="s">
        <v>124</v>
      </c>
      <c r="F517" s="282">
        <v>2</v>
      </c>
      <c r="G517" s="282">
        <v>2</v>
      </c>
      <c r="H517" s="273">
        <v>981.3</v>
      </c>
      <c r="I517" s="273">
        <v>561.29999999999995</v>
      </c>
      <c r="J517" s="273">
        <v>561.29999999999995</v>
      </c>
      <c r="K517" s="282">
        <v>16</v>
      </c>
      <c r="L517" s="302">
        <f>'раздел 2'!C514</f>
        <v>5671243.2000000002</v>
      </c>
      <c r="M517" s="388">
        <v>0</v>
      </c>
      <c r="N517" s="388">
        <v>0</v>
      </c>
      <c r="O517" s="388">
        <v>0</v>
      </c>
      <c r="P517" s="390">
        <f t="shared" si="259"/>
        <v>5671243.2000000002</v>
      </c>
      <c r="Q517" s="403">
        <f t="shared" si="260"/>
        <v>5779.3164169978609</v>
      </c>
      <c r="R517" s="388">
        <v>24445</v>
      </c>
      <c r="S517" s="388" t="s">
        <v>149</v>
      </c>
      <c r="T517" s="388" t="s">
        <v>130</v>
      </c>
      <c r="U517" s="29">
        <f>L517-'раздел 2'!C514</f>
        <v>0</v>
      </c>
      <c r="V517" s="116">
        <f t="shared" si="250"/>
        <v>0</v>
      </c>
      <c r="W517" s="116">
        <f t="shared" si="258"/>
        <v>18665.683583002137</v>
      </c>
    </row>
    <row r="518" spans="1:23" ht="15.6" customHeight="1" x14ac:dyDescent="0.2">
      <c r="A518" s="165">
        <f t="shared" si="261"/>
        <v>330</v>
      </c>
      <c r="B518" s="287" t="s">
        <v>768</v>
      </c>
      <c r="C518" s="298">
        <v>1950</v>
      </c>
      <c r="D518" s="388"/>
      <c r="E518" s="394" t="s">
        <v>124</v>
      </c>
      <c r="F518" s="282">
        <v>2</v>
      </c>
      <c r="G518" s="282">
        <v>2</v>
      </c>
      <c r="H518" s="273">
        <v>518.49</v>
      </c>
      <c r="I518" s="273">
        <v>337.4</v>
      </c>
      <c r="J518" s="273">
        <v>337.4</v>
      </c>
      <c r="K518" s="282">
        <v>5</v>
      </c>
      <c r="L518" s="302">
        <f>'раздел 2'!C515</f>
        <v>450765</v>
      </c>
      <c r="M518" s="388">
        <v>0</v>
      </c>
      <c r="N518" s="388">
        <v>0</v>
      </c>
      <c r="O518" s="388">
        <v>0</v>
      </c>
      <c r="P518" s="390">
        <f t="shared" si="259"/>
        <v>450765</v>
      </c>
      <c r="Q518" s="403">
        <f t="shared" si="260"/>
        <v>869.38031591737547</v>
      </c>
      <c r="R518" s="388">
        <v>24445</v>
      </c>
      <c r="S518" s="388" t="s">
        <v>149</v>
      </c>
      <c r="T518" s="388" t="s">
        <v>130</v>
      </c>
      <c r="U518" s="29">
        <f>L518-'раздел 2'!C515</f>
        <v>0</v>
      </c>
      <c r="V518" s="116">
        <f t="shared" si="250"/>
        <v>0</v>
      </c>
      <c r="W518" s="116">
        <f t="shared" si="258"/>
        <v>23575.619684082623</v>
      </c>
    </row>
    <row r="519" spans="1:23" ht="15.6" customHeight="1" x14ac:dyDescent="0.2">
      <c r="A519" s="165">
        <f t="shared" si="261"/>
        <v>331</v>
      </c>
      <c r="B519" s="287" t="s">
        <v>769</v>
      </c>
      <c r="C519" s="252">
        <v>1951</v>
      </c>
      <c r="D519" s="108"/>
      <c r="E519" s="108" t="s">
        <v>181</v>
      </c>
      <c r="F519" s="150">
        <v>2</v>
      </c>
      <c r="G519" s="150">
        <v>2</v>
      </c>
      <c r="H519" s="253">
        <v>546</v>
      </c>
      <c r="I519" s="253">
        <v>351</v>
      </c>
      <c r="J519" s="253">
        <v>351</v>
      </c>
      <c r="K519" s="150">
        <v>12</v>
      </c>
      <c r="L519" s="302">
        <f>'раздел 2'!C516</f>
        <v>2515580.5500000003</v>
      </c>
      <c r="M519" s="388">
        <v>0</v>
      </c>
      <c r="N519" s="388">
        <v>0</v>
      </c>
      <c r="O519" s="388">
        <v>0</v>
      </c>
      <c r="P519" s="390">
        <f t="shared" si="259"/>
        <v>2515580.5500000003</v>
      </c>
      <c r="Q519" s="403">
        <f t="shared" si="260"/>
        <v>4607.2903846153849</v>
      </c>
      <c r="R519" s="388">
        <v>24445</v>
      </c>
      <c r="S519" s="388" t="s">
        <v>149</v>
      </c>
      <c r="T519" s="388" t="s">
        <v>130</v>
      </c>
      <c r="U519" s="29">
        <f>L519-'раздел 2'!C516</f>
        <v>0</v>
      </c>
      <c r="V519" s="116">
        <f t="shared" si="250"/>
        <v>0</v>
      </c>
      <c r="W519" s="116">
        <f t="shared" si="258"/>
        <v>19837.709615384614</v>
      </c>
    </row>
    <row r="520" spans="1:23" ht="15.6" customHeight="1" x14ac:dyDescent="0.2">
      <c r="A520" s="165">
        <f t="shared" si="261"/>
        <v>332</v>
      </c>
      <c r="B520" s="287" t="s">
        <v>770</v>
      </c>
      <c r="C520" s="298">
        <v>1951</v>
      </c>
      <c r="D520" s="388"/>
      <c r="E520" s="394" t="s">
        <v>124</v>
      </c>
      <c r="F520" s="282">
        <v>2</v>
      </c>
      <c r="G520" s="282">
        <v>2</v>
      </c>
      <c r="H520" s="273">
        <v>540.94000000000005</v>
      </c>
      <c r="I520" s="273">
        <v>354.98</v>
      </c>
      <c r="J520" s="273">
        <v>354.98</v>
      </c>
      <c r="K520" s="282">
        <v>25</v>
      </c>
      <c r="L520" s="302">
        <f>'раздел 2'!C517</f>
        <v>6639915.4500000002</v>
      </c>
      <c r="M520" s="388">
        <v>0</v>
      </c>
      <c r="N520" s="388">
        <v>0</v>
      </c>
      <c r="O520" s="388">
        <v>0</v>
      </c>
      <c r="P520" s="390">
        <f t="shared" si="259"/>
        <v>6639915.4500000002</v>
      </c>
      <c r="Q520" s="403">
        <f t="shared" si="260"/>
        <v>12274.772525603577</v>
      </c>
      <c r="R520" s="388">
        <v>24445</v>
      </c>
      <c r="S520" s="388" t="s">
        <v>149</v>
      </c>
      <c r="T520" s="388" t="s">
        <v>130</v>
      </c>
      <c r="U520" s="29">
        <f>L520-'раздел 2'!C517</f>
        <v>0</v>
      </c>
      <c r="V520" s="116">
        <f t="shared" si="250"/>
        <v>0</v>
      </c>
      <c r="W520" s="116">
        <f t="shared" si="258"/>
        <v>12170.227474396423</v>
      </c>
    </row>
    <row r="521" spans="1:23" ht="15.6" customHeight="1" x14ac:dyDescent="0.2">
      <c r="A521" s="165">
        <f t="shared" si="261"/>
        <v>333</v>
      </c>
      <c r="B521" s="287" t="s">
        <v>771</v>
      </c>
      <c r="C521" s="298">
        <v>1950</v>
      </c>
      <c r="D521" s="388"/>
      <c r="E521" s="394" t="s">
        <v>124</v>
      </c>
      <c r="F521" s="282">
        <v>2</v>
      </c>
      <c r="G521" s="282">
        <v>2</v>
      </c>
      <c r="H521" s="273">
        <v>584.4</v>
      </c>
      <c r="I521" s="273">
        <v>381.68</v>
      </c>
      <c r="J521" s="273">
        <v>286.27999999999997</v>
      </c>
      <c r="K521" s="282">
        <v>17</v>
      </c>
      <c r="L521" s="302">
        <f>'раздел 2'!C518</f>
        <v>6513334.7999999998</v>
      </c>
      <c r="M521" s="388">
        <v>0</v>
      </c>
      <c r="N521" s="388">
        <v>0</v>
      </c>
      <c r="O521" s="388">
        <v>0</v>
      </c>
      <c r="P521" s="390">
        <f t="shared" si="259"/>
        <v>6513334.7999999998</v>
      </c>
      <c r="Q521" s="403">
        <f t="shared" si="260"/>
        <v>11145.336755646817</v>
      </c>
      <c r="R521" s="388">
        <v>24445</v>
      </c>
      <c r="S521" s="388" t="s">
        <v>149</v>
      </c>
      <c r="T521" s="388" t="s">
        <v>130</v>
      </c>
      <c r="U521" s="29">
        <f>L521-'раздел 2'!C518</f>
        <v>0</v>
      </c>
      <c r="V521" s="116">
        <f t="shared" si="250"/>
        <v>0</v>
      </c>
      <c r="W521" s="116">
        <f t="shared" si="258"/>
        <v>13299.663244353183</v>
      </c>
    </row>
    <row r="522" spans="1:23" ht="15.6" customHeight="1" x14ac:dyDescent="0.2">
      <c r="A522" s="165">
        <f t="shared" si="261"/>
        <v>334</v>
      </c>
      <c r="B522" s="287" t="s">
        <v>772</v>
      </c>
      <c r="C522" s="298">
        <v>1951</v>
      </c>
      <c r="D522" s="388"/>
      <c r="E522" s="394" t="s">
        <v>124</v>
      </c>
      <c r="F522" s="282">
        <v>2</v>
      </c>
      <c r="G522" s="282">
        <v>1</v>
      </c>
      <c r="H522" s="273">
        <v>284.88</v>
      </c>
      <c r="I522" s="273">
        <v>190.72</v>
      </c>
      <c r="J522" s="273">
        <v>190.72</v>
      </c>
      <c r="K522" s="282">
        <v>8</v>
      </c>
      <c r="L522" s="302">
        <f>'раздел 2'!C519</f>
        <v>2376794.7000000002</v>
      </c>
      <c r="M522" s="388">
        <v>0</v>
      </c>
      <c r="N522" s="388">
        <v>0</v>
      </c>
      <c r="O522" s="388">
        <v>0</v>
      </c>
      <c r="P522" s="390">
        <f t="shared" si="259"/>
        <v>2376794.7000000002</v>
      </c>
      <c r="Q522" s="403">
        <f t="shared" si="260"/>
        <v>8343.1434288121327</v>
      </c>
      <c r="R522" s="388">
        <v>24445</v>
      </c>
      <c r="S522" s="388" t="s">
        <v>149</v>
      </c>
      <c r="T522" s="388" t="s">
        <v>130</v>
      </c>
      <c r="U522" s="29">
        <f>L522-'раздел 2'!C519</f>
        <v>0</v>
      </c>
      <c r="V522" s="116">
        <f t="shared" si="250"/>
        <v>0</v>
      </c>
      <c r="W522" s="116">
        <f t="shared" si="258"/>
        <v>16101.856571187867</v>
      </c>
    </row>
    <row r="523" spans="1:23" ht="15.6" customHeight="1" x14ac:dyDescent="0.2">
      <c r="A523" s="165">
        <f t="shared" si="261"/>
        <v>335</v>
      </c>
      <c r="B523" s="287" t="s">
        <v>773</v>
      </c>
      <c r="C523" s="298">
        <v>1950</v>
      </c>
      <c r="D523" s="388"/>
      <c r="E523" s="394" t="s">
        <v>124</v>
      </c>
      <c r="F523" s="282">
        <v>2</v>
      </c>
      <c r="G523" s="282">
        <v>2</v>
      </c>
      <c r="H523" s="273">
        <v>549.9</v>
      </c>
      <c r="I523" s="273">
        <v>356.4</v>
      </c>
      <c r="J523" s="273">
        <v>307.59999999999997</v>
      </c>
      <c r="K523" s="282">
        <v>15</v>
      </c>
      <c r="L523" s="302">
        <f>'раздел 2'!C520</f>
        <v>6808205.25</v>
      </c>
      <c r="M523" s="388">
        <v>0</v>
      </c>
      <c r="N523" s="388">
        <v>0</v>
      </c>
      <c r="O523" s="388">
        <v>0</v>
      </c>
      <c r="P523" s="390">
        <f t="shared" si="259"/>
        <v>6808205.25</v>
      </c>
      <c r="Q523" s="403">
        <f t="shared" si="260"/>
        <v>12380.806055646482</v>
      </c>
      <c r="R523" s="388">
        <v>24445</v>
      </c>
      <c r="S523" s="388" t="s">
        <v>149</v>
      </c>
      <c r="T523" s="388" t="s">
        <v>130</v>
      </c>
      <c r="U523" s="29">
        <f>L523-'раздел 2'!C520</f>
        <v>0</v>
      </c>
      <c r="V523" s="116">
        <f t="shared" si="250"/>
        <v>0</v>
      </c>
      <c r="W523" s="116">
        <f t="shared" si="258"/>
        <v>12064.193944353518</v>
      </c>
    </row>
    <row r="524" spans="1:23" ht="15.6" customHeight="1" x14ac:dyDescent="0.2">
      <c r="A524" s="165">
        <f t="shared" si="261"/>
        <v>336</v>
      </c>
      <c r="B524" s="287" t="s">
        <v>774</v>
      </c>
      <c r="C524" s="298">
        <v>1952</v>
      </c>
      <c r="D524" s="388"/>
      <c r="E524" s="394" t="s">
        <v>124</v>
      </c>
      <c r="F524" s="282">
        <v>2</v>
      </c>
      <c r="G524" s="282">
        <v>1</v>
      </c>
      <c r="H524" s="273">
        <v>284.8</v>
      </c>
      <c r="I524" s="273">
        <v>183.5</v>
      </c>
      <c r="J524" s="273">
        <v>41.300000000000011</v>
      </c>
      <c r="K524" s="282">
        <v>21</v>
      </c>
      <c r="L524" s="302">
        <f>'раздел 2'!C521</f>
        <v>3267521.25</v>
      </c>
      <c r="M524" s="388">
        <v>0</v>
      </c>
      <c r="N524" s="388">
        <v>0</v>
      </c>
      <c r="O524" s="388">
        <v>0</v>
      </c>
      <c r="P524" s="390">
        <f t="shared" si="259"/>
        <v>3267521.25</v>
      </c>
      <c r="Q524" s="403">
        <f t="shared" si="260"/>
        <v>11473.038096910112</v>
      </c>
      <c r="R524" s="388">
        <v>24445</v>
      </c>
      <c r="S524" s="388" t="s">
        <v>149</v>
      </c>
      <c r="T524" s="388" t="s">
        <v>130</v>
      </c>
      <c r="U524" s="29">
        <f>L524-'раздел 2'!C521</f>
        <v>0</v>
      </c>
      <c r="V524" s="116">
        <f t="shared" si="250"/>
        <v>0</v>
      </c>
      <c r="W524" s="116">
        <f t="shared" si="258"/>
        <v>12971.961903089888</v>
      </c>
    </row>
    <row r="525" spans="1:23" ht="15.6" customHeight="1" x14ac:dyDescent="0.2">
      <c r="A525" s="165">
        <f t="shared" si="261"/>
        <v>337</v>
      </c>
      <c r="B525" s="287" t="s">
        <v>775</v>
      </c>
      <c r="C525" s="298">
        <v>1952</v>
      </c>
      <c r="D525" s="388"/>
      <c r="E525" s="394" t="s">
        <v>124</v>
      </c>
      <c r="F525" s="282">
        <v>3</v>
      </c>
      <c r="G525" s="282">
        <v>4</v>
      </c>
      <c r="H525" s="273">
        <v>1741</v>
      </c>
      <c r="I525" s="273">
        <v>1143.9000000000001</v>
      </c>
      <c r="J525" s="273">
        <v>1143.9000000000001</v>
      </c>
      <c r="K525" s="282">
        <v>74</v>
      </c>
      <c r="L525" s="302">
        <f>'раздел 2'!C522</f>
        <v>5945156.7000000002</v>
      </c>
      <c r="M525" s="388">
        <v>0</v>
      </c>
      <c r="N525" s="388">
        <v>0</v>
      </c>
      <c r="O525" s="388">
        <v>0</v>
      </c>
      <c r="P525" s="390">
        <f t="shared" si="259"/>
        <v>5945156.7000000002</v>
      </c>
      <c r="Q525" s="403">
        <f t="shared" si="260"/>
        <v>3414.7941987363583</v>
      </c>
      <c r="R525" s="388">
        <v>24445</v>
      </c>
      <c r="S525" s="388" t="s">
        <v>149</v>
      </c>
      <c r="T525" s="388" t="s">
        <v>130</v>
      </c>
      <c r="U525" s="29">
        <f>L525-'раздел 2'!C522</f>
        <v>0</v>
      </c>
      <c r="V525" s="116">
        <f t="shared" si="250"/>
        <v>0</v>
      </c>
      <c r="W525" s="116">
        <f t="shared" si="258"/>
        <v>21030.205801263641</v>
      </c>
    </row>
    <row r="526" spans="1:23" ht="15.6" customHeight="1" x14ac:dyDescent="0.2">
      <c r="A526" s="165">
        <f t="shared" si="261"/>
        <v>338</v>
      </c>
      <c r="B526" s="287" t="s">
        <v>776</v>
      </c>
      <c r="C526" s="298">
        <v>1946</v>
      </c>
      <c r="D526" s="388"/>
      <c r="E526" s="394" t="s">
        <v>124</v>
      </c>
      <c r="F526" s="282">
        <v>2</v>
      </c>
      <c r="G526" s="282">
        <v>4</v>
      </c>
      <c r="H526" s="273">
        <v>1127.2</v>
      </c>
      <c r="I526" s="273">
        <v>719.7</v>
      </c>
      <c r="J526" s="273">
        <v>719.7</v>
      </c>
      <c r="K526" s="282">
        <v>48</v>
      </c>
      <c r="L526" s="302">
        <f>'раздел 2'!C523</f>
        <v>9167401.9499999993</v>
      </c>
      <c r="M526" s="388">
        <v>0</v>
      </c>
      <c r="N526" s="388">
        <v>0</v>
      </c>
      <c r="O526" s="388">
        <v>0</v>
      </c>
      <c r="P526" s="390">
        <f t="shared" si="259"/>
        <v>9167401.9499999993</v>
      </c>
      <c r="Q526" s="403">
        <f t="shared" si="260"/>
        <v>8132.8974006387498</v>
      </c>
      <c r="R526" s="388">
        <v>24445</v>
      </c>
      <c r="S526" s="388" t="s">
        <v>149</v>
      </c>
      <c r="T526" s="388" t="s">
        <v>130</v>
      </c>
      <c r="U526" s="29">
        <f>L526-'раздел 2'!C523</f>
        <v>0</v>
      </c>
      <c r="V526" s="116">
        <f t="shared" si="250"/>
        <v>0</v>
      </c>
      <c r="W526" s="116">
        <f t="shared" si="258"/>
        <v>16312.102599361249</v>
      </c>
    </row>
    <row r="527" spans="1:23" ht="15.6" customHeight="1" x14ac:dyDescent="0.2">
      <c r="A527" s="165">
        <f t="shared" si="261"/>
        <v>339</v>
      </c>
      <c r="B527" s="287" t="s">
        <v>777</v>
      </c>
      <c r="C527" s="282">
        <v>1988</v>
      </c>
      <c r="D527" s="388"/>
      <c r="E527" s="388" t="s">
        <v>181</v>
      </c>
      <c r="F527" s="259">
        <v>8</v>
      </c>
      <c r="G527" s="259">
        <v>2</v>
      </c>
      <c r="H527" s="388">
        <v>5594.7</v>
      </c>
      <c r="I527" s="388">
        <v>5594.7</v>
      </c>
      <c r="J527" s="388">
        <v>1806.9</v>
      </c>
      <c r="K527" s="282">
        <v>165</v>
      </c>
      <c r="L527" s="302">
        <f>'раздел 2'!C524</f>
        <v>3983406</v>
      </c>
      <c r="M527" s="388">
        <v>0</v>
      </c>
      <c r="N527" s="388">
        <v>0</v>
      </c>
      <c r="O527" s="388">
        <v>0</v>
      </c>
      <c r="P527" s="390">
        <f t="shared" si="259"/>
        <v>3983406</v>
      </c>
      <c r="Q527" s="403">
        <f t="shared" si="260"/>
        <v>711.99635369188695</v>
      </c>
      <c r="R527" s="388">
        <v>24445</v>
      </c>
      <c r="S527" s="388" t="s">
        <v>149</v>
      </c>
      <c r="T527" s="388" t="s">
        <v>130</v>
      </c>
      <c r="U527" s="29">
        <f>L527-'раздел 2'!C524</f>
        <v>0</v>
      </c>
      <c r="V527" s="116">
        <f t="shared" si="250"/>
        <v>0</v>
      </c>
      <c r="W527" s="116">
        <f t="shared" si="258"/>
        <v>23733.003646308112</v>
      </c>
    </row>
    <row r="528" spans="1:23" ht="15.6" customHeight="1" x14ac:dyDescent="0.2">
      <c r="A528" s="165">
        <f t="shared" si="261"/>
        <v>340</v>
      </c>
      <c r="B528" s="287" t="s">
        <v>778</v>
      </c>
      <c r="C528" s="298">
        <v>1961</v>
      </c>
      <c r="D528" s="388"/>
      <c r="E528" s="394" t="s">
        <v>124</v>
      </c>
      <c r="F528" s="282">
        <v>3</v>
      </c>
      <c r="G528" s="282">
        <v>2</v>
      </c>
      <c r="H528" s="273">
        <v>942.3</v>
      </c>
      <c r="I528" s="273">
        <v>611.04</v>
      </c>
      <c r="J528" s="273">
        <v>492.73999999999995</v>
      </c>
      <c r="K528" s="282">
        <v>44</v>
      </c>
      <c r="L528" s="302">
        <f>'раздел 2'!C525</f>
        <v>2404664.85</v>
      </c>
      <c r="M528" s="388">
        <v>0</v>
      </c>
      <c r="N528" s="388">
        <v>0</v>
      </c>
      <c r="O528" s="388">
        <v>0</v>
      </c>
      <c r="P528" s="390">
        <f t="shared" si="259"/>
        <v>2404664.85</v>
      </c>
      <c r="Q528" s="403">
        <f t="shared" si="260"/>
        <v>2551.9100604902901</v>
      </c>
      <c r="R528" s="388">
        <v>24445</v>
      </c>
      <c r="S528" s="388" t="s">
        <v>149</v>
      </c>
      <c r="T528" s="388" t="s">
        <v>130</v>
      </c>
      <c r="U528" s="29">
        <f>L528-'раздел 2'!C525</f>
        <v>0</v>
      </c>
      <c r="V528" s="116">
        <f t="shared" si="250"/>
        <v>0</v>
      </c>
      <c r="W528" s="116">
        <f t="shared" si="258"/>
        <v>21893.089939509711</v>
      </c>
    </row>
    <row r="529" spans="1:24" ht="15.6" customHeight="1" x14ac:dyDescent="0.2">
      <c r="A529" s="165">
        <f>A528+1</f>
        <v>341</v>
      </c>
      <c r="B529" s="287" t="s">
        <v>779</v>
      </c>
      <c r="C529" s="298">
        <v>1951</v>
      </c>
      <c r="D529" s="388"/>
      <c r="E529" s="394" t="s">
        <v>124</v>
      </c>
      <c r="F529" s="282">
        <v>2</v>
      </c>
      <c r="G529" s="282">
        <v>2</v>
      </c>
      <c r="H529" s="273">
        <v>1489.2</v>
      </c>
      <c r="I529" s="273">
        <v>834</v>
      </c>
      <c r="J529" s="273">
        <v>773.62</v>
      </c>
      <c r="K529" s="282">
        <v>39</v>
      </c>
      <c r="L529" s="302">
        <f>'раздел 2'!C526</f>
        <v>2389176.2999999998</v>
      </c>
      <c r="M529" s="388">
        <v>0</v>
      </c>
      <c r="N529" s="388">
        <v>0</v>
      </c>
      <c r="O529" s="388">
        <v>0</v>
      </c>
      <c r="P529" s="390">
        <f t="shared" ref="P529:P530" si="264">L529</f>
        <v>2389176.2999999998</v>
      </c>
      <c r="Q529" s="403"/>
      <c r="R529" s="388"/>
      <c r="S529" s="388" t="s">
        <v>149</v>
      </c>
      <c r="T529" s="388" t="s">
        <v>130</v>
      </c>
      <c r="U529" s="29">
        <f>L529-'раздел 2'!C526</f>
        <v>0</v>
      </c>
      <c r="V529" s="116"/>
      <c r="W529" s="116"/>
    </row>
    <row r="530" spans="1:24" ht="15.6" customHeight="1" x14ac:dyDescent="0.2">
      <c r="A530" s="165">
        <f>A529+1</f>
        <v>342</v>
      </c>
      <c r="B530" s="287" t="s">
        <v>780</v>
      </c>
      <c r="C530" s="298">
        <v>1951</v>
      </c>
      <c r="D530" s="388"/>
      <c r="E530" s="394" t="s">
        <v>124</v>
      </c>
      <c r="F530" s="282">
        <v>2</v>
      </c>
      <c r="G530" s="282">
        <v>2</v>
      </c>
      <c r="H530" s="273">
        <v>857</v>
      </c>
      <c r="I530" s="273">
        <v>540</v>
      </c>
      <c r="J530" s="273">
        <v>462.33</v>
      </c>
      <c r="K530" s="282">
        <v>36</v>
      </c>
      <c r="L530" s="302">
        <f>'раздел 2'!C527</f>
        <v>4835893.71</v>
      </c>
      <c r="M530" s="388">
        <v>0</v>
      </c>
      <c r="N530" s="388">
        <v>0</v>
      </c>
      <c r="O530" s="388">
        <v>0</v>
      </c>
      <c r="P530" s="390">
        <f t="shared" si="264"/>
        <v>4835893.71</v>
      </c>
      <c r="Q530" s="403"/>
      <c r="R530" s="388"/>
      <c r="S530" s="388" t="s">
        <v>149</v>
      </c>
      <c r="T530" s="388" t="s">
        <v>130</v>
      </c>
      <c r="U530" s="29">
        <f>L530-'раздел 2'!C527</f>
        <v>0</v>
      </c>
      <c r="V530" s="116"/>
      <c r="W530" s="116"/>
    </row>
    <row r="531" spans="1:24" ht="15.6" customHeight="1" x14ac:dyDescent="0.2">
      <c r="A531" s="165">
        <f>A530+1</f>
        <v>343</v>
      </c>
      <c r="B531" s="153" t="s">
        <v>252</v>
      </c>
      <c r="C531" s="298">
        <v>1951</v>
      </c>
      <c r="D531" s="388"/>
      <c r="E531" s="394" t="s">
        <v>124</v>
      </c>
      <c r="F531" s="282">
        <v>2</v>
      </c>
      <c r="G531" s="282">
        <v>2</v>
      </c>
      <c r="H531" s="273">
        <v>551.4</v>
      </c>
      <c r="I531" s="273">
        <v>354.7</v>
      </c>
      <c r="J531" s="273">
        <v>354.7</v>
      </c>
      <c r="K531" s="282">
        <v>13</v>
      </c>
      <c r="L531" s="302">
        <f>'раздел 2'!C528</f>
        <v>6409900.3499999996</v>
      </c>
      <c r="M531" s="388">
        <v>0</v>
      </c>
      <c r="N531" s="388">
        <v>0</v>
      </c>
      <c r="O531" s="388">
        <v>0</v>
      </c>
      <c r="P531" s="390">
        <f t="shared" si="259"/>
        <v>6409900.3499999996</v>
      </c>
      <c r="Q531" s="403">
        <f t="shared" si="260"/>
        <v>11624.7739390642</v>
      </c>
      <c r="R531" s="388">
        <v>24445</v>
      </c>
      <c r="S531" s="388" t="s">
        <v>149</v>
      </c>
      <c r="T531" s="388" t="s">
        <v>130</v>
      </c>
      <c r="U531" s="29">
        <f>L531-'раздел 2'!C528</f>
        <v>0</v>
      </c>
      <c r="V531" s="116">
        <f t="shared" si="250"/>
        <v>0</v>
      </c>
      <c r="W531" s="116">
        <f t="shared" si="258"/>
        <v>12820.2260609358</v>
      </c>
    </row>
    <row r="532" spans="1:24" ht="15.6" customHeight="1" x14ac:dyDescent="0.2">
      <c r="A532" s="453" t="s">
        <v>15</v>
      </c>
      <c r="B532" s="454"/>
      <c r="C532" s="282" t="s">
        <v>127</v>
      </c>
      <c r="D532" s="388" t="s">
        <v>127</v>
      </c>
      <c r="E532" s="388" t="s">
        <v>127</v>
      </c>
      <c r="F532" s="259" t="s">
        <v>127</v>
      </c>
      <c r="G532" s="259" t="s">
        <v>127</v>
      </c>
      <c r="H532" s="302">
        <f t="shared" ref="H532:P532" si="265">SUM(H512:H531)</f>
        <v>19671.73</v>
      </c>
      <c r="I532" s="302">
        <f t="shared" si="265"/>
        <v>15282.310000000001</v>
      </c>
      <c r="J532" s="302">
        <f t="shared" si="265"/>
        <v>10582.660000000002</v>
      </c>
      <c r="K532" s="282">
        <f t="shared" si="265"/>
        <v>642</v>
      </c>
      <c r="L532" s="302">
        <f t="shared" si="265"/>
        <v>90521901.059999987</v>
      </c>
      <c r="M532" s="302">
        <f t="shared" si="265"/>
        <v>0</v>
      </c>
      <c r="N532" s="302">
        <f t="shared" si="265"/>
        <v>0</v>
      </c>
      <c r="O532" s="302">
        <f t="shared" si="265"/>
        <v>0</v>
      </c>
      <c r="P532" s="302">
        <f t="shared" si="265"/>
        <v>90521901.059999987</v>
      </c>
      <c r="Q532" s="403">
        <f t="shared" si="260"/>
        <v>4601.6238053287634</v>
      </c>
      <c r="R532" s="388">
        <v>24445</v>
      </c>
      <c r="S532" s="388" t="s">
        <v>460</v>
      </c>
      <c r="T532" s="388" t="s">
        <v>460</v>
      </c>
      <c r="U532" s="29">
        <f>L532-'раздел 2'!C529</f>
        <v>0</v>
      </c>
      <c r="V532" s="116">
        <f t="shared" si="250"/>
        <v>0</v>
      </c>
      <c r="W532" s="116">
        <f t="shared" si="258"/>
        <v>19843.376194671237</v>
      </c>
    </row>
    <row r="533" spans="1:24" s="120" customFormat="1" ht="15.6" customHeight="1" x14ac:dyDescent="0.2">
      <c r="A533" s="455" t="s">
        <v>53</v>
      </c>
      <c r="B533" s="456"/>
      <c r="C533" s="282" t="s">
        <v>127</v>
      </c>
      <c r="D533" s="388" t="s">
        <v>127</v>
      </c>
      <c r="E533" s="388" t="s">
        <v>127</v>
      </c>
      <c r="F533" s="259" t="s">
        <v>127</v>
      </c>
      <c r="G533" s="259" t="s">
        <v>127</v>
      </c>
      <c r="H533" s="397">
        <f t="shared" ref="H533:K533" si="266">SUM(H532)</f>
        <v>19671.73</v>
      </c>
      <c r="I533" s="397">
        <f t="shared" si="266"/>
        <v>15282.310000000001</v>
      </c>
      <c r="J533" s="397">
        <f t="shared" si="266"/>
        <v>10582.660000000002</v>
      </c>
      <c r="K533" s="397">
        <f t="shared" si="266"/>
        <v>642</v>
      </c>
      <c r="L533" s="397">
        <f>SUM(L532)</f>
        <v>90521901.059999987</v>
      </c>
      <c r="M533" s="397">
        <f t="shared" ref="M533:P533" si="267">SUM(M532)</f>
        <v>0</v>
      </c>
      <c r="N533" s="397">
        <f t="shared" si="267"/>
        <v>0</v>
      </c>
      <c r="O533" s="397">
        <f t="shared" si="267"/>
        <v>0</v>
      </c>
      <c r="P533" s="397">
        <f t="shared" si="267"/>
        <v>90521901.059999987</v>
      </c>
      <c r="Q533" s="403">
        <f t="shared" si="260"/>
        <v>4601.6238053287634</v>
      </c>
      <c r="R533" s="388" t="s">
        <v>460</v>
      </c>
      <c r="S533" s="388" t="s">
        <v>460</v>
      </c>
      <c r="T533" s="388" t="s">
        <v>460</v>
      </c>
      <c r="U533" s="29">
        <f>L533-'раздел 2'!C530</f>
        <v>0</v>
      </c>
      <c r="V533" s="116">
        <f t="shared" si="250"/>
        <v>0</v>
      </c>
      <c r="W533" s="116" t="e">
        <f t="shared" si="258"/>
        <v>#VALUE!</v>
      </c>
    </row>
    <row r="534" spans="1:24" ht="15.6" customHeight="1" x14ac:dyDescent="0.2">
      <c r="A534" s="426" t="s">
        <v>54</v>
      </c>
      <c r="B534" s="427"/>
      <c r="C534" s="282"/>
      <c r="D534" s="388"/>
      <c r="E534" s="388"/>
      <c r="F534" s="259"/>
      <c r="G534" s="259"/>
      <c r="H534" s="388"/>
      <c r="I534" s="388"/>
      <c r="J534" s="388"/>
      <c r="K534" s="282"/>
      <c r="L534" s="302"/>
      <c r="M534" s="388"/>
      <c r="N534" s="388"/>
      <c r="O534" s="388"/>
      <c r="P534" s="388"/>
      <c r="Q534" s="273"/>
      <c r="R534" s="388"/>
      <c r="S534" s="388"/>
      <c r="T534" s="388"/>
      <c r="U534" s="29">
        <f>L534-'раздел 2'!C531</f>
        <v>0</v>
      </c>
      <c r="V534" s="116">
        <f t="shared" si="250"/>
        <v>0</v>
      </c>
      <c r="W534" s="116">
        <f t="shared" si="258"/>
        <v>0</v>
      </c>
    </row>
    <row r="535" spans="1:24" ht="15.6" customHeight="1" x14ac:dyDescent="0.2">
      <c r="A535" s="165">
        <f>A531+1</f>
        <v>344</v>
      </c>
      <c r="B535" s="70" t="s">
        <v>783</v>
      </c>
      <c r="C535" s="282">
        <v>1976</v>
      </c>
      <c r="D535" s="388"/>
      <c r="E535" s="388" t="s">
        <v>181</v>
      </c>
      <c r="F535" s="259">
        <v>5</v>
      </c>
      <c r="G535" s="259">
        <v>4</v>
      </c>
      <c r="H535" s="388">
        <v>4036.2</v>
      </c>
      <c r="I535" s="388">
        <v>4036.2</v>
      </c>
      <c r="J535" s="388">
        <v>2970.2</v>
      </c>
      <c r="K535" s="282">
        <v>170</v>
      </c>
      <c r="L535" s="302">
        <f>'раздел 2'!C532</f>
        <v>29847959.550000001</v>
      </c>
      <c r="M535" s="388">
        <v>0</v>
      </c>
      <c r="N535" s="388">
        <v>0</v>
      </c>
      <c r="O535" s="388">
        <v>0</v>
      </c>
      <c r="P535" s="390">
        <f t="shared" ref="P535:P542" si="268">L535</f>
        <v>29847959.550000001</v>
      </c>
      <c r="Q535" s="403">
        <f t="shared" ref="Q535:Q542" si="269">L535/H535</f>
        <v>7395.0645532927019</v>
      </c>
      <c r="R535" s="388">
        <v>24445</v>
      </c>
      <c r="S535" s="388" t="s">
        <v>149</v>
      </c>
      <c r="T535" s="388" t="s">
        <v>130</v>
      </c>
      <c r="U535" s="29">
        <f>L535-'раздел 2'!C532</f>
        <v>0</v>
      </c>
      <c r="V535" s="116">
        <f t="shared" si="250"/>
        <v>0</v>
      </c>
      <c r="W535" s="116">
        <f t="shared" si="258"/>
        <v>17049.935446707299</v>
      </c>
    </row>
    <row r="536" spans="1:24" ht="15.6" customHeight="1" x14ac:dyDescent="0.2">
      <c r="A536" s="165">
        <f t="shared" ref="A536:A542" si="270">A535+1</f>
        <v>345</v>
      </c>
      <c r="B536" s="70" t="s">
        <v>781</v>
      </c>
      <c r="C536" s="28">
        <v>1980</v>
      </c>
      <c r="D536" s="398"/>
      <c r="E536" s="394" t="s">
        <v>124</v>
      </c>
      <c r="F536" s="254">
        <v>9</v>
      </c>
      <c r="G536" s="254">
        <v>1</v>
      </c>
      <c r="H536" s="28">
        <v>6080.6</v>
      </c>
      <c r="I536" s="75">
        <v>6080.6</v>
      </c>
      <c r="J536" s="75">
        <v>3128</v>
      </c>
      <c r="K536" s="178">
        <v>262</v>
      </c>
      <c r="L536" s="302">
        <f>'раздел 2'!C533</f>
        <v>44231915.5</v>
      </c>
      <c r="M536" s="388">
        <v>0</v>
      </c>
      <c r="N536" s="388">
        <v>0</v>
      </c>
      <c r="O536" s="388">
        <v>0</v>
      </c>
      <c r="P536" s="390">
        <f t="shared" si="268"/>
        <v>44231915.5</v>
      </c>
      <c r="Q536" s="403">
        <f t="shared" si="269"/>
        <v>7274.2682465546159</v>
      </c>
      <c r="R536" s="388">
        <v>24445</v>
      </c>
      <c r="S536" s="388" t="s">
        <v>149</v>
      </c>
      <c r="T536" s="388" t="s">
        <v>130</v>
      </c>
      <c r="U536" s="29">
        <f>L536-'раздел 2'!C533</f>
        <v>0</v>
      </c>
      <c r="V536" s="116">
        <f t="shared" si="250"/>
        <v>0</v>
      </c>
      <c r="W536" s="116">
        <f t="shared" si="258"/>
        <v>17170.731753445383</v>
      </c>
    </row>
    <row r="537" spans="1:24" s="419" customFormat="1" ht="15" x14ac:dyDescent="0.25">
      <c r="A537" s="165">
        <f t="shared" si="270"/>
        <v>346</v>
      </c>
      <c r="B537" s="299" t="s">
        <v>955</v>
      </c>
      <c r="C537" s="298">
        <v>1988</v>
      </c>
      <c r="D537" s="412"/>
      <c r="E537" s="413" t="s">
        <v>181</v>
      </c>
      <c r="F537" s="282">
        <v>9</v>
      </c>
      <c r="G537" s="282">
        <v>3</v>
      </c>
      <c r="H537" s="273">
        <v>5343.7</v>
      </c>
      <c r="I537" s="273" t="s">
        <v>956</v>
      </c>
      <c r="J537" s="273" t="s">
        <v>957</v>
      </c>
      <c r="K537" s="282">
        <v>234</v>
      </c>
      <c r="L537" s="302">
        <f>'раздел 2'!C534</f>
        <v>520168.32</v>
      </c>
      <c r="M537" s="273">
        <v>0</v>
      </c>
      <c r="N537" s="273">
        <v>0</v>
      </c>
      <c r="O537" s="273">
        <v>0</v>
      </c>
      <c r="P537" s="273">
        <f t="shared" si="268"/>
        <v>520168.32</v>
      </c>
      <c r="Q537" s="273">
        <f t="shared" si="269"/>
        <v>97.342350805621578</v>
      </c>
      <c r="R537" s="273">
        <v>42000</v>
      </c>
      <c r="S537" s="255" t="s">
        <v>149</v>
      </c>
      <c r="T537" s="413" t="s">
        <v>130</v>
      </c>
      <c r="U537" s="29">
        <f>L537-'раздел 2'!C534</f>
        <v>0</v>
      </c>
      <c r="V537" s="418">
        <f t="shared" si="250"/>
        <v>0</v>
      </c>
      <c r="X537" s="417"/>
    </row>
    <row r="538" spans="1:24" ht="15.6" customHeight="1" x14ac:dyDescent="0.2">
      <c r="A538" s="165">
        <f t="shared" si="270"/>
        <v>347</v>
      </c>
      <c r="B538" s="70" t="s">
        <v>782</v>
      </c>
      <c r="C538" s="44">
        <v>1973</v>
      </c>
      <c r="D538" s="398"/>
      <c r="E538" s="388" t="s">
        <v>458</v>
      </c>
      <c r="F538" s="44">
        <v>9</v>
      </c>
      <c r="G538" s="44">
        <v>5</v>
      </c>
      <c r="H538" s="309">
        <v>9650.6</v>
      </c>
      <c r="I538" s="309">
        <v>9650.6</v>
      </c>
      <c r="J538" s="309">
        <v>6460.8</v>
      </c>
      <c r="K538" s="44">
        <v>414</v>
      </c>
      <c r="L538" s="302">
        <f>'раздел 2'!C535</f>
        <v>23302705.490000002</v>
      </c>
      <c r="M538" s="388">
        <v>0</v>
      </c>
      <c r="N538" s="388">
        <v>0</v>
      </c>
      <c r="O538" s="388">
        <v>0</v>
      </c>
      <c r="P538" s="390">
        <f t="shared" si="268"/>
        <v>23302705.490000002</v>
      </c>
      <c r="Q538" s="403">
        <f t="shared" si="269"/>
        <v>2414.6380007460675</v>
      </c>
      <c r="R538" s="388">
        <v>24445</v>
      </c>
      <c r="S538" s="388" t="s">
        <v>149</v>
      </c>
      <c r="T538" s="388" t="s">
        <v>130</v>
      </c>
      <c r="U538" s="29">
        <f>L538-'раздел 2'!C535</f>
        <v>0</v>
      </c>
      <c r="V538" s="116">
        <f t="shared" si="250"/>
        <v>0</v>
      </c>
      <c r="W538" s="116">
        <f t="shared" si="258"/>
        <v>22030.361999253932</v>
      </c>
    </row>
    <row r="539" spans="1:24" ht="15.6" customHeight="1" x14ac:dyDescent="0.2">
      <c r="A539" s="165">
        <f t="shared" si="270"/>
        <v>348</v>
      </c>
      <c r="B539" s="70" t="s">
        <v>256</v>
      </c>
      <c r="C539" s="178">
        <v>1976</v>
      </c>
      <c r="D539" s="271"/>
      <c r="E539" s="179" t="s">
        <v>181</v>
      </c>
      <c r="F539" s="178">
        <v>5</v>
      </c>
      <c r="G539" s="178">
        <v>8</v>
      </c>
      <c r="H539" s="178">
        <v>5502</v>
      </c>
      <c r="I539" s="180">
        <v>5447.6</v>
      </c>
      <c r="J539" s="180">
        <v>5382.1</v>
      </c>
      <c r="K539" s="178">
        <v>245</v>
      </c>
      <c r="L539" s="302">
        <f>'раздел 2'!C536</f>
        <v>11920928.25</v>
      </c>
      <c r="M539" s="388">
        <v>0</v>
      </c>
      <c r="N539" s="388">
        <v>0</v>
      </c>
      <c r="O539" s="388">
        <v>0</v>
      </c>
      <c r="P539" s="390">
        <f t="shared" si="268"/>
        <v>11920928.25</v>
      </c>
      <c r="Q539" s="403">
        <f t="shared" si="269"/>
        <v>2166.6536259541986</v>
      </c>
      <c r="R539" s="388">
        <v>24445</v>
      </c>
      <c r="S539" s="388" t="s">
        <v>149</v>
      </c>
      <c r="T539" s="388" t="s">
        <v>130</v>
      </c>
      <c r="U539" s="29">
        <f>L539-'раздел 2'!C536</f>
        <v>0</v>
      </c>
      <c r="V539" s="116">
        <f t="shared" si="250"/>
        <v>0</v>
      </c>
      <c r="W539" s="116">
        <f t="shared" si="258"/>
        <v>22278.346374045803</v>
      </c>
    </row>
    <row r="540" spans="1:24" ht="15.6" customHeight="1" x14ac:dyDescent="0.2">
      <c r="A540" s="165">
        <f t="shared" si="270"/>
        <v>349</v>
      </c>
      <c r="B540" s="70" t="s">
        <v>254</v>
      </c>
      <c r="C540" s="178">
        <v>1973</v>
      </c>
      <c r="D540" s="271"/>
      <c r="E540" s="179" t="s">
        <v>425</v>
      </c>
      <c r="F540" s="178">
        <v>5</v>
      </c>
      <c r="G540" s="178">
        <v>6</v>
      </c>
      <c r="H540" s="178">
        <v>4340.8999999999996</v>
      </c>
      <c r="I540" s="180">
        <v>4340.8999999999996</v>
      </c>
      <c r="J540" s="180">
        <v>4131.78</v>
      </c>
      <c r="K540" s="178">
        <v>253</v>
      </c>
      <c r="L540" s="302">
        <f>'раздел 2'!C537</f>
        <v>27312017.460000001</v>
      </c>
      <c r="M540" s="388">
        <v>0</v>
      </c>
      <c r="N540" s="388">
        <v>0</v>
      </c>
      <c r="O540" s="388">
        <v>0</v>
      </c>
      <c r="P540" s="390">
        <f t="shared" si="268"/>
        <v>27312017.460000001</v>
      </c>
      <c r="Q540" s="403">
        <f t="shared" si="269"/>
        <v>6291.7868322237327</v>
      </c>
      <c r="R540" s="388">
        <v>24445</v>
      </c>
      <c r="S540" s="388" t="s">
        <v>149</v>
      </c>
      <c r="T540" s="388" t="s">
        <v>130</v>
      </c>
      <c r="U540" s="29">
        <f>L540-'раздел 2'!C537</f>
        <v>0</v>
      </c>
      <c r="V540" s="116">
        <f t="shared" si="250"/>
        <v>0</v>
      </c>
      <c r="W540" s="116">
        <f t="shared" si="258"/>
        <v>18153.213167776266</v>
      </c>
    </row>
    <row r="541" spans="1:24" ht="15.6" customHeight="1" x14ac:dyDescent="0.2">
      <c r="A541" s="165">
        <f t="shared" si="270"/>
        <v>350</v>
      </c>
      <c r="B541" s="70" t="s">
        <v>255</v>
      </c>
      <c r="C541" s="178">
        <v>1994</v>
      </c>
      <c r="D541" s="271"/>
      <c r="E541" s="179" t="s">
        <v>181</v>
      </c>
      <c r="F541" s="178">
        <v>5</v>
      </c>
      <c r="G541" s="178">
        <v>5</v>
      </c>
      <c r="H541" s="178">
        <v>3618.8</v>
      </c>
      <c r="I541" s="180">
        <v>3611.47</v>
      </c>
      <c r="J541" s="180">
        <v>3343.57</v>
      </c>
      <c r="K541" s="178">
        <v>186</v>
      </c>
      <c r="L541" s="302">
        <f>'раздел 2'!C538</f>
        <v>7934593.2800000003</v>
      </c>
      <c r="M541" s="388">
        <v>0</v>
      </c>
      <c r="N541" s="388">
        <v>0</v>
      </c>
      <c r="O541" s="388">
        <v>0</v>
      </c>
      <c r="P541" s="390">
        <f t="shared" si="268"/>
        <v>7934593.2800000003</v>
      </c>
      <c r="Q541" s="403">
        <f t="shared" si="269"/>
        <v>2192.6034265502376</v>
      </c>
      <c r="R541" s="388">
        <v>24445</v>
      </c>
      <c r="S541" s="388" t="s">
        <v>149</v>
      </c>
      <c r="T541" s="388" t="s">
        <v>130</v>
      </c>
      <c r="U541" s="29">
        <f>L541-'раздел 2'!C538</f>
        <v>0</v>
      </c>
      <c r="V541" s="116">
        <f t="shared" ref="V541:V558" si="271">L541-P541</f>
        <v>0</v>
      </c>
      <c r="W541" s="116">
        <f t="shared" si="258"/>
        <v>22252.396573449761</v>
      </c>
    </row>
    <row r="542" spans="1:24" ht="15.6" customHeight="1" x14ac:dyDescent="0.2">
      <c r="A542" s="165">
        <f t="shared" si="270"/>
        <v>351</v>
      </c>
      <c r="B542" s="68" t="s">
        <v>253</v>
      </c>
      <c r="C542" s="282">
        <v>1971</v>
      </c>
      <c r="D542" s="388"/>
      <c r="E542" s="388" t="s">
        <v>181</v>
      </c>
      <c r="F542" s="259">
        <v>5</v>
      </c>
      <c r="G542" s="259">
        <v>3</v>
      </c>
      <c r="H542" s="388">
        <v>2972.2</v>
      </c>
      <c r="I542" s="388">
        <v>2967.7</v>
      </c>
      <c r="J542" s="388">
        <v>2168.6999999999998</v>
      </c>
      <c r="K542" s="282">
        <v>263</v>
      </c>
      <c r="L542" s="302">
        <f>'раздел 2'!C539</f>
        <v>12516176.399999999</v>
      </c>
      <c r="M542" s="388">
        <v>0</v>
      </c>
      <c r="N542" s="388">
        <v>0</v>
      </c>
      <c r="O542" s="388">
        <v>0</v>
      </c>
      <c r="P542" s="390">
        <f t="shared" si="268"/>
        <v>12516176.399999999</v>
      </c>
      <c r="Q542" s="403">
        <f t="shared" si="269"/>
        <v>4211.0814884597266</v>
      </c>
      <c r="R542" s="388">
        <v>24445</v>
      </c>
      <c r="S542" s="388" t="s">
        <v>149</v>
      </c>
      <c r="T542" s="388" t="s">
        <v>130</v>
      </c>
      <c r="U542" s="29">
        <f>L542-'раздел 2'!C539</f>
        <v>0</v>
      </c>
      <c r="V542" s="116">
        <f t="shared" si="271"/>
        <v>0</v>
      </c>
      <c r="W542" s="116">
        <f t="shared" si="258"/>
        <v>20233.918511540272</v>
      </c>
    </row>
    <row r="543" spans="1:24" s="120" customFormat="1" ht="15.6" customHeight="1" x14ac:dyDescent="0.2">
      <c r="A543" s="437" t="s">
        <v>148</v>
      </c>
      <c r="B543" s="436"/>
      <c r="C543" s="282" t="s">
        <v>127</v>
      </c>
      <c r="D543" s="388" t="s">
        <v>127</v>
      </c>
      <c r="E543" s="388" t="s">
        <v>127</v>
      </c>
      <c r="F543" s="259" t="s">
        <v>127</v>
      </c>
      <c r="G543" s="259" t="s">
        <v>127</v>
      </c>
      <c r="H543" s="389">
        <f t="shared" ref="H543:P543" si="272">SUM(H535:H542)</f>
        <v>41545</v>
      </c>
      <c r="I543" s="389">
        <f t="shared" si="272"/>
        <v>36135.07</v>
      </c>
      <c r="J543" s="389">
        <f t="shared" si="272"/>
        <v>27585.149999999998</v>
      </c>
      <c r="K543" s="90">
        <f t="shared" si="272"/>
        <v>2027</v>
      </c>
      <c r="L543" s="389">
        <f t="shared" si="272"/>
        <v>157586464.25</v>
      </c>
      <c r="M543" s="389">
        <f t="shared" si="272"/>
        <v>0</v>
      </c>
      <c r="N543" s="389">
        <f t="shared" si="272"/>
        <v>0</v>
      </c>
      <c r="O543" s="389">
        <f t="shared" si="272"/>
        <v>0</v>
      </c>
      <c r="P543" s="397">
        <f t="shared" si="272"/>
        <v>157586464.25</v>
      </c>
      <c r="Q543" s="403">
        <f t="shared" ref="Q543" si="273">L543/H543</f>
        <v>3793.1511433385485</v>
      </c>
      <c r="R543" s="388" t="s">
        <v>460</v>
      </c>
      <c r="S543" s="388" t="s">
        <v>460</v>
      </c>
      <c r="T543" s="388" t="s">
        <v>460</v>
      </c>
      <c r="U543" s="29">
        <f>L543-'раздел 2'!C540</f>
        <v>0</v>
      </c>
      <c r="V543" s="116">
        <f t="shared" si="271"/>
        <v>0</v>
      </c>
      <c r="W543" s="116" t="e">
        <f t="shared" ref="W543:W580" si="274">R543-Q543</f>
        <v>#VALUE!</v>
      </c>
    </row>
    <row r="544" spans="1:24" ht="15.6" customHeight="1" x14ac:dyDescent="0.2">
      <c r="A544" s="489" t="s">
        <v>84</v>
      </c>
      <c r="B544" s="489"/>
      <c r="C544" s="489"/>
      <c r="D544" s="489"/>
      <c r="E544" s="489"/>
      <c r="F544" s="489"/>
      <c r="G544" s="489"/>
      <c r="H544" s="489"/>
      <c r="I544" s="489"/>
      <c r="J544" s="489"/>
      <c r="K544" s="489"/>
      <c r="L544" s="489"/>
      <c r="M544" s="489"/>
      <c r="N544" s="489"/>
      <c r="O544" s="489"/>
      <c r="P544" s="489"/>
      <c r="Q544" s="489"/>
      <c r="R544" s="489"/>
      <c r="S544" s="489"/>
      <c r="T544" s="490"/>
      <c r="U544" s="29">
        <f>L544-'раздел 2'!C541</f>
        <v>0</v>
      </c>
      <c r="V544" s="116">
        <f t="shared" si="271"/>
        <v>0</v>
      </c>
      <c r="W544" s="116">
        <f t="shared" si="274"/>
        <v>0</v>
      </c>
    </row>
    <row r="545" spans="1:23" ht="15.6" customHeight="1" x14ac:dyDescent="0.2">
      <c r="A545" s="435" t="s">
        <v>464</v>
      </c>
      <c r="B545" s="436"/>
      <c r="C545" s="282"/>
      <c r="D545" s="388"/>
      <c r="E545" s="388"/>
      <c r="F545" s="259"/>
      <c r="G545" s="259"/>
      <c r="H545" s="388"/>
      <c r="I545" s="388"/>
      <c r="J545" s="388"/>
      <c r="K545" s="282"/>
      <c r="L545" s="302"/>
      <c r="M545" s="388"/>
      <c r="N545" s="388"/>
      <c r="O545" s="388"/>
      <c r="P545" s="388"/>
      <c r="Q545" s="273"/>
      <c r="R545" s="388"/>
      <c r="S545" s="388"/>
      <c r="T545" s="388"/>
      <c r="U545" s="29">
        <f>L545-'раздел 2'!C542</f>
        <v>0</v>
      </c>
      <c r="V545" s="116">
        <f t="shared" si="271"/>
        <v>0</v>
      </c>
      <c r="W545" s="116">
        <f t="shared" si="274"/>
        <v>0</v>
      </c>
    </row>
    <row r="546" spans="1:23" ht="15.6" customHeight="1" x14ac:dyDescent="0.25">
      <c r="A546" s="175">
        <f>A542+1</f>
        <v>352</v>
      </c>
      <c r="B546" s="288" t="s">
        <v>345</v>
      </c>
      <c r="C546" s="282">
        <v>1967</v>
      </c>
      <c r="D546" s="388" t="s">
        <v>182</v>
      </c>
      <c r="E546" s="388" t="s">
        <v>124</v>
      </c>
      <c r="F546" s="259">
        <v>2</v>
      </c>
      <c r="G546" s="259">
        <v>2</v>
      </c>
      <c r="H546" s="388">
        <v>497</v>
      </c>
      <c r="I546" s="388">
        <v>441.08</v>
      </c>
      <c r="J546" s="388">
        <v>375.3</v>
      </c>
      <c r="K546" s="282">
        <v>29</v>
      </c>
      <c r="L546" s="302">
        <f>'раздел 2'!C543</f>
        <v>1441026.3</v>
      </c>
      <c r="M546" s="388">
        <v>0</v>
      </c>
      <c r="N546" s="388">
        <v>0</v>
      </c>
      <c r="O546" s="388">
        <v>0</v>
      </c>
      <c r="P546" s="390">
        <f>L546</f>
        <v>1441026.3</v>
      </c>
      <c r="Q546" s="403">
        <f t="shared" ref="Q546:Q550" si="275">L546/H546</f>
        <v>2899.4492957746479</v>
      </c>
      <c r="R546" s="388">
        <v>24445</v>
      </c>
      <c r="S546" s="388" t="s">
        <v>149</v>
      </c>
      <c r="T546" s="388" t="s">
        <v>130</v>
      </c>
      <c r="U546" s="29">
        <f>L546-'раздел 2'!C543</f>
        <v>0</v>
      </c>
      <c r="V546" s="116">
        <f t="shared" si="271"/>
        <v>0</v>
      </c>
      <c r="W546" s="116">
        <f t="shared" si="274"/>
        <v>21545.550704225352</v>
      </c>
    </row>
    <row r="547" spans="1:23" ht="15.6" customHeight="1" x14ac:dyDescent="0.25">
      <c r="A547" s="165">
        <f>A546+1</f>
        <v>353</v>
      </c>
      <c r="B547" s="288" t="s">
        <v>346</v>
      </c>
      <c r="C547" s="282">
        <v>1967</v>
      </c>
      <c r="D547" s="388" t="s">
        <v>182</v>
      </c>
      <c r="E547" s="388" t="s">
        <v>124</v>
      </c>
      <c r="F547" s="259">
        <v>2</v>
      </c>
      <c r="G547" s="259">
        <v>2</v>
      </c>
      <c r="H547" s="388">
        <v>533</v>
      </c>
      <c r="I547" s="388">
        <v>473.72</v>
      </c>
      <c r="J547" s="388">
        <v>272.39999999999998</v>
      </c>
      <c r="K547" s="282">
        <v>30</v>
      </c>
      <c r="L547" s="302">
        <f>'раздел 2'!C544</f>
        <v>1441026.3</v>
      </c>
      <c r="M547" s="388">
        <v>0</v>
      </c>
      <c r="N547" s="388">
        <v>0</v>
      </c>
      <c r="O547" s="388">
        <v>0</v>
      </c>
      <c r="P547" s="390">
        <f>L547</f>
        <v>1441026.3</v>
      </c>
      <c r="Q547" s="403">
        <f t="shared" si="275"/>
        <v>2703.6140712945594</v>
      </c>
      <c r="R547" s="388">
        <v>24445</v>
      </c>
      <c r="S547" s="388" t="s">
        <v>149</v>
      </c>
      <c r="T547" s="388" t="s">
        <v>130</v>
      </c>
      <c r="U547" s="29">
        <f>L547-'раздел 2'!C544</f>
        <v>0</v>
      </c>
      <c r="V547" s="116">
        <f t="shared" si="271"/>
        <v>0</v>
      </c>
      <c r="W547" s="116">
        <f t="shared" si="274"/>
        <v>21741.38592870544</v>
      </c>
    </row>
    <row r="548" spans="1:23" ht="15.6" customHeight="1" x14ac:dyDescent="0.25">
      <c r="A548" s="165">
        <f>A547+1</f>
        <v>354</v>
      </c>
      <c r="B548" s="156" t="s">
        <v>347</v>
      </c>
      <c r="C548" s="282">
        <v>1969</v>
      </c>
      <c r="D548" s="388" t="s">
        <v>182</v>
      </c>
      <c r="E548" s="388" t="s">
        <v>124</v>
      </c>
      <c r="F548" s="259">
        <v>2</v>
      </c>
      <c r="G548" s="259">
        <v>2</v>
      </c>
      <c r="H548" s="388">
        <v>526</v>
      </c>
      <c r="I548" s="388">
        <v>464.24</v>
      </c>
      <c r="J548" s="388">
        <v>283.39999999999998</v>
      </c>
      <c r="K548" s="282">
        <v>30</v>
      </c>
      <c r="L548" s="302">
        <f>'раздел 2'!C545</f>
        <v>1441026.3</v>
      </c>
      <c r="M548" s="388">
        <v>0</v>
      </c>
      <c r="N548" s="388">
        <v>0</v>
      </c>
      <c r="O548" s="388">
        <v>0</v>
      </c>
      <c r="P548" s="390">
        <f>L548</f>
        <v>1441026.3</v>
      </c>
      <c r="Q548" s="403">
        <f t="shared" si="275"/>
        <v>2739.5937262357415</v>
      </c>
      <c r="R548" s="388">
        <v>24445</v>
      </c>
      <c r="S548" s="388" t="s">
        <v>149</v>
      </c>
      <c r="T548" s="388" t="s">
        <v>130</v>
      </c>
      <c r="U548" s="29">
        <f>L548-'раздел 2'!C545</f>
        <v>0</v>
      </c>
      <c r="V548" s="116">
        <f t="shared" si="271"/>
        <v>0</v>
      </c>
      <c r="W548" s="116">
        <f t="shared" si="274"/>
        <v>21705.40627376426</v>
      </c>
    </row>
    <row r="549" spans="1:23" ht="15.6" customHeight="1" x14ac:dyDescent="0.25">
      <c r="A549" s="165">
        <f>A548+1</f>
        <v>355</v>
      </c>
      <c r="B549" s="156" t="s">
        <v>348</v>
      </c>
      <c r="C549" s="282">
        <v>1974</v>
      </c>
      <c r="D549" s="388" t="s">
        <v>182</v>
      </c>
      <c r="E549" s="388" t="s">
        <v>128</v>
      </c>
      <c r="F549" s="259">
        <v>3</v>
      </c>
      <c r="G549" s="259">
        <v>4</v>
      </c>
      <c r="H549" s="388">
        <v>1233.0899999999999</v>
      </c>
      <c r="I549" s="388">
        <v>1060.0899999999999</v>
      </c>
      <c r="J549" s="388">
        <v>1001</v>
      </c>
      <c r="K549" s="282">
        <v>52</v>
      </c>
      <c r="L549" s="302">
        <f>'раздел 2'!C546</f>
        <v>3178757.99</v>
      </c>
      <c r="M549" s="388">
        <v>0</v>
      </c>
      <c r="N549" s="388">
        <v>0</v>
      </c>
      <c r="O549" s="388">
        <v>0</v>
      </c>
      <c r="P549" s="390">
        <f>L549</f>
        <v>3178757.99</v>
      </c>
      <c r="Q549" s="403">
        <f t="shared" si="275"/>
        <v>2577.8799519905283</v>
      </c>
      <c r="R549" s="388">
        <v>24445</v>
      </c>
      <c r="S549" s="388" t="s">
        <v>149</v>
      </c>
      <c r="T549" s="388" t="s">
        <v>130</v>
      </c>
      <c r="U549" s="29">
        <f>L549-'раздел 2'!C546</f>
        <v>0</v>
      </c>
      <c r="V549" s="116">
        <f t="shared" si="271"/>
        <v>0</v>
      </c>
      <c r="W549" s="116">
        <f t="shared" si="274"/>
        <v>21867.12004800947</v>
      </c>
    </row>
    <row r="550" spans="1:23" ht="15.6" customHeight="1" x14ac:dyDescent="0.2">
      <c r="A550" s="434" t="s">
        <v>15</v>
      </c>
      <c r="B550" s="433"/>
      <c r="C550" s="282" t="s">
        <v>460</v>
      </c>
      <c r="D550" s="388" t="s">
        <v>460</v>
      </c>
      <c r="E550" s="388" t="s">
        <v>460</v>
      </c>
      <c r="F550" s="259" t="s">
        <v>460</v>
      </c>
      <c r="G550" s="259" t="s">
        <v>460</v>
      </c>
      <c r="H550" s="388">
        <v>3287.66</v>
      </c>
      <c r="I550" s="388">
        <v>2918.52</v>
      </c>
      <c r="J550" s="388">
        <v>2383.6</v>
      </c>
      <c r="K550" s="282">
        <v>161</v>
      </c>
      <c r="L550" s="302">
        <f>SUM(L546:L549)</f>
        <v>7501836.8900000006</v>
      </c>
      <c r="M550" s="302">
        <f>SUM(M546:M549)</f>
        <v>0</v>
      </c>
      <c r="N550" s="302">
        <f>SUM(N546:N549)</f>
        <v>0</v>
      </c>
      <c r="O550" s="302">
        <f>SUM(O546:O549)</f>
        <v>0</v>
      </c>
      <c r="P550" s="302">
        <f>SUM(P546:P549)</f>
        <v>7501836.8900000006</v>
      </c>
      <c r="Q550" s="403">
        <f t="shared" si="275"/>
        <v>2281.8165169147665</v>
      </c>
      <c r="R550" s="388" t="s">
        <v>460</v>
      </c>
      <c r="S550" s="388" t="s">
        <v>460</v>
      </c>
      <c r="T550" s="388" t="s">
        <v>460</v>
      </c>
      <c r="U550" s="29">
        <f>L550-'раздел 2'!C547</f>
        <v>0</v>
      </c>
      <c r="V550" s="116">
        <f t="shared" si="271"/>
        <v>0</v>
      </c>
      <c r="W550" s="116" t="e">
        <f t="shared" si="274"/>
        <v>#VALUE!</v>
      </c>
    </row>
    <row r="551" spans="1:23" ht="15.6" customHeight="1" x14ac:dyDescent="0.2">
      <c r="A551" s="434" t="s">
        <v>257</v>
      </c>
      <c r="B551" s="433"/>
      <c r="C551" s="282"/>
      <c r="D551" s="388"/>
      <c r="E551" s="388"/>
      <c r="F551" s="259"/>
      <c r="G551" s="259"/>
      <c r="H551" s="388"/>
      <c r="I551" s="388"/>
      <c r="J551" s="388"/>
      <c r="K551" s="282"/>
      <c r="L551" s="302"/>
      <c r="M551" s="388"/>
      <c r="N551" s="388"/>
      <c r="O551" s="388"/>
      <c r="P551" s="388"/>
      <c r="Q551" s="273"/>
      <c r="R551" s="388"/>
      <c r="S551" s="388"/>
      <c r="T551" s="388"/>
      <c r="U551" s="29">
        <f>L551-'раздел 2'!C548</f>
        <v>0</v>
      </c>
      <c r="V551" s="116">
        <f t="shared" si="271"/>
        <v>0</v>
      </c>
      <c r="W551" s="116">
        <f t="shared" si="274"/>
        <v>0</v>
      </c>
    </row>
    <row r="552" spans="1:23" ht="15.6" customHeight="1" x14ac:dyDescent="0.25">
      <c r="A552" s="165">
        <f>A549+1</f>
        <v>356</v>
      </c>
      <c r="B552" s="288" t="s">
        <v>258</v>
      </c>
      <c r="C552" s="282">
        <v>1982</v>
      </c>
      <c r="D552" s="388" t="s">
        <v>182</v>
      </c>
      <c r="E552" s="388" t="s">
        <v>425</v>
      </c>
      <c r="F552" s="259">
        <v>3</v>
      </c>
      <c r="G552" s="259">
        <v>4</v>
      </c>
      <c r="H552" s="388">
        <v>1686.3</v>
      </c>
      <c r="I552" s="388">
        <v>1686.2</v>
      </c>
      <c r="J552" s="388">
        <v>1506.5</v>
      </c>
      <c r="K552" s="282">
        <v>92</v>
      </c>
      <c r="L552" s="302">
        <f>'раздел 2'!C549</f>
        <v>5061268.8</v>
      </c>
      <c r="M552" s="388">
        <v>0</v>
      </c>
      <c r="N552" s="388">
        <v>0</v>
      </c>
      <c r="O552" s="388">
        <v>0</v>
      </c>
      <c r="P552" s="390">
        <f>L552</f>
        <v>5061268.8</v>
      </c>
      <c r="Q552" s="403">
        <f>L552/H552</f>
        <v>3001.4047322540473</v>
      </c>
      <c r="R552" s="388">
        <v>24445</v>
      </c>
      <c r="S552" s="388" t="s">
        <v>149</v>
      </c>
      <c r="T552" s="388" t="s">
        <v>130</v>
      </c>
      <c r="U552" s="29">
        <f>L552-'раздел 2'!C549</f>
        <v>0</v>
      </c>
      <c r="V552" s="116">
        <f t="shared" si="271"/>
        <v>0</v>
      </c>
      <c r="W552" s="116">
        <f t="shared" si="274"/>
        <v>21443.595267745954</v>
      </c>
    </row>
    <row r="553" spans="1:23" ht="15.6" customHeight="1" x14ac:dyDescent="0.2">
      <c r="A553" s="434" t="s">
        <v>15</v>
      </c>
      <c r="B553" s="433"/>
      <c r="C553" s="282" t="s">
        <v>460</v>
      </c>
      <c r="D553" s="388" t="s">
        <v>460</v>
      </c>
      <c r="E553" s="388" t="s">
        <v>460</v>
      </c>
      <c r="F553" s="259" t="s">
        <v>460</v>
      </c>
      <c r="G553" s="259" t="s">
        <v>460</v>
      </c>
      <c r="H553" s="388">
        <v>1686.3</v>
      </c>
      <c r="I553" s="388">
        <v>1686.2</v>
      </c>
      <c r="J553" s="388">
        <v>1506.5</v>
      </c>
      <c r="K553" s="282">
        <v>92</v>
      </c>
      <c r="L553" s="302">
        <f>'раздел 2'!C550</f>
        <v>5061268.8</v>
      </c>
      <c r="M553" s="388">
        <v>0</v>
      </c>
      <c r="N553" s="388">
        <v>0</v>
      </c>
      <c r="O553" s="388">
        <v>0</v>
      </c>
      <c r="P553" s="390">
        <f>L553</f>
        <v>5061268.8</v>
      </c>
      <c r="Q553" s="403">
        <f>L553/H553</f>
        <v>3001.4047322540473</v>
      </c>
      <c r="R553" s="388" t="s">
        <v>460</v>
      </c>
      <c r="S553" s="388" t="s">
        <v>460</v>
      </c>
      <c r="T553" s="388" t="s">
        <v>460</v>
      </c>
      <c r="U553" s="29">
        <f>L553-'раздел 2'!C550</f>
        <v>0</v>
      </c>
      <c r="V553" s="116">
        <f t="shared" si="271"/>
        <v>0</v>
      </c>
      <c r="W553" s="116" t="e">
        <f t="shared" si="274"/>
        <v>#VALUE!</v>
      </c>
    </row>
    <row r="554" spans="1:23" ht="15.6" customHeight="1" x14ac:dyDescent="0.2">
      <c r="A554" s="434" t="s">
        <v>85</v>
      </c>
      <c r="B554" s="433"/>
      <c r="C554" s="282"/>
      <c r="D554" s="388"/>
      <c r="E554" s="388"/>
      <c r="F554" s="259"/>
      <c r="G554" s="259"/>
      <c r="H554" s="388"/>
      <c r="I554" s="388"/>
      <c r="J554" s="388"/>
      <c r="K554" s="282"/>
      <c r="L554" s="302"/>
      <c r="M554" s="388"/>
      <c r="N554" s="388"/>
      <c r="O554" s="388"/>
      <c r="P554" s="388"/>
      <c r="Q554" s="273"/>
      <c r="R554" s="388"/>
      <c r="S554" s="388"/>
      <c r="T554" s="388"/>
      <c r="U554" s="29">
        <f>L554-'раздел 2'!C551</f>
        <v>0</v>
      </c>
      <c r="V554" s="116">
        <f t="shared" si="271"/>
        <v>0</v>
      </c>
      <c r="W554" s="116">
        <f t="shared" si="274"/>
        <v>0</v>
      </c>
    </row>
    <row r="555" spans="1:23" ht="15.6" customHeight="1" x14ac:dyDescent="0.25">
      <c r="A555" s="165">
        <f>A552+1</f>
        <v>357</v>
      </c>
      <c r="B555" s="288" t="s">
        <v>786</v>
      </c>
      <c r="C555" s="298">
        <v>1957</v>
      </c>
      <c r="D555" s="388"/>
      <c r="E555" s="394" t="s">
        <v>124</v>
      </c>
      <c r="F555" s="282">
        <v>2</v>
      </c>
      <c r="G555" s="282">
        <v>2</v>
      </c>
      <c r="H555" s="273">
        <v>557.1</v>
      </c>
      <c r="I555" s="273">
        <v>476.3</v>
      </c>
      <c r="J555" s="273">
        <v>306</v>
      </c>
      <c r="K555" s="282">
        <v>22</v>
      </c>
      <c r="L555" s="302">
        <f>'раздел 2'!C552</f>
        <v>547578.15</v>
      </c>
      <c r="M555" s="388">
        <v>0</v>
      </c>
      <c r="N555" s="388">
        <v>0</v>
      </c>
      <c r="O555" s="388">
        <v>0</v>
      </c>
      <c r="P555" s="390">
        <f t="shared" ref="P555:P581" si="276">L555</f>
        <v>547578.15</v>
      </c>
      <c r="Q555" s="403">
        <f t="shared" ref="Q555:Q581" si="277">L555/H555</f>
        <v>982.9081852450189</v>
      </c>
      <c r="R555" s="388">
        <v>24445</v>
      </c>
      <c r="S555" s="388" t="s">
        <v>149</v>
      </c>
      <c r="T555" s="388" t="s">
        <v>130</v>
      </c>
      <c r="U555" s="29">
        <f>L555-'раздел 2'!C552</f>
        <v>0</v>
      </c>
      <c r="V555" s="116">
        <f t="shared" si="271"/>
        <v>0</v>
      </c>
      <c r="W555" s="116">
        <f t="shared" si="274"/>
        <v>23462.091814754982</v>
      </c>
    </row>
    <row r="556" spans="1:23" ht="15.6" customHeight="1" x14ac:dyDescent="0.25">
      <c r="A556" s="165">
        <f t="shared" ref="A556:A582" si="278">A555+1</f>
        <v>358</v>
      </c>
      <c r="B556" s="288" t="s">
        <v>260</v>
      </c>
      <c r="C556" s="282">
        <v>1965</v>
      </c>
      <c r="D556" s="388" t="s">
        <v>182</v>
      </c>
      <c r="E556" s="388" t="s">
        <v>456</v>
      </c>
      <c r="F556" s="259">
        <v>5</v>
      </c>
      <c r="G556" s="259">
        <v>6</v>
      </c>
      <c r="H556" s="388">
        <v>6394.5</v>
      </c>
      <c r="I556" s="388">
        <v>4696.7</v>
      </c>
      <c r="J556" s="388">
        <v>4209.04</v>
      </c>
      <c r="K556" s="282">
        <v>232</v>
      </c>
      <c r="L556" s="302">
        <f>'раздел 2'!C553</f>
        <v>3244360.8</v>
      </c>
      <c r="M556" s="388">
        <v>0</v>
      </c>
      <c r="N556" s="388">
        <v>0</v>
      </c>
      <c r="O556" s="388">
        <v>0</v>
      </c>
      <c r="P556" s="390">
        <f t="shared" si="276"/>
        <v>3244360.8</v>
      </c>
      <c r="Q556" s="403">
        <f t="shared" si="277"/>
        <v>507.36739385409334</v>
      </c>
      <c r="R556" s="388">
        <v>24445</v>
      </c>
      <c r="S556" s="388" t="s">
        <v>149</v>
      </c>
      <c r="T556" s="388" t="s">
        <v>130</v>
      </c>
      <c r="U556" s="29">
        <f>L556-'раздел 2'!C553</f>
        <v>0</v>
      </c>
      <c r="V556" s="116">
        <f t="shared" si="271"/>
        <v>0</v>
      </c>
      <c r="W556" s="116">
        <f t="shared" si="274"/>
        <v>23937.632606145908</v>
      </c>
    </row>
    <row r="557" spans="1:23" ht="15.6" customHeight="1" x14ac:dyDescent="0.25">
      <c r="A557" s="165">
        <f t="shared" si="278"/>
        <v>359</v>
      </c>
      <c r="B557" s="288" t="s">
        <v>261</v>
      </c>
      <c r="C557" s="282">
        <v>1966</v>
      </c>
      <c r="D557" s="388" t="s">
        <v>182</v>
      </c>
      <c r="E557" s="388" t="s">
        <v>456</v>
      </c>
      <c r="F557" s="259">
        <v>5</v>
      </c>
      <c r="G557" s="259">
        <v>6</v>
      </c>
      <c r="H557" s="388">
        <v>6551.7</v>
      </c>
      <c r="I557" s="388">
        <v>4779.7</v>
      </c>
      <c r="J557" s="388">
        <v>3980.23</v>
      </c>
      <c r="K557" s="282">
        <v>246</v>
      </c>
      <c r="L557" s="302">
        <f>'раздел 2'!C554</f>
        <v>3243476.6</v>
      </c>
      <c r="M557" s="388">
        <v>0</v>
      </c>
      <c r="N557" s="388">
        <v>0</v>
      </c>
      <c r="O557" s="388">
        <v>0</v>
      </c>
      <c r="P557" s="390">
        <f t="shared" si="276"/>
        <v>3243476.6</v>
      </c>
      <c r="Q557" s="403">
        <f t="shared" si="277"/>
        <v>495.05877863760554</v>
      </c>
      <c r="R557" s="388">
        <v>24445</v>
      </c>
      <c r="S557" s="388" t="s">
        <v>149</v>
      </c>
      <c r="T557" s="388" t="s">
        <v>130</v>
      </c>
      <c r="U557" s="29">
        <f>L557-'раздел 2'!C554</f>
        <v>0</v>
      </c>
      <c r="V557" s="116">
        <f t="shared" si="271"/>
        <v>0</v>
      </c>
      <c r="W557" s="116">
        <f t="shared" si="274"/>
        <v>23949.941221362395</v>
      </c>
    </row>
    <row r="558" spans="1:23" ht="15.6" customHeight="1" x14ac:dyDescent="0.25">
      <c r="A558" s="165">
        <f t="shared" si="278"/>
        <v>360</v>
      </c>
      <c r="B558" s="156" t="s">
        <v>262</v>
      </c>
      <c r="C558" s="282">
        <v>1965</v>
      </c>
      <c r="D558" s="388" t="s">
        <v>182</v>
      </c>
      <c r="E558" s="388" t="s">
        <v>456</v>
      </c>
      <c r="F558" s="259">
        <v>5</v>
      </c>
      <c r="G558" s="259">
        <v>6</v>
      </c>
      <c r="H558" s="388">
        <v>6159.6</v>
      </c>
      <c r="I558" s="388">
        <v>4751.1499999999996</v>
      </c>
      <c r="J558" s="388">
        <v>3115.67</v>
      </c>
      <c r="K558" s="282">
        <v>208</v>
      </c>
      <c r="L558" s="302">
        <f>'раздел 2'!C555</f>
        <v>3243476.6</v>
      </c>
      <c r="M558" s="388">
        <v>0</v>
      </c>
      <c r="N558" s="388">
        <v>0</v>
      </c>
      <c r="O558" s="388">
        <v>0</v>
      </c>
      <c r="P558" s="390">
        <f t="shared" si="276"/>
        <v>3243476.6</v>
      </c>
      <c r="Q558" s="403">
        <f t="shared" si="277"/>
        <v>526.57260211702055</v>
      </c>
      <c r="R558" s="388">
        <v>24445</v>
      </c>
      <c r="S558" s="388" t="s">
        <v>149</v>
      </c>
      <c r="T558" s="388" t="s">
        <v>130</v>
      </c>
      <c r="U558" s="29">
        <f>L558-'раздел 2'!C555</f>
        <v>0</v>
      </c>
      <c r="V558" s="116">
        <f t="shared" si="271"/>
        <v>0</v>
      </c>
      <c r="W558" s="116">
        <f t="shared" si="274"/>
        <v>23918.427397882981</v>
      </c>
    </row>
    <row r="559" spans="1:23" ht="15.6" customHeight="1" x14ac:dyDescent="0.25">
      <c r="A559" s="165">
        <f t="shared" si="278"/>
        <v>361</v>
      </c>
      <c r="B559" s="288" t="s">
        <v>263</v>
      </c>
      <c r="C559" s="298">
        <v>1966</v>
      </c>
      <c r="D559" s="388"/>
      <c r="E559" s="388" t="s">
        <v>833</v>
      </c>
      <c r="F559" s="282">
        <v>5</v>
      </c>
      <c r="G559" s="282">
        <v>6</v>
      </c>
      <c r="H559" s="273">
        <v>6989.6</v>
      </c>
      <c r="I559" s="273">
        <v>5189.7</v>
      </c>
      <c r="J559" s="273">
        <v>3497.6</v>
      </c>
      <c r="K559" s="282">
        <v>219</v>
      </c>
      <c r="L559" s="302">
        <f>'раздел 2'!C556</f>
        <v>2785878.9</v>
      </c>
      <c r="M559" s="388">
        <v>0</v>
      </c>
      <c r="N559" s="388">
        <v>0</v>
      </c>
      <c r="O559" s="388">
        <v>0</v>
      </c>
      <c r="P559" s="390">
        <f t="shared" si="276"/>
        <v>2785878.9</v>
      </c>
      <c r="Q559" s="403">
        <f t="shared" si="277"/>
        <v>398.57486837587271</v>
      </c>
      <c r="R559" s="388">
        <v>24445</v>
      </c>
      <c r="S559" s="388" t="s">
        <v>149</v>
      </c>
      <c r="T559" s="388" t="s">
        <v>130</v>
      </c>
      <c r="U559" s="29">
        <f>L559-'раздел 2'!C556</f>
        <v>0</v>
      </c>
      <c r="V559" s="116">
        <f t="shared" ref="V559:V598" si="279">L559-P559</f>
        <v>0</v>
      </c>
      <c r="W559" s="116">
        <f t="shared" si="274"/>
        <v>24046.425131624128</v>
      </c>
    </row>
    <row r="560" spans="1:23" ht="15.6" customHeight="1" x14ac:dyDescent="0.25">
      <c r="A560" s="165">
        <f t="shared" si="278"/>
        <v>362</v>
      </c>
      <c r="B560" s="288" t="s">
        <v>264</v>
      </c>
      <c r="C560" s="282">
        <v>1966</v>
      </c>
      <c r="D560" s="388"/>
      <c r="E560" s="388" t="s">
        <v>124</v>
      </c>
      <c r="F560" s="259">
        <v>5</v>
      </c>
      <c r="G560" s="259">
        <v>4</v>
      </c>
      <c r="H560" s="388">
        <v>3452.84</v>
      </c>
      <c r="I560" s="388">
        <v>3115.63</v>
      </c>
      <c r="J560" s="388">
        <v>2068.42</v>
      </c>
      <c r="K560" s="282">
        <v>129</v>
      </c>
      <c r="L560" s="302">
        <f>'раздел 2'!C557</f>
        <v>2421945.6</v>
      </c>
      <c r="M560" s="388">
        <v>0</v>
      </c>
      <c r="N560" s="388">
        <v>0</v>
      </c>
      <c r="O560" s="388">
        <v>0</v>
      </c>
      <c r="P560" s="390">
        <f t="shared" si="276"/>
        <v>2421945.6</v>
      </c>
      <c r="Q560" s="403">
        <f t="shared" si="277"/>
        <v>701.43580357039423</v>
      </c>
      <c r="R560" s="388">
        <v>24445</v>
      </c>
      <c r="S560" s="388" t="s">
        <v>149</v>
      </c>
      <c r="T560" s="388" t="s">
        <v>130</v>
      </c>
      <c r="U560" s="29">
        <f>L560-'раздел 2'!C557</f>
        <v>0</v>
      </c>
      <c r="V560" s="116">
        <f t="shared" si="279"/>
        <v>0</v>
      </c>
      <c r="W560" s="116">
        <f t="shared" si="274"/>
        <v>23743.564196429605</v>
      </c>
    </row>
    <row r="561" spans="1:23" ht="15.6" customHeight="1" x14ac:dyDescent="0.25">
      <c r="A561" s="165">
        <f t="shared" si="278"/>
        <v>363</v>
      </c>
      <c r="B561" s="288" t="s">
        <v>265</v>
      </c>
      <c r="C561" s="282">
        <v>1965</v>
      </c>
      <c r="D561" s="388"/>
      <c r="E561" s="388" t="s">
        <v>124</v>
      </c>
      <c r="F561" s="259">
        <v>5</v>
      </c>
      <c r="G561" s="259">
        <v>4</v>
      </c>
      <c r="H561" s="388">
        <v>3489.6</v>
      </c>
      <c r="I561" s="388">
        <v>3166.45</v>
      </c>
      <c r="J561" s="388">
        <v>2068.4</v>
      </c>
      <c r="K561" s="282">
        <v>127</v>
      </c>
      <c r="L561" s="302">
        <f>'раздел 2'!C558</f>
        <v>1825227.6</v>
      </c>
      <c r="M561" s="388">
        <v>0</v>
      </c>
      <c r="N561" s="388">
        <v>0</v>
      </c>
      <c r="O561" s="388">
        <v>0</v>
      </c>
      <c r="P561" s="390">
        <f t="shared" si="276"/>
        <v>1825227.6</v>
      </c>
      <c r="Q561" s="403">
        <f t="shared" si="277"/>
        <v>523.04779917469057</v>
      </c>
      <c r="R561" s="388">
        <v>24445</v>
      </c>
      <c r="S561" s="388" t="s">
        <v>149</v>
      </c>
      <c r="T561" s="388" t="s">
        <v>130</v>
      </c>
      <c r="U561" s="29">
        <f>L561-'раздел 2'!C558</f>
        <v>0</v>
      </c>
      <c r="V561" s="116">
        <f t="shared" si="279"/>
        <v>0</v>
      </c>
      <c r="W561" s="116">
        <f t="shared" si="274"/>
        <v>23921.952200825308</v>
      </c>
    </row>
    <row r="562" spans="1:23" ht="15.6" customHeight="1" x14ac:dyDescent="0.25">
      <c r="A562" s="165">
        <f t="shared" si="278"/>
        <v>364</v>
      </c>
      <c r="B562" s="288" t="s">
        <v>266</v>
      </c>
      <c r="C562" s="282">
        <v>1965</v>
      </c>
      <c r="D562" s="388"/>
      <c r="E562" s="388" t="s">
        <v>124</v>
      </c>
      <c r="F562" s="259">
        <v>5</v>
      </c>
      <c r="G562" s="259">
        <v>4</v>
      </c>
      <c r="H562" s="388">
        <v>3397.77</v>
      </c>
      <c r="I562" s="388">
        <v>3124.28</v>
      </c>
      <c r="J562" s="388">
        <v>2028.32</v>
      </c>
      <c r="K562" s="282">
        <v>130</v>
      </c>
      <c r="L562" s="302">
        <f>'раздел 2'!C559</f>
        <v>2395966.7999999998</v>
      </c>
      <c r="M562" s="388">
        <v>0</v>
      </c>
      <c r="N562" s="388">
        <v>0</v>
      </c>
      <c r="O562" s="388">
        <v>0</v>
      </c>
      <c r="P562" s="390">
        <f t="shared" si="276"/>
        <v>2395966.7999999998</v>
      </c>
      <c r="Q562" s="403">
        <f t="shared" si="277"/>
        <v>705.15861874111545</v>
      </c>
      <c r="R562" s="388">
        <v>24445</v>
      </c>
      <c r="S562" s="388" t="s">
        <v>149</v>
      </c>
      <c r="T562" s="388" t="s">
        <v>130</v>
      </c>
      <c r="U562" s="29">
        <f>L562-'раздел 2'!C559</f>
        <v>0</v>
      </c>
      <c r="V562" s="116">
        <f t="shared" si="279"/>
        <v>0</v>
      </c>
      <c r="W562" s="116">
        <f t="shared" si="274"/>
        <v>23739.841381258884</v>
      </c>
    </row>
    <row r="563" spans="1:23" ht="15.6" customHeight="1" x14ac:dyDescent="0.25">
      <c r="A563" s="165">
        <f t="shared" si="278"/>
        <v>365</v>
      </c>
      <c r="B563" s="288" t="s">
        <v>267</v>
      </c>
      <c r="C563" s="282">
        <v>1972</v>
      </c>
      <c r="D563" s="388" t="s">
        <v>182</v>
      </c>
      <c r="E563" s="388" t="s">
        <v>456</v>
      </c>
      <c r="F563" s="259">
        <v>5</v>
      </c>
      <c r="G563" s="259">
        <v>2</v>
      </c>
      <c r="H563" s="388">
        <v>3298.37</v>
      </c>
      <c r="I563" s="388">
        <v>3601.27</v>
      </c>
      <c r="J563" s="388">
        <v>3162.27</v>
      </c>
      <c r="K563" s="282">
        <v>163</v>
      </c>
      <c r="L563" s="302">
        <f>'раздел 2'!C560</f>
        <v>5893097.7000000002</v>
      </c>
      <c r="M563" s="388">
        <v>0</v>
      </c>
      <c r="N563" s="388">
        <v>0</v>
      </c>
      <c r="O563" s="388">
        <v>0</v>
      </c>
      <c r="P563" s="390">
        <f t="shared" si="276"/>
        <v>5893097.7000000002</v>
      </c>
      <c r="Q563" s="403">
        <f t="shared" si="277"/>
        <v>1786.669688361221</v>
      </c>
      <c r="R563" s="388">
        <v>24445</v>
      </c>
      <c r="S563" s="388" t="s">
        <v>149</v>
      </c>
      <c r="T563" s="388" t="s">
        <v>130</v>
      </c>
      <c r="U563" s="29">
        <f>L563-'раздел 2'!C560</f>
        <v>0</v>
      </c>
      <c r="V563" s="116">
        <f t="shared" si="279"/>
        <v>0</v>
      </c>
      <c r="W563" s="116">
        <f t="shared" si="274"/>
        <v>22658.33031163878</v>
      </c>
    </row>
    <row r="564" spans="1:23" ht="15.6" customHeight="1" x14ac:dyDescent="0.25">
      <c r="A564" s="165">
        <f t="shared" si="278"/>
        <v>366</v>
      </c>
      <c r="B564" s="156" t="s">
        <v>268</v>
      </c>
      <c r="C564" s="282">
        <v>1955</v>
      </c>
      <c r="D564" s="388" t="s">
        <v>182</v>
      </c>
      <c r="E564" s="388" t="s">
        <v>462</v>
      </c>
      <c r="F564" s="259">
        <v>2</v>
      </c>
      <c r="G564" s="259">
        <v>2</v>
      </c>
      <c r="H564" s="388">
        <v>428.7</v>
      </c>
      <c r="I564" s="388">
        <v>430.1</v>
      </c>
      <c r="J564" s="388">
        <v>141.4</v>
      </c>
      <c r="K564" s="282">
        <v>23</v>
      </c>
      <c r="L564" s="302">
        <f>'раздел 2'!C561</f>
        <v>1633176.3</v>
      </c>
      <c r="M564" s="388">
        <v>0</v>
      </c>
      <c r="N564" s="388">
        <v>0</v>
      </c>
      <c r="O564" s="388">
        <v>0</v>
      </c>
      <c r="P564" s="390">
        <f t="shared" si="276"/>
        <v>1633176.3</v>
      </c>
      <c r="Q564" s="403">
        <f t="shared" si="277"/>
        <v>3809.6018194541639</v>
      </c>
      <c r="R564" s="388">
        <v>24445</v>
      </c>
      <c r="S564" s="388" t="s">
        <v>149</v>
      </c>
      <c r="T564" s="388" t="s">
        <v>130</v>
      </c>
      <c r="U564" s="29">
        <f>L564-'раздел 2'!C561</f>
        <v>0</v>
      </c>
      <c r="V564" s="116">
        <f t="shared" si="279"/>
        <v>0</v>
      </c>
      <c r="W564" s="116">
        <f t="shared" si="274"/>
        <v>20635.398180545835</v>
      </c>
    </row>
    <row r="565" spans="1:23" ht="15.6" customHeight="1" x14ac:dyDescent="0.25">
      <c r="A565" s="165">
        <f t="shared" si="278"/>
        <v>367</v>
      </c>
      <c r="B565" s="156" t="s">
        <v>269</v>
      </c>
      <c r="C565" s="282">
        <v>1954</v>
      </c>
      <c r="D565" s="388" t="s">
        <v>182</v>
      </c>
      <c r="E565" s="388" t="s">
        <v>462</v>
      </c>
      <c r="F565" s="259">
        <v>2</v>
      </c>
      <c r="G565" s="259">
        <v>2</v>
      </c>
      <c r="H565" s="388">
        <v>394.3</v>
      </c>
      <c r="I565" s="388">
        <v>394.3</v>
      </c>
      <c r="J565" s="388">
        <v>295.60000000000002</v>
      </c>
      <c r="K565" s="282">
        <v>20</v>
      </c>
      <c r="L565" s="302">
        <f>'раздел 2'!C562</f>
        <v>1633176.3</v>
      </c>
      <c r="M565" s="388">
        <v>0</v>
      </c>
      <c r="N565" s="388">
        <v>0</v>
      </c>
      <c r="O565" s="388">
        <v>0</v>
      </c>
      <c r="P565" s="390">
        <f t="shared" si="276"/>
        <v>1633176.3</v>
      </c>
      <c r="Q565" s="403">
        <f t="shared" si="277"/>
        <v>4141.9637331980721</v>
      </c>
      <c r="R565" s="388">
        <v>24445</v>
      </c>
      <c r="S565" s="388" t="s">
        <v>149</v>
      </c>
      <c r="T565" s="388" t="s">
        <v>130</v>
      </c>
      <c r="U565" s="29">
        <f>L565-'раздел 2'!C562</f>
        <v>0</v>
      </c>
      <c r="V565" s="116">
        <f t="shared" si="279"/>
        <v>0</v>
      </c>
      <c r="W565" s="116">
        <f t="shared" si="274"/>
        <v>20303.03626680193</v>
      </c>
    </row>
    <row r="566" spans="1:23" ht="15.6" customHeight="1" x14ac:dyDescent="0.25">
      <c r="A566" s="165">
        <f t="shared" si="278"/>
        <v>368</v>
      </c>
      <c r="B566" s="156" t="s">
        <v>270</v>
      </c>
      <c r="C566" s="282">
        <v>1958</v>
      </c>
      <c r="D566" s="388" t="s">
        <v>182</v>
      </c>
      <c r="E566" s="388" t="s">
        <v>181</v>
      </c>
      <c r="F566" s="259">
        <v>2</v>
      </c>
      <c r="G566" s="259">
        <v>2</v>
      </c>
      <c r="H566" s="388">
        <v>637.79999999999995</v>
      </c>
      <c r="I566" s="388">
        <v>640.70000000000005</v>
      </c>
      <c r="J566" s="388">
        <v>640.70000000000005</v>
      </c>
      <c r="K566" s="282">
        <v>23</v>
      </c>
      <c r="L566" s="302">
        <f>'раздел 2'!C563</f>
        <v>1825326.3</v>
      </c>
      <c r="M566" s="388">
        <v>0</v>
      </c>
      <c r="N566" s="388">
        <v>0</v>
      </c>
      <c r="O566" s="388">
        <v>0</v>
      </c>
      <c r="P566" s="390">
        <f t="shared" si="276"/>
        <v>1825326.3</v>
      </c>
      <c r="Q566" s="403">
        <f t="shared" si="277"/>
        <v>2861.9101599247415</v>
      </c>
      <c r="R566" s="388">
        <v>24445</v>
      </c>
      <c r="S566" s="388" t="s">
        <v>149</v>
      </c>
      <c r="T566" s="388" t="s">
        <v>130</v>
      </c>
      <c r="U566" s="29">
        <f>L566-'раздел 2'!C563</f>
        <v>0</v>
      </c>
      <c r="V566" s="116">
        <f t="shared" si="279"/>
        <v>0</v>
      </c>
      <c r="W566" s="116">
        <f t="shared" si="274"/>
        <v>21583.089840075259</v>
      </c>
    </row>
    <row r="567" spans="1:23" ht="15.6" customHeight="1" x14ac:dyDescent="0.25">
      <c r="A567" s="165">
        <f t="shared" si="278"/>
        <v>369</v>
      </c>
      <c r="B567" s="156" t="s">
        <v>271</v>
      </c>
      <c r="C567" s="282">
        <v>1954</v>
      </c>
      <c r="D567" s="388" t="s">
        <v>182</v>
      </c>
      <c r="E567" s="388" t="s">
        <v>462</v>
      </c>
      <c r="F567" s="259">
        <v>2</v>
      </c>
      <c r="G567" s="259">
        <v>2</v>
      </c>
      <c r="H567" s="388">
        <v>421.7</v>
      </c>
      <c r="I567" s="388">
        <v>386.7</v>
      </c>
      <c r="J567" s="388">
        <v>332.7</v>
      </c>
      <c r="K567" s="282">
        <v>21</v>
      </c>
      <c r="L567" s="302">
        <f>'раздел 2'!C564</f>
        <v>1633176.3</v>
      </c>
      <c r="M567" s="388">
        <v>0</v>
      </c>
      <c r="N567" s="388">
        <v>0</v>
      </c>
      <c r="O567" s="388">
        <v>0</v>
      </c>
      <c r="P567" s="390">
        <f t="shared" si="276"/>
        <v>1633176.3</v>
      </c>
      <c r="Q567" s="403">
        <f t="shared" si="277"/>
        <v>3872.8392221958738</v>
      </c>
      <c r="R567" s="388">
        <v>24445</v>
      </c>
      <c r="S567" s="388" t="s">
        <v>149</v>
      </c>
      <c r="T567" s="388" t="s">
        <v>130</v>
      </c>
      <c r="U567" s="29">
        <f>L567-'раздел 2'!C564</f>
        <v>0</v>
      </c>
      <c r="V567" s="116">
        <f t="shared" si="279"/>
        <v>0</v>
      </c>
      <c r="W567" s="116">
        <f t="shared" si="274"/>
        <v>20572.160777804125</v>
      </c>
    </row>
    <row r="568" spans="1:23" ht="15.6" customHeight="1" x14ac:dyDescent="0.25">
      <c r="A568" s="165">
        <f t="shared" si="278"/>
        <v>370</v>
      </c>
      <c r="B568" s="156" t="s">
        <v>272</v>
      </c>
      <c r="C568" s="282">
        <v>1953</v>
      </c>
      <c r="D568" s="388" t="s">
        <v>182</v>
      </c>
      <c r="E568" s="388" t="s">
        <v>462</v>
      </c>
      <c r="F568" s="259">
        <v>2</v>
      </c>
      <c r="G568" s="259">
        <v>2</v>
      </c>
      <c r="H568" s="388">
        <v>409.4</v>
      </c>
      <c r="I568" s="388">
        <v>374.3</v>
      </c>
      <c r="J568" s="388">
        <v>374.3</v>
      </c>
      <c r="K568" s="282">
        <v>29</v>
      </c>
      <c r="L568" s="302">
        <f>'раздел 2'!C565</f>
        <v>1633176.3</v>
      </c>
      <c r="M568" s="388">
        <v>0</v>
      </c>
      <c r="N568" s="388">
        <v>0</v>
      </c>
      <c r="O568" s="388">
        <v>0</v>
      </c>
      <c r="P568" s="390">
        <f t="shared" si="276"/>
        <v>1633176.3</v>
      </c>
      <c r="Q568" s="403">
        <f t="shared" si="277"/>
        <v>3989.1946751343435</v>
      </c>
      <c r="R568" s="388">
        <v>24445</v>
      </c>
      <c r="S568" s="388" t="s">
        <v>149</v>
      </c>
      <c r="T568" s="388" t="s">
        <v>130</v>
      </c>
      <c r="U568" s="29">
        <f>L568-'раздел 2'!C565</f>
        <v>0</v>
      </c>
      <c r="V568" s="116">
        <f t="shared" si="279"/>
        <v>0</v>
      </c>
      <c r="W568" s="116">
        <f t="shared" si="274"/>
        <v>20455.805324865658</v>
      </c>
    </row>
    <row r="569" spans="1:23" ht="15.6" customHeight="1" x14ac:dyDescent="0.25">
      <c r="A569" s="165">
        <f t="shared" si="278"/>
        <v>371</v>
      </c>
      <c r="B569" s="156" t="s">
        <v>273</v>
      </c>
      <c r="C569" s="282">
        <v>1955</v>
      </c>
      <c r="D569" s="388" t="s">
        <v>182</v>
      </c>
      <c r="E569" s="388" t="s">
        <v>462</v>
      </c>
      <c r="F569" s="259">
        <v>2</v>
      </c>
      <c r="G569" s="259">
        <v>2</v>
      </c>
      <c r="H569" s="388">
        <v>816.5</v>
      </c>
      <c r="I569" s="388">
        <v>842.7</v>
      </c>
      <c r="J569" s="388">
        <v>601.63</v>
      </c>
      <c r="K569" s="282">
        <v>43</v>
      </c>
      <c r="L569" s="302">
        <f>'раздел 2'!C566</f>
        <v>1633176.3</v>
      </c>
      <c r="M569" s="388">
        <v>0</v>
      </c>
      <c r="N569" s="388">
        <v>0</v>
      </c>
      <c r="O569" s="388">
        <v>0</v>
      </c>
      <c r="P569" s="390">
        <f t="shared" si="276"/>
        <v>1633176.3</v>
      </c>
      <c r="Q569" s="403">
        <f t="shared" si="277"/>
        <v>2000.2159216166565</v>
      </c>
      <c r="R569" s="388">
        <v>24445</v>
      </c>
      <c r="S569" s="388" t="s">
        <v>149</v>
      </c>
      <c r="T569" s="388" t="s">
        <v>130</v>
      </c>
      <c r="U569" s="29">
        <f>L569-'раздел 2'!C566</f>
        <v>0</v>
      </c>
      <c r="V569" s="116">
        <f t="shared" si="279"/>
        <v>0</v>
      </c>
      <c r="W569" s="116">
        <f t="shared" si="274"/>
        <v>22444.784078383345</v>
      </c>
    </row>
    <row r="570" spans="1:23" ht="15.6" customHeight="1" x14ac:dyDescent="0.25">
      <c r="A570" s="165">
        <f t="shared" si="278"/>
        <v>372</v>
      </c>
      <c r="B570" s="156" t="s">
        <v>274</v>
      </c>
      <c r="C570" s="282">
        <v>1956</v>
      </c>
      <c r="D570" s="388" t="s">
        <v>182</v>
      </c>
      <c r="E570" s="388" t="s">
        <v>462</v>
      </c>
      <c r="F570" s="259">
        <v>2</v>
      </c>
      <c r="G570" s="259">
        <v>2</v>
      </c>
      <c r="H570" s="388">
        <v>874.4</v>
      </c>
      <c r="I570" s="388">
        <v>840.7</v>
      </c>
      <c r="J570" s="388">
        <v>615.70000000000005</v>
      </c>
      <c r="K570" s="282">
        <v>46</v>
      </c>
      <c r="L570" s="302">
        <f>'раздел 2'!C567</f>
        <v>1633176.3</v>
      </c>
      <c r="M570" s="388">
        <v>0</v>
      </c>
      <c r="N570" s="388">
        <v>0</v>
      </c>
      <c r="O570" s="388">
        <v>0</v>
      </c>
      <c r="P570" s="390">
        <f t="shared" si="276"/>
        <v>1633176.3</v>
      </c>
      <c r="Q570" s="403">
        <f t="shared" si="277"/>
        <v>1867.767955169259</v>
      </c>
      <c r="R570" s="388">
        <v>24445</v>
      </c>
      <c r="S570" s="388" t="s">
        <v>149</v>
      </c>
      <c r="T570" s="388" t="s">
        <v>130</v>
      </c>
      <c r="U570" s="29">
        <f>L570-'раздел 2'!C567</f>
        <v>0</v>
      </c>
      <c r="V570" s="116">
        <f t="shared" si="279"/>
        <v>0</v>
      </c>
      <c r="W570" s="116">
        <f t="shared" si="274"/>
        <v>22577.23204483074</v>
      </c>
    </row>
    <row r="571" spans="1:23" ht="15.6" customHeight="1" x14ac:dyDescent="0.25">
      <c r="A571" s="165">
        <f t="shared" si="278"/>
        <v>373</v>
      </c>
      <c r="B571" s="156" t="s">
        <v>275</v>
      </c>
      <c r="C571" s="282">
        <v>1953</v>
      </c>
      <c r="D571" s="388" t="s">
        <v>182</v>
      </c>
      <c r="E571" s="388" t="s">
        <v>462</v>
      </c>
      <c r="F571" s="259">
        <v>2</v>
      </c>
      <c r="G571" s="259">
        <v>2</v>
      </c>
      <c r="H571" s="388">
        <v>379.3</v>
      </c>
      <c r="I571" s="388">
        <v>381.4</v>
      </c>
      <c r="J571" s="388">
        <v>381.4</v>
      </c>
      <c r="K571" s="282">
        <v>19</v>
      </c>
      <c r="L571" s="302">
        <f>'раздел 2'!C568</f>
        <v>1441026.3</v>
      </c>
      <c r="M571" s="388">
        <v>0</v>
      </c>
      <c r="N571" s="388">
        <v>0</v>
      </c>
      <c r="O571" s="388">
        <v>0</v>
      </c>
      <c r="P571" s="390">
        <f t="shared" si="276"/>
        <v>1441026.3</v>
      </c>
      <c r="Q571" s="403">
        <f t="shared" si="277"/>
        <v>3799.1729501713685</v>
      </c>
      <c r="R571" s="388">
        <v>24445</v>
      </c>
      <c r="S571" s="388" t="s">
        <v>149</v>
      </c>
      <c r="T571" s="388" t="s">
        <v>130</v>
      </c>
      <c r="U571" s="29">
        <f>L571-'раздел 2'!C568</f>
        <v>0</v>
      </c>
      <c r="V571" s="116">
        <f t="shared" si="279"/>
        <v>0</v>
      </c>
      <c r="W571" s="116">
        <f t="shared" si="274"/>
        <v>20645.827049828633</v>
      </c>
    </row>
    <row r="572" spans="1:23" ht="15.6" customHeight="1" x14ac:dyDescent="0.25">
      <c r="A572" s="165">
        <f t="shared" si="278"/>
        <v>374</v>
      </c>
      <c r="B572" s="156" t="s">
        <v>276</v>
      </c>
      <c r="C572" s="282">
        <v>1963</v>
      </c>
      <c r="D572" s="388" t="s">
        <v>182</v>
      </c>
      <c r="E572" s="388" t="s">
        <v>462</v>
      </c>
      <c r="F572" s="259">
        <v>2</v>
      </c>
      <c r="G572" s="259">
        <v>1</v>
      </c>
      <c r="H572" s="388">
        <v>218.9</v>
      </c>
      <c r="I572" s="388">
        <v>196.1</v>
      </c>
      <c r="J572" s="388">
        <v>147.1</v>
      </c>
      <c r="K572" s="282">
        <v>13</v>
      </c>
      <c r="L572" s="302">
        <f>'раздел 2'!C569</f>
        <v>720513.15</v>
      </c>
      <c r="M572" s="388">
        <v>0</v>
      </c>
      <c r="N572" s="388">
        <v>0</v>
      </c>
      <c r="O572" s="388">
        <v>0</v>
      </c>
      <c r="P572" s="390">
        <f t="shared" si="276"/>
        <v>720513.15</v>
      </c>
      <c r="Q572" s="403">
        <f t="shared" si="277"/>
        <v>3291.5173595248971</v>
      </c>
      <c r="R572" s="388">
        <v>24445</v>
      </c>
      <c r="S572" s="388" t="s">
        <v>149</v>
      </c>
      <c r="T572" s="388" t="s">
        <v>130</v>
      </c>
      <c r="U572" s="29">
        <f>L572-'раздел 2'!C569</f>
        <v>0</v>
      </c>
      <c r="V572" s="116">
        <f t="shared" si="279"/>
        <v>0</v>
      </c>
      <c r="W572" s="116">
        <f t="shared" si="274"/>
        <v>21153.482640475104</v>
      </c>
    </row>
    <row r="573" spans="1:23" ht="15.6" customHeight="1" x14ac:dyDescent="0.2">
      <c r="A573" s="165">
        <f t="shared" si="278"/>
        <v>375</v>
      </c>
      <c r="B573" s="289" t="s">
        <v>795</v>
      </c>
      <c r="C573" s="298">
        <v>1917</v>
      </c>
      <c r="D573" s="388"/>
      <c r="E573" s="394" t="s">
        <v>135</v>
      </c>
      <c r="F573" s="282">
        <v>2</v>
      </c>
      <c r="G573" s="282">
        <v>1</v>
      </c>
      <c r="H573" s="273">
        <v>223.13</v>
      </c>
      <c r="I573" s="273">
        <v>189.66</v>
      </c>
      <c r="J573" s="273">
        <v>153.1</v>
      </c>
      <c r="K573" s="282">
        <v>23</v>
      </c>
      <c r="L573" s="302">
        <f>'раздел 2'!C570</f>
        <v>447660.15</v>
      </c>
      <c r="M573" s="388">
        <v>0</v>
      </c>
      <c r="N573" s="388">
        <v>0</v>
      </c>
      <c r="O573" s="388">
        <v>0</v>
      </c>
      <c r="P573" s="390">
        <f t="shared" si="276"/>
        <v>447660.15</v>
      </c>
      <c r="Q573" s="403">
        <f t="shared" si="277"/>
        <v>2006.2750414556538</v>
      </c>
      <c r="R573" s="388">
        <v>24445</v>
      </c>
      <c r="S573" s="388" t="s">
        <v>149</v>
      </c>
      <c r="T573" s="388" t="s">
        <v>130</v>
      </c>
      <c r="U573" s="29">
        <f>L573-'раздел 2'!C570</f>
        <v>0</v>
      </c>
      <c r="V573" s="116">
        <f t="shared" si="279"/>
        <v>0</v>
      </c>
      <c r="W573" s="116">
        <f t="shared" si="274"/>
        <v>22438.724958544346</v>
      </c>
    </row>
    <row r="574" spans="1:23" ht="15.6" customHeight="1" x14ac:dyDescent="0.2">
      <c r="A574" s="165">
        <f t="shared" si="278"/>
        <v>376</v>
      </c>
      <c r="B574" s="289" t="s">
        <v>796</v>
      </c>
      <c r="C574" s="298">
        <v>1917</v>
      </c>
      <c r="D574" s="388"/>
      <c r="E574" s="394" t="s">
        <v>135</v>
      </c>
      <c r="F574" s="282">
        <v>2</v>
      </c>
      <c r="G574" s="282">
        <v>1</v>
      </c>
      <c r="H574" s="273">
        <v>255.3</v>
      </c>
      <c r="I574" s="273">
        <v>217.01</v>
      </c>
      <c r="J574" s="273">
        <v>183.3</v>
      </c>
      <c r="K574" s="282">
        <v>17</v>
      </c>
      <c r="L574" s="302">
        <f>'раздел 2'!C571</f>
        <v>374643.15</v>
      </c>
      <c r="M574" s="388">
        <v>0</v>
      </c>
      <c r="N574" s="388">
        <v>0</v>
      </c>
      <c r="O574" s="388">
        <v>0</v>
      </c>
      <c r="P574" s="390">
        <f t="shared" si="276"/>
        <v>374643.15</v>
      </c>
      <c r="Q574" s="403">
        <f t="shared" si="277"/>
        <v>1467.4623971797885</v>
      </c>
      <c r="R574" s="388">
        <v>24445</v>
      </c>
      <c r="S574" s="388" t="s">
        <v>149</v>
      </c>
      <c r="T574" s="388" t="s">
        <v>130</v>
      </c>
      <c r="U574" s="29">
        <f>L574-'раздел 2'!C571</f>
        <v>0</v>
      </c>
      <c r="V574" s="116">
        <f t="shared" si="279"/>
        <v>0</v>
      </c>
      <c r="W574" s="116">
        <f t="shared" si="274"/>
        <v>22977.537602820212</v>
      </c>
    </row>
    <row r="575" spans="1:23" ht="15.6" customHeight="1" x14ac:dyDescent="0.2">
      <c r="A575" s="165">
        <f t="shared" si="278"/>
        <v>377</v>
      </c>
      <c r="B575" s="289" t="s">
        <v>259</v>
      </c>
      <c r="C575" s="282">
        <v>1976</v>
      </c>
      <c r="D575" s="388" t="s">
        <v>182</v>
      </c>
      <c r="E575" s="388" t="s">
        <v>181</v>
      </c>
      <c r="F575" s="259">
        <v>2</v>
      </c>
      <c r="G575" s="259">
        <v>1</v>
      </c>
      <c r="H575" s="388">
        <v>433.87</v>
      </c>
      <c r="I575" s="388">
        <v>399.8</v>
      </c>
      <c r="J575" s="388">
        <v>244</v>
      </c>
      <c r="K575" s="282">
        <v>23</v>
      </c>
      <c r="L575" s="302">
        <f>'раздел 2'!C572</f>
        <v>444393.6</v>
      </c>
      <c r="M575" s="388">
        <v>0</v>
      </c>
      <c r="N575" s="388">
        <v>0</v>
      </c>
      <c r="O575" s="388">
        <v>0</v>
      </c>
      <c r="P575" s="390">
        <f t="shared" si="276"/>
        <v>444393.6</v>
      </c>
      <c r="Q575" s="403">
        <f t="shared" si="277"/>
        <v>1024.2551916472676</v>
      </c>
      <c r="R575" s="388">
        <v>24445</v>
      </c>
      <c r="S575" s="388" t="s">
        <v>149</v>
      </c>
      <c r="T575" s="388" t="s">
        <v>130</v>
      </c>
      <c r="U575" s="29">
        <f>L575-'раздел 2'!C572</f>
        <v>0</v>
      </c>
      <c r="V575" s="116">
        <f t="shared" si="279"/>
        <v>0</v>
      </c>
      <c r="W575" s="116">
        <f t="shared" si="274"/>
        <v>23420.744808352734</v>
      </c>
    </row>
    <row r="576" spans="1:23" ht="15.6" customHeight="1" x14ac:dyDescent="0.25">
      <c r="A576" s="165">
        <f t="shared" si="278"/>
        <v>378</v>
      </c>
      <c r="B576" s="156" t="s">
        <v>784</v>
      </c>
      <c r="C576" s="282">
        <v>1971</v>
      </c>
      <c r="D576" s="388" t="s">
        <v>182</v>
      </c>
      <c r="E576" s="388" t="s">
        <v>181</v>
      </c>
      <c r="F576" s="259">
        <v>5</v>
      </c>
      <c r="G576" s="259">
        <v>6</v>
      </c>
      <c r="H576" s="388" t="s">
        <v>461</v>
      </c>
      <c r="I576" s="388">
        <v>4586.5200000000004</v>
      </c>
      <c r="J576" s="388">
        <v>4455.25</v>
      </c>
      <c r="K576" s="282">
        <v>175</v>
      </c>
      <c r="L576" s="302">
        <f>'раздел 2'!C573</f>
        <v>7820363.25</v>
      </c>
      <c r="M576" s="388">
        <v>0</v>
      </c>
      <c r="N576" s="388">
        <v>0</v>
      </c>
      <c r="O576" s="388">
        <v>0</v>
      </c>
      <c r="P576" s="390">
        <f t="shared" si="276"/>
        <v>7820363.25</v>
      </c>
      <c r="Q576" s="403" t="e">
        <f t="shared" si="277"/>
        <v>#VALUE!</v>
      </c>
      <c r="R576" s="388">
        <v>24445</v>
      </c>
      <c r="S576" s="388" t="s">
        <v>149</v>
      </c>
      <c r="T576" s="388" t="s">
        <v>130</v>
      </c>
      <c r="U576" s="29">
        <f>L576-'раздел 2'!C573</f>
        <v>0</v>
      </c>
      <c r="V576" s="116">
        <f t="shared" si="279"/>
        <v>0</v>
      </c>
      <c r="W576" s="116" t="e">
        <f t="shared" si="274"/>
        <v>#VALUE!</v>
      </c>
    </row>
    <row r="577" spans="1:23" ht="15.6" customHeight="1" x14ac:dyDescent="0.25">
      <c r="A577" s="165">
        <f t="shared" si="278"/>
        <v>379</v>
      </c>
      <c r="B577" s="156" t="s">
        <v>785</v>
      </c>
      <c r="C577" s="282">
        <v>1969</v>
      </c>
      <c r="D577" s="388"/>
      <c r="E577" s="388" t="s">
        <v>124</v>
      </c>
      <c r="F577" s="259">
        <v>5</v>
      </c>
      <c r="G577" s="259">
        <v>3</v>
      </c>
      <c r="H577" s="388">
        <v>4218.3999999999996</v>
      </c>
      <c r="I577" s="388">
        <v>3034.9</v>
      </c>
      <c r="J577" s="388">
        <v>2126.2199999999998</v>
      </c>
      <c r="K577" s="282">
        <v>256</v>
      </c>
      <c r="L577" s="302">
        <f>'раздел 2'!C574</f>
        <v>2465224.7999999998</v>
      </c>
      <c r="M577" s="388">
        <v>0</v>
      </c>
      <c r="N577" s="388">
        <v>0</v>
      </c>
      <c r="O577" s="388">
        <v>0</v>
      </c>
      <c r="P577" s="390">
        <f t="shared" si="276"/>
        <v>2465224.7999999998</v>
      </c>
      <c r="Q577" s="403">
        <f t="shared" si="277"/>
        <v>584.39806561729563</v>
      </c>
      <c r="R577" s="388">
        <v>24445</v>
      </c>
      <c r="S577" s="388" t="s">
        <v>149</v>
      </c>
      <c r="T577" s="388" t="s">
        <v>130</v>
      </c>
      <c r="U577" s="29">
        <f>L577-'раздел 2'!C574</f>
        <v>0</v>
      </c>
      <c r="V577" s="116">
        <f t="shared" si="279"/>
        <v>0</v>
      </c>
      <c r="W577" s="116">
        <f t="shared" si="274"/>
        <v>23860.601934382703</v>
      </c>
    </row>
    <row r="578" spans="1:23" ht="15.6" customHeight="1" x14ac:dyDescent="0.25">
      <c r="A578" s="165">
        <f t="shared" si="278"/>
        <v>380</v>
      </c>
      <c r="B578" s="156" t="s">
        <v>798</v>
      </c>
      <c r="C578" s="298">
        <v>1963</v>
      </c>
      <c r="D578" s="388"/>
      <c r="E578" s="394" t="s">
        <v>124</v>
      </c>
      <c r="F578" s="282">
        <v>2</v>
      </c>
      <c r="G578" s="282">
        <v>2</v>
      </c>
      <c r="H578" s="273">
        <v>450.7</v>
      </c>
      <c r="I578" s="273">
        <v>383.1</v>
      </c>
      <c r="J578" s="273">
        <v>294.55</v>
      </c>
      <c r="K578" s="282">
        <v>18</v>
      </c>
      <c r="L578" s="302">
        <f>'раздел 2'!C575</f>
        <v>772344.3</v>
      </c>
      <c r="M578" s="388">
        <v>0</v>
      </c>
      <c r="N578" s="388">
        <v>0</v>
      </c>
      <c r="O578" s="388">
        <v>0</v>
      </c>
      <c r="P578" s="390">
        <f t="shared" si="276"/>
        <v>772344.3</v>
      </c>
      <c r="Q578" s="403">
        <f t="shared" si="277"/>
        <v>1713.6549811404484</v>
      </c>
      <c r="R578" s="388">
        <v>24445</v>
      </c>
      <c r="S578" s="388" t="s">
        <v>149</v>
      </c>
      <c r="T578" s="388" t="s">
        <v>130</v>
      </c>
      <c r="U578" s="29">
        <f>L578-'раздел 2'!C575</f>
        <v>0</v>
      </c>
      <c r="V578" s="116">
        <f t="shared" si="279"/>
        <v>0</v>
      </c>
      <c r="W578" s="116">
        <f t="shared" si="274"/>
        <v>22731.345018859553</v>
      </c>
    </row>
    <row r="579" spans="1:23" ht="15.6" customHeight="1" x14ac:dyDescent="0.25">
      <c r="A579" s="165">
        <f t="shared" si="278"/>
        <v>381</v>
      </c>
      <c r="B579" s="156" t="s">
        <v>799</v>
      </c>
      <c r="C579" s="298">
        <v>1956</v>
      </c>
      <c r="D579" s="388"/>
      <c r="E579" s="394" t="s">
        <v>135</v>
      </c>
      <c r="F579" s="282">
        <v>2</v>
      </c>
      <c r="G579" s="282">
        <v>1</v>
      </c>
      <c r="H579" s="273">
        <v>245.7</v>
      </c>
      <c r="I579" s="273">
        <v>208.85</v>
      </c>
      <c r="J579" s="273">
        <v>157.80000000000001</v>
      </c>
      <c r="K579" s="282">
        <v>19</v>
      </c>
      <c r="L579" s="302">
        <f>'раздел 2'!C576</f>
        <v>428445.15</v>
      </c>
      <c r="M579" s="388">
        <v>0</v>
      </c>
      <c r="N579" s="388">
        <v>0</v>
      </c>
      <c r="O579" s="388">
        <v>0</v>
      </c>
      <c r="P579" s="390">
        <f t="shared" si="276"/>
        <v>428445.15</v>
      </c>
      <c r="Q579" s="403">
        <f t="shared" si="277"/>
        <v>1743.7735042735044</v>
      </c>
      <c r="R579" s="388">
        <v>24445</v>
      </c>
      <c r="S579" s="388" t="s">
        <v>149</v>
      </c>
      <c r="T579" s="388" t="s">
        <v>130</v>
      </c>
      <c r="U579" s="29">
        <f>L579-'раздел 2'!C576</f>
        <v>0</v>
      </c>
      <c r="V579" s="116">
        <f t="shared" si="279"/>
        <v>0</v>
      </c>
      <c r="W579" s="116">
        <f t="shared" si="274"/>
        <v>22701.226495726496</v>
      </c>
    </row>
    <row r="580" spans="1:23" ht="15.6" customHeight="1" x14ac:dyDescent="0.25">
      <c r="A580" s="165">
        <f t="shared" si="278"/>
        <v>382</v>
      </c>
      <c r="B580" s="156" t="s">
        <v>800</v>
      </c>
      <c r="C580" s="298">
        <v>1961</v>
      </c>
      <c r="D580" s="388"/>
      <c r="E580" s="394" t="s">
        <v>124</v>
      </c>
      <c r="F580" s="282">
        <v>2</v>
      </c>
      <c r="G580" s="282">
        <v>1</v>
      </c>
      <c r="H580" s="273">
        <v>506.4</v>
      </c>
      <c r="I580" s="273">
        <v>467.14</v>
      </c>
      <c r="J580" s="273">
        <v>317.10000000000002</v>
      </c>
      <c r="K580" s="282">
        <v>26</v>
      </c>
      <c r="L580" s="302">
        <f>'раздел 2'!C577</f>
        <v>816538.8</v>
      </c>
      <c r="M580" s="388">
        <v>0</v>
      </c>
      <c r="N580" s="388">
        <v>0</v>
      </c>
      <c r="O580" s="388">
        <v>0</v>
      </c>
      <c r="P580" s="390">
        <f t="shared" si="276"/>
        <v>816538.8</v>
      </c>
      <c r="Q580" s="403">
        <f t="shared" si="277"/>
        <v>1612.4383886255926</v>
      </c>
      <c r="R580" s="388">
        <v>24445</v>
      </c>
      <c r="S580" s="388" t="s">
        <v>149</v>
      </c>
      <c r="T580" s="388" t="s">
        <v>130</v>
      </c>
      <c r="U580" s="29">
        <f>L580-'раздел 2'!C577</f>
        <v>0</v>
      </c>
      <c r="V580" s="116">
        <f t="shared" si="279"/>
        <v>0</v>
      </c>
      <c r="W580" s="116">
        <f t="shared" si="274"/>
        <v>22832.561611374407</v>
      </c>
    </row>
    <row r="581" spans="1:23" ht="15.6" customHeight="1" x14ac:dyDescent="0.25">
      <c r="A581" s="165">
        <f t="shared" si="278"/>
        <v>383</v>
      </c>
      <c r="B581" s="156" t="s">
        <v>801</v>
      </c>
      <c r="C581" s="298">
        <v>1906</v>
      </c>
      <c r="D581" s="388"/>
      <c r="E581" s="394" t="s">
        <v>124</v>
      </c>
      <c r="F581" s="282">
        <v>2</v>
      </c>
      <c r="G581" s="282">
        <v>1</v>
      </c>
      <c r="H581" s="273">
        <v>294.8</v>
      </c>
      <c r="I581" s="273">
        <v>250.58</v>
      </c>
      <c r="J581" s="273">
        <v>207</v>
      </c>
      <c r="K581" s="282">
        <v>21</v>
      </c>
      <c r="L581" s="302">
        <f>'раздел 2'!C578</f>
        <v>447660.15</v>
      </c>
      <c r="M581" s="388">
        <v>0</v>
      </c>
      <c r="N581" s="388">
        <v>0</v>
      </c>
      <c r="O581" s="388">
        <v>0</v>
      </c>
      <c r="P581" s="390">
        <f t="shared" si="276"/>
        <v>447660.15</v>
      </c>
      <c r="Q581" s="403">
        <f t="shared" si="277"/>
        <v>1518.521540027137</v>
      </c>
      <c r="R581" s="388">
        <v>24445</v>
      </c>
      <c r="S581" s="388" t="s">
        <v>149</v>
      </c>
      <c r="T581" s="388" t="s">
        <v>130</v>
      </c>
      <c r="U581" s="29">
        <f>L581-'раздел 2'!C578</f>
        <v>0</v>
      </c>
      <c r="V581" s="116">
        <f t="shared" si="279"/>
        <v>0</v>
      </c>
      <c r="W581" s="116">
        <f t="shared" ref="W581:W614" si="280">R581-Q581</f>
        <v>22926.478459972863</v>
      </c>
    </row>
    <row r="582" spans="1:23" ht="15.6" customHeight="1" x14ac:dyDescent="0.25">
      <c r="A582" s="165">
        <f t="shared" si="278"/>
        <v>384</v>
      </c>
      <c r="B582" s="156" t="s">
        <v>802</v>
      </c>
      <c r="C582" s="282">
        <v>1961</v>
      </c>
      <c r="D582" s="388" t="s">
        <v>182</v>
      </c>
      <c r="E582" s="388" t="s">
        <v>456</v>
      </c>
      <c r="F582" s="259">
        <v>2</v>
      </c>
      <c r="G582" s="259">
        <v>1</v>
      </c>
      <c r="H582" s="388">
        <v>313.73</v>
      </c>
      <c r="I582" s="388">
        <v>257.75</v>
      </c>
      <c r="J582" s="388">
        <v>53.95</v>
      </c>
      <c r="K582" s="282">
        <v>8</v>
      </c>
      <c r="L582" s="302">
        <f>'раздел 2'!C579</f>
        <v>432288.15</v>
      </c>
      <c r="M582" s="388">
        <v>0</v>
      </c>
      <c r="N582" s="388">
        <v>0</v>
      </c>
      <c r="O582" s="388">
        <v>0</v>
      </c>
      <c r="P582" s="390">
        <f t="shared" ref="P582:P598" si="281">L582</f>
        <v>432288.15</v>
      </c>
      <c r="Q582" s="403">
        <f t="shared" ref="Q582:Q597" si="282">L582/H582</f>
        <v>1377.8986708316068</v>
      </c>
      <c r="R582" s="388">
        <v>24445</v>
      </c>
      <c r="S582" s="388" t="s">
        <v>149</v>
      </c>
      <c r="T582" s="388" t="s">
        <v>130</v>
      </c>
      <c r="U582" s="29">
        <f>L582-'раздел 2'!C579</f>
        <v>0</v>
      </c>
      <c r="V582" s="116">
        <f t="shared" si="279"/>
        <v>0</v>
      </c>
      <c r="W582" s="116">
        <f t="shared" si="280"/>
        <v>23067.101329168392</v>
      </c>
    </row>
    <row r="583" spans="1:23" ht="15.6" customHeight="1" x14ac:dyDescent="0.25">
      <c r="A583" s="165">
        <f t="shared" ref="A583:A598" si="283">A582+1</f>
        <v>385</v>
      </c>
      <c r="B583" s="156" t="s">
        <v>803</v>
      </c>
      <c r="C583" s="282">
        <v>1968</v>
      </c>
      <c r="D583" s="388"/>
      <c r="E583" s="388" t="s">
        <v>123</v>
      </c>
      <c r="F583" s="259">
        <v>2</v>
      </c>
      <c r="G583" s="259">
        <v>2</v>
      </c>
      <c r="H583" s="388">
        <v>441.62</v>
      </c>
      <c r="I583" s="388">
        <v>375.38</v>
      </c>
      <c r="J583" s="388">
        <v>290.7</v>
      </c>
      <c r="K583" s="282">
        <v>37</v>
      </c>
      <c r="L583" s="302">
        <f>'раздел 2'!C580</f>
        <v>422680.65</v>
      </c>
      <c r="M583" s="388">
        <v>0</v>
      </c>
      <c r="N583" s="388">
        <v>0</v>
      </c>
      <c r="O583" s="388">
        <v>0</v>
      </c>
      <c r="P583" s="390">
        <f t="shared" si="281"/>
        <v>422680.65</v>
      </c>
      <c r="Q583" s="403">
        <f t="shared" si="282"/>
        <v>957.11392147094796</v>
      </c>
      <c r="R583" s="388">
        <v>24445</v>
      </c>
      <c r="S583" s="388" t="s">
        <v>149</v>
      </c>
      <c r="T583" s="388" t="s">
        <v>130</v>
      </c>
      <c r="U583" s="29">
        <f>L583-'раздел 2'!C580</f>
        <v>0</v>
      </c>
      <c r="V583" s="116">
        <f t="shared" si="279"/>
        <v>0</v>
      </c>
      <c r="W583" s="116">
        <f t="shared" si="280"/>
        <v>23487.886078529053</v>
      </c>
    </row>
    <row r="584" spans="1:23" ht="15.6" customHeight="1" x14ac:dyDescent="0.25">
      <c r="A584" s="165">
        <f t="shared" si="283"/>
        <v>386</v>
      </c>
      <c r="B584" s="156" t="s">
        <v>794</v>
      </c>
      <c r="C584" s="298">
        <v>1962</v>
      </c>
      <c r="D584" s="388"/>
      <c r="E584" s="394" t="s">
        <v>124</v>
      </c>
      <c r="F584" s="282">
        <v>2</v>
      </c>
      <c r="G584" s="282">
        <v>2</v>
      </c>
      <c r="H584" s="273">
        <v>440.59</v>
      </c>
      <c r="I584" s="273">
        <v>374.5</v>
      </c>
      <c r="J584" s="273">
        <v>279.2</v>
      </c>
      <c r="K584" s="282">
        <v>29</v>
      </c>
      <c r="L584" s="302">
        <f>'раздел 2'!C581</f>
        <v>557450.4</v>
      </c>
      <c r="M584" s="388">
        <v>0</v>
      </c>
      <c r="N584" s="388">
        <v>0</v>
      </c>
      <c r="O584" s="388">
        <v>0</v>
      </c>
      <c r="P584" s="390">
        <f t="shared" si="281"/>
        <v>557450.4</v>
      </c>
      <c r="Q584" s="403">
        <f t="shared" si="282"/>
        <v>1265.2361606028282</v>
      </c>
      <c r="R584" s="388">
        <v>24445</v>
      </c>
      <c r="S584" s="388" t="s">
        <v>149</v>
      </c>
      <c r="T584" s="388" t="s">
        <v>130</v>
      </c>
      <c r="U584" s="29">
        <f>L584-'раздел 2'!C581</f>
        <v>0</v>
      </c>
      <c r="V584" s="116">
        <f t="shared" si="279"/>
        <v>0</v>
      </c>
      <c r="W584" s="116">
        <f t="shared" si="280"/>
        <v>23179.763839397172</v>
      </c>
    </row>
    <row r="585" spans="1:23" ht="15.6" customHeight="1" x14ac:dyDescent="0.25">
      <c r="A585" s="165">
        <f t="shared" si="283"/>
        <v>387</v>
      </c>
      <c r="B585" s="156" t="s">
        <v>791</v>
      </c>
      <c r="C585" s="298">
        <v>1960</v>
      </c>
      <c r="D585" s="388"/>
      <c r="E585" s="394" t="s">
        <v>124</v>
      </c>
      <c r="F585" s="282">
        <v>2</v>
      </c>
      <c r="G585" s="282">
        <v>1</v>
      </c>
      <c r="H585" s="273">
        <v>274.5</v>
      </c>
      <c r="I585" s="273">
        <v>274.5</v>
      </c>
      <c r="J585" s="273">
        <v>205.3</v>
      </c>
      <c r="K585" s="282">
        <v>16</v>
      </c>
      <c r="L585" s="302">
        <f>'раздел 2'!C582</f>
        <v>382329.15</v>
      </c>
      <c r="M585" s="388">
        <v>0</v>
      </c>
      <c r="N585" s="388">
        <v>0</v>
      </c>
      <c r="O585" s="388">
        <v>0</v>
      </c>
      <c r="P585" s="390">
        <f t="shared" si="281"/>
        <v>382329.15</v>
      </c>
      <c r="Q585" s="403">
        <f t="shared" si="282"/>
        <v>1392.820218579235</v>
      </c>
      <c r="R585" s="388">
        <v>24445</v>
      </c>
      <c r="S585" s="388" t="s">
        <v>149</v>
      </c>
      <c r="T585" s="388" t="s">
        <v>130</v>
      </c>
      <c r="U585" s="29">
        <f>L585-'раздел 2'!C582</f>
        <v>0</v>
      </c>
      <c r="V585" s="116">
        <f t="shared" si="279"/>
        <v>0</v>
      </c>
      <c r="W585" s="116">
        <f t="shared" si="280"/>
        <v>23052.179781420764</v>
      </c>
    </row>
    <row r="586" spans="1:23" ht="15.6" customHeight="1" x14ac:dyDescent="0.25">
      <c r="A586" s="165">
        <f t="shared" si="283"/>
        <v>388</v>
      </c>
      <c r="B586" s="156" t="s">
        <v>277</v>
      </c>
      <c r="C586" s="298">
        <v>1964</v>
      </c>
      <c r="D586" s="388"/>
      <c r="E586" s="394" t="s">
        <v>124</v>
      </c>
      <c r="F586" s="282">
        <v>2</v>
      </c>
      <c r="G586" s="282">
        <v>2</v>
      </c>
      <c r="H586" s="273">
        <v>678.3</v>
      </c>
      <c r="I586" s="273">
        <v>610.29999999999995</v>
      </c>
      <c r="J586" s="273">
        <v>580.29999999999995</v>
      </c>
      <c r="K586" s="282">
        <v>27</v>
      </c>
      <c r="L586" s="302">
        <f>'раздел 2'!C583</f>
        <v>4084707.9000000004</v>
      </c>
      <c r="M586" s="388">
        <v>0</v>
      </c>
      <c r="N586" s="388">
        <v>0</v>
      </c>
      <c r="O586" s="388">
        <v>0</v>
      </c>
      <c r="P586" s="390">
        <f t="shared" si="281"/>
        <v>4084707.9000000004</v>
      </c>
      <c r="Q586" s="403">
        <f t="shared" si="282"/>
        <v>6021.9783281733753</v>
      </c>
      <c r="R586" s="388">
        <v>24445</v>
      </c>
      <c r="S586" s="388" t="s">
        <v>149</v>
      </c>
      <c r="T586" s="388" t="s">
        <v>130</v>
      </c>
      <c r="U586" s="29">
        <f>L586-'раздел 2'!C583</f>
        <v>0</v>
      </c>
      <c r="V586" s="116">
        <f t="shared" si="279"/>
        <v>0</v>
      </c>
      <c r="W586" s="116">
        <f t="shared" si="280"/>
        <v>18423.021671826624</v>
      </c>
    </row>
    <row r="587" spans="1:23" ht="15.6" customHeight="1" x14ac:dyDescent="0.25">
      <c r="A587" s="165">
        <f t="shared" si="283"/>
        <v>389</v>
      </c>
      <c r="B587" s="156" t="s">
        <v>789</v>
      </c>
      <c r="C587" s="298">
        <v>1965</v>
      </c>
      <c r="D587" s="388"/>
      <c r="E587" s="394" t="s">
        <v>124</v>
      </c>
      <c r="F587" s="282">
        <v>2</v>
      </c>
      <c r="G587" s="282">
        <v>2</v>
      </c>
      <c r="H587" s="273">
        <v>689.1</v>
      </c>
      <c r="I587" s="273">
        <v>631</v>
      </c>
      <c r="J587" s="273">
        <v>396</v>
      </c>
      <c r="K587" s="282">
        <v>28</v>
      </c>
      <c r="L587" s="302">
        <f>'раздел 2'!C584</f>
        <v>787716.3</v>
      </c>
      <c r="M587" s="388">
        <v>0</v>
      </c>
      <c r="N587" s="388">
        <v>0</v>
      </c>
      <c r="O587" s="388">
        <v>0</v>
      </c>
      <c r="P587" s="390">
        <f t="shared" si="281"/>
        <v>787716.3</v>
      </c>
      <c r="Q587" s="403">
        <f t="shared" si="282"/>
        <v>1143.1088376142795</v>
      </c>
      <c r="R587" s="388">
        <v>24445</v>
      </c>
      <c r="S587" s="388" t="s">
        <v>149</v>
      </c>
      <c r="T587" s="388" t="s">
        <v>130</v>
      </c>
      <c r="U587" s="29">
        <f>L587-'раздел 2'!C584</f>
        <v>0</v>
      </c>
      <c r="V587" s="116">
        <f t="shared" si="279"/>
        <v>0</v>
      </c>
      <c r="W587" s="116">
        <f t="shared" si="280"/>
        <v>23301.89116238572</v>
      </c>
    </row>
    <row r="588" spans="1:23" ht="15.6" customHeight="1" x14ac:dyDescent="0.2">
      <c r="A588" s="165">
        <f t="shared" si="283"/>
        <v>390</v>
      </c>
      <c r="B588" s="289" t="s">
        <v>788</v>
      </c>
      <c r="C588" s="298">
        <v>1960</v>
      </c>
      <c r="D588" s="388"/>
      <c r="E588" s="394" t="s">
        <v>124</v>
      </c>
      <c r="F588" s="282">
        <v>2</v>
      </c>
      <c r="G588" s="282">
        <v>1</v>
      </c>
      <c r="H588" s="273">
        <v>478.7</v>
      </c>
      <c r="I588" s="273">
        <v>406.9</v>
      </c>
      <c r="J588" s="273">
        <v>302</v>
      </c>
      <c r="K588" s="282">
        <v>25</v>
      </c>
      <c r="L588" s="302">
        <f>'раздел 2'!C585</f>
        <v>803088.3</v>
      </c>
      <c r="M588" s="388">
        <v>0</v>
      </c>
      <c r="N588" s="388">
        <v>0</v>
      </c>
      <c r="O588" s="388">
        <v>0</v>
      </c>
      <c r="P588" s="390">
        <f t="shared" si="281"/>
        <v>803088.3</v>
      </c>
      <c r="Q588" s="403">
        <f t="shared" si="282"/>
        <v>1677.6442448297473</v>
      </c>
      <c r="R588" s="388">
        <v>24445</v>
      </c>
      <c r="S588" s="388" t="s">
        <v>149</v>
      </c>
      <c r="T588" s="388" t="s">
        <v>130</v>
      </c>
      <c r="U588" s="29">
        <f>L588-'раздел 2'!C585</f>
        <v>0</v>
      </c>
      <c r="V588" s="116">
        <f t="shared" si="279"/>
        <v>0</v>
      </c>
      <c r="W588" s="116">
        <f t="shared" si="280"/>
        <v>22767.355755170254</v>
      </c>
    </row>
    <row r="589" spans="1:23" ht="15.6" customHeight="1" x14ac:dyDescent="0.2">
      <c r="A589" s="165">
        <f t="shared" si="283"/>
        <v>391</v>
      </c>
      <c r="B589" s="289" t="s">
        <v>278</v>
      </c>
      <c r="C589" s="298">
        <v>1950</v>
      </c>
      <c r="D589" s="388"/>
      <c r="E589" s="394" t="s">
        <v>135</v>
      </c>
      <c r="F589" s="282">
        <v>2</v>
      </c>
      <c r="G589" s="282">
        <v>1</v>
      </c>
      <c r="H589" s="273">
        <v>327.2</v>
      </c>
      <c r="I589" s="273">
        <v>269.2</v>
      </c>
      <c r="J589" s="273">
        <v>161.6</v>
      </c>
      <c r="K589" s="282">
        <v>18</v>
      </c>
      <c r="L589" s="302">
        <f>'раздел 2'!C586</f>
        <v>451503.15</v>
      </c>
      <c r="M589" s="388">
        <v>0</v>
      </c>
      <c r="N589" s="388">
        <v>0</v>
      </c>
      <c r="O589" s="388">
        <v>0</v>
      </c>
      <c r="P589" s="390">
        <f t="shared" si="281"/>
        <v>451503.15</v>
      </c>
      <c r="Q589" s="403">
        <f t="shared" si="282"/>
        <v>1379.8996026894868</v>
      </c>
      <c r="R589" s="388">
        <v>24445</v>
      </c>
      <c r="S589" s="388" t="s">
        <v>149</v>
      </c>
      <c r="T589" s="388" t="s">
        <v>130</v>
      </c>
      <c r="U589" s="29">
        <f>L589-'раздел 2'!C586</f>
        <v>0</v>
      </c>
      <c r="V589" s="116">
        <f t="shared" si="279"/>
        <v>0</v>
      </c>
      <c r="W589" s="116">
        <f t="shared" si="280"/>
        <v>23065.100397310514</v>
      </c>
    </row>
    <row r="590" spans="1:23" ht="15.6" customHeight="1" x14ac:dyDescent="0.2">
      <c r="A590" s="165">
        <f t="shared" si="283"/>
        <v>392</v>
      </c>
      <c r="B590" s="289" t="s">
        <v>279</v>
      </c>
      <c r="C590" s="298">
        <v>1963</v>
      </c>
      <c r="D590" s="388"/>
      <c r="E590" s="394" t="s">
        <v>135</v>
      </c>
      <c r="F590" s="282">
        <v>2</v>
      </c>
      <c r="G590" s="282">
        <v>1</v>
      </c>
      <c r="H590" s="273">
        <v>368.8</v>
      </c>
      <c r="I590" s="273">
        <v>342.4</v>
      </c>
      <c r="J590" s="273">
        <v>159.6</v>
      </c>
      <c r="K590" s="282">
        <v>21</v>
      </c>
      <c r="L590" s="302">
        <f>'раздел 2'!C587</f>
        <v>3009618.15</v>
      </c>
      <c r="M590" s="388">
        <v>0</v>
      </c>
      <c r="N590" s="388">
        <v>0</v>
      </c>
      <c r="O590" s="388">
        <v>0</v>
      </c>
      <c r="P590" s="390">
        <f t="shared" si="281"/>
        <v>3009618.15</v>
      </c>
      <c r="Q590" s="403">
        <f t="shared" si="282"/>
        <v>8160.5698210412138</v>
      </c>
      <c r="R590" s="388">
        <v>24445</v>
      </c>
      <c r="S590" s="388" t="s">
        <v>149</v>
      </c>
      <c r="T590" s="388" t="s">
        <v>130</v>
      </c>
      <c r="U590" s="29">
        <f>L590-'раздел 2'!C587</f>
        <v>0</v>
      </c>
      <c r="V590" s="116">
        <f t="shared" si="279"/>
        <v>0</v>
      </c>
      <c r="W590" s="116">
        <f t="shared" si="280"/>
        <v>16284.430178958786</v>
      </c>
    </row>
    <row r="591" spans="1:23" ht="15.6" customHeight="1" x14ac:dyDescent="0.2">
      <c r="A591" s="165">
        <f t="shared" si="283"/>
        <v>393</v>
      </c>
      <c r="B591" s="289" t="s">
        <v>790</v>
      </c>
      <c r="C591" s="298">
        <v>1965</v>
      </c>
      <c r="D591" s="388"/>
      <c r="E591" s="394" t="s">
        <v>135</v>
      </c>
      <c r="F591" s="282">
        <v>2</v>
      </c>
      <c r="G591" s="282">
        <v>1</v>
      </c>
      <c r="H591" s="273">
        <v>278.45</v>
      </c>
      <c r="I591" s="273">
        <v>236.68</v>
      </c>
      <c r="J591" s="273">
        <v>202.71</v>
      </c>
      <c r="K591" s="282">
        <v>23</v>
      </c>
      <c r="L591" s="302">
        <f>'раздел 2'!C588</f>
        <v>503383.65</v>
      </c>
      <c r="M591" s="388">
        <v>0</v>
      </c>
      <c r="N591" s="388">
        <v>0</v>
      </c>
      <c r="O591" s="388">
        <v>0</v>
      </c>
      <c r="P591" s="390">
        <f t="shared" si="281"/>
        <v>503383.65</v>
      </c>
      <c r="Q591" s="403">
        <f t="shared" si="282"/>
        <v>1807.8062488777161</v>
      </c>
      <c r="R591" s="388">
        <v>24445</v>
      </c>
      <c r="S591" s="388" t="s">
        <v>149</v>
      </c>
      <c r="T591" s="388" t="s">
        <v>130</v>
      </c>
      <c r="U591" s="29">
        <f>L591-'раздел 2'!C588</f>
        <v>0</v>
      </c>
      <c r="V591" s="116">
        <f t="shared" si="279"/>
        <v>0</v>
      </c>
      <c r="W591" s="116">
        <f t="shared" si="280"/>
        <v>22637.193751122282</v>
      </c>
    </row>
    <row r="592" spans="1:23" ht="15.6" customHeight="1" x14ac:dyDescent="0.2">
      <c r="A592" s="165">
        <f t="shared" si="283"/>
        <v>394</v>
      </c>
      <c r="B592" s="289" t="s">
        <v>280</v>
      </c>
      <c r="C592" s="298">
        <v>1960</v>
      </c>
      <c r="D592" s="388"/>
      <c r="E592" s="394" t="s">
        <v>135</v>
      </c>
      <c r="F592" s="282">
        <v>2</v>
      </c>
      <c r="G592" s="282">
        <v>1</v>
      </c>
      <c r="H592" s="273">
        <v>346.8</v>
      </c>
      <c r="I592" s="273">
        <v>320.39999999999998</v>
      </c>
      <c r="J592" s="273">
        <v>121.8</v>
      </c>
      <c r="K592" s="282">
        <v>27</v>
      </c>
      <c r="L592" s="302">
        <f>'раздел 2'!C589</f>
        <v>503383.65</v>
      </c>
      <c r="M592" s="388">
        <v>0</v>
      </c>
      <c r="N592" s="388">
        <v>0</v>
      </c>
      <c r="O592" s="388">
        <v>0</v>
      </c>
      <c r="P592" s="390">
        <f t="shared" si="281"/>
        <v>503383.65</v>
      </c>
      <c r="Q592" s="403">
        <f t="shared" si="282"/>
        <v>1451.5099480968859</v>
      </c>
      <c r="R592" s="388">
        <v>24445</v>
      </c>
      <c r="S592" s="388" t="s">
        <v>149</v>
      </c>
      <c r="T592" s="388" t="s">
        <v>130</v>
      </c>
      <c r="U592" s="29">
        <f>L592-'раздел 2'!C589</f>
        <v>0</v>
      </c>
      <c r="V592" s="116">
        <f t="shared" si="279"/>
        <v>0</v>
      </c>
      <c r="W592" s="116">
        <f t="shared" si="280"/>
        <v>22993.490051903114</v>
      </c>
    </row>
    <row r="593" spans="1:23" ht="15.6" customHeight="1" x14ac:dyDescent="0.2">
      <c r="A593" s="165">
        <f t="shared" si="283"/>
        <v>395</v>
      </c>
      <c r="B593" s="289" t="s">
        <v>797</v>
      </c>
      <c r="C593" s="298">
        <v>1954</v>
      </c>
      <c r="D593" s="388"/>
      <c r="E593" s="394" t="s">
        <v>124</v>
      </c>
      <c r="F593" s="282">
        <v>2</v>
      </c>
      <c r="G593" s="282">
        <v>2</v>
      </c>
      <c r="H593" s="273">
        <v>431.96</v>
      </c>
      <c r="I593" s="273">
        <v>367.17</v>
      </c>
      <c r="J593" s="273">
        <v>279.13</v>
      </c>
      <c r="K593" s="282">
        <v>26</v>
      </c>
      <c r="L593" s="302">
        <f>'раздел 2'!C590</f>
        <v>564799.19999999995</v>
      </c>
      <c r="M593" s="388">
        <v>0</v>
      </c>
      <c r="N593" s="388">
        <v>0</v>
      </c>
      <c r="O593" s="388">
        <v>0</v>
      </c>
      <c r="P593" s="390">
        <f t="shared" si="281"/>
        <v>564799.19999999995</v>
      </c>
      <c r="Q593" s="403">
        <f t="shared" si="282"/>
        <v>1307.5266228354476</v>
      </c>
      <c r="R593" s="388">
        <v>24445</v>
      </c>
      <c r="S593" s="388" t="s">
        <v>149</v>
      </c>
      <c r="T593" s="388" t="s">
        <v>130</v>
      </c>
      <c r="U593" s="29">
        <f>L593-'раздел 2'!C590</f>
        <v>0</v>
      </c>
      <c r="V593" s="116">
        <f t="shared" si="279"/>
        <v>0</v>
      </c>
      <c r="W593" s="116">
        <f t="shared" si="280"/>
        <v>23137.473377164551</v>
      </c>
    </row>
    <row r="594" spans="1:23" ht="15.6" customHeight="1" x14ac:dyDescent="0.2">
      <c r="A594" s="165">
        <f t="shared" si="283"/>
        <v>396</v>
      </c>
      <c r="B594" s="289" t="s">
        <v>281</v>
      </c>
      <c r="C594" s="298">
        <v>1958</v>
      </c>
      <c r="D594" s="388"/>
      <c r="E594" s="394" t="s">
        <v>135</v>
      </c>
      <c r="F594" s="282">
        <v>2</v>
      </c>
      <c r="G594" s="282">
        <v>1</v>
      </c>
      <c r="H594" s="273">
        <v>215.2</v>
      </c>
      <c r="I594" s="273">
        <v>182.92</v>
      </c>
      <c r="J594" s="273">
        <v>122.3</v>
      </c>
      <c r="K594" s="282">
        <v>16</v>
      </c>
      <c r="L594" s="302">
        <f>'раздел 2'!C591</f>
        <v>451503.15</v>
      </c>
      <c r="M594" s="388">
        <v>0</v>
      </c>
      <c r="N594" s="388">
        <v>0</v>
      </c>
      <c r="O594" s="388">
        <v>0</v>
      </c>
      <c r="P594" s="390">
        <f t="shared" si="281"/>
        <v>451503.15</v>
      </c>
      <c r="Q594" s="403">
        <f t="shared" si="282"/>
        <v>2098.0629646840152</v>
      </c>
      <c r="R594" s="388">
        <v>24445</v>
      </c>
      <c r="S594" s="388" t="s">
        <v>149</v>
      </c>
      <c r="T594" s="388" t="s">
        <v>130</v>
      </c>
      <c r="U594" s="29">
        <f>L594-'раздел 2'!C591</f>
        <v>0</v>
      </c>
      <c r="V594" s="116">
        <f t="shared" si="279"/>
        <v>0</v>
      </c>
      <c r="W594" s="116">
        <f t="shared" si="280"/>
        <v>22346.937035315983</v>
      </c>
    </row>
    <row r="595" spans="1:23" ht="15.6" customHeight="1" x14ac:dyDescent="0.2">
      <c r="A595" s="165">
        <f t="shared" si="283"/>
        <v>397</v>
      </c>
      <c r="B595" s="289" t="s">
        <v>282</v>
      </c>
      <c r="C595" s="298">
        <v>1956</v>
      </c>
      <c r="D595" s="388"/>
      <c r="E595" s="394" t="s">
        <v>124</v>
      </c>
      <c r="F595" s="282">
        <v>2</v>
      </c>
      <c r="G595" s="282">
        <v>2</v>
      </c>
      <c r="H595" s="273">
        <v>338.4</v>
      </c>
      <c r="I595" s="273">
        <v>287.64</v>
      </c>
      <c r="J595" s="273">
        <v>240.75</v>
      </c>
      <c r="K595" s="282">
        <v>27</v>
      </c>
      <c r="L595" s="302">
        <f>'раздел 2'!C592</f>
        <v>2946724.2</v>
      </c>
      <c r="M595" s="388">
        <v>0</v>
      </c>
      <c r="N595" s="388">
        <v>0</v>
      </c>
      <c r="O595" s="388">
        <v>0</v>
      </c>
      <c r="P595" s="390">
        <f t="shared" si="281"/>
        <v>2946724.2</v>
      </c>
      <c r="Q595" s="403">
        <f t="shared" si="282"/>
        <v>8707.8138297872356</v>
      </c>
      <c r="R595" s="388">
        <v>24445</v>
      </c>
      <c r="S595" s="388" t="s">
        <v>149</v>
      </c>
      <c r="T595" s="388" t="s">
        <v>130</v>
      </c>
      <c r="U595" s="29">
        <f>L595-'раздел 2'!C592</f>
        <v>0</v>
      </c>
      <c r="V595" s="116">
        <f t="shared" si="279"/>
        <v>0</v>
      </c>
      <c r="W595" s="116">
        <f t="shared" si="280"/>
        <v>15737.186170212764</v>
      </c>
    </row>
    <row r="596" spans="1:23" ht="15.6" customHeight="1" x14ac:dyDescent="0.2">
      <c r="A596" s="165">
        <f t="shared" si="283"/>
        <v>398</v>
      </c>
      <c r="B596" s="289" t="s">
        <v>792</v>
      </c>
      <c r="C596" s="282">
        <v>1959</v>
      </c>
      <c r="D596" s="388" t="s">
        <v>182</v>
      </c>
      <c r="E596" s="388" t="s">
        <v>456</v>
      </c>
      <c r="F596" s="259">
        <v>2</v>
      </c>
      <c r="G596" s="259">
        <v>2</v>
      </c>
      <c r="H596" s="388">
        <v>703.9</v>
      </c>
      <c r="I596" s="388">
        <v>104</v>
      </c>
      <c r="J596" s="388">
        <v>490.8</v>
      </c>
      <c r="K596" s="282">
        <v>29</v>
      </c>
      <c r="L596" s="302">
        <f>'раздел 2'!C593</f>
        <v>806931.3</v>
      </c>
      <c r="M596" s="388">
        <v>0</v>
      </c>
      <c r="N596" s="388">
        <v>0</v>
      </c>
      <c r="O596" s="388">
        <v>0</v>
      </c>
      <c r="P596" s="390">
        <f t="shared" si="281"/>
        <v>806931.3</v>
      </c>
      <c r="Q596" s="403">
        <f t="shared" si="282"/>
        <v>1146.3720698962923</v>
      </c>
      <c r="R596" s="388">
        <v>24445</v>
      </c>
      <c r="S596" s="388" t="s">
        <v>149</v>
      </c>
      <c r="T596" s="388" t="s">
        <v>130</v>
      </c>
      <c r="U596" s="29">
        <f>L596-'раздел 2'!C593</f>
        <v>0</v>
      </c>
      <c r="V596" s="116">
        <f t="shared" si="279"/>
        <v>0</v>
      </c>
      <c r="W596" s="116">
        <f t="shared" si="280"/>
        <v>23298.627930103707</v>
      </c>
    </row>
    <row r="597" spans="1:23" ht="15.6" customHeight="1" x14ac:dyDescent="0.2">
      <c r="A597" s="165">
        <f t="shared" si="283"/>
        <v>399</v>
      </c>
      <c r="B597" s="289" t="s">
        <v>793</v>
      </c>
      <c r="C597" s="298">
        <v>1960</v>
      </c>
      <c r="D597" s="388"/>
      <c r="E597" s="394" t="s">
        <v>124</v>
      </c>
      <c r="F597" s="282">
        <v>2</v>
      </c>
      <c r="G597" s="282">
        <v>3</v>
      </c>
      <c r="H597" s="273">
        <v>744.5</v>
      </c>
      <c r="I597" s="273">
        <v>632.83000000000004</v>
      </c>
      <c r="J597" s="273">
        <v>424.5</v>
      </c>
      <c r="K597" s="282">
        <v>20</v>
      </c>
      <c r="L597" s="302">
        <f>'раздел 2'!C594</f>
        <v>1258434.45</v>
      </c>
      <c r="M597" s="388">
        <v>0</v>
      </c>
      <c r="N597" s="388">
        <v>0</v>
      </c>
      <c r="O597" s="388">
        <v>0</v>
      </c>
      <c r="P597" s="390">
        <f t="shared" si="281"/>
        <v>1258434.45</v>
      </c>
      <c r="Q597" s="403">
        <f t="shared" si="282"/>
        <v>1690.3081934184015</v>
      </c>
      <c r="R597" s="388">
        <v>24445</v>
      </c>
      <c r="S597" s="388" t="s">
        <v>149</v>
      </c>
      <c r="T597" s="388" t="s">
        <v>130</v>
      </c>
      <c r="U597" s="29">
        <f>L597-'раздел 2'!C594</f>
        <v>0</v>
      </c>
      <c r="V597" s="116">
        <f t="shared" si="279"/>
        <v>0</v>
      </c>
      <c r="W597" s="116">
        <f t="shared" si="280"/>
        <v>22754.691806581599</v>
      </c>
    </row>
    <row r="598" spans="1:23" ht="15.6" customHeight="1" x14ac:dyDescent="0.2">
      <c r="A598" s="165">
        <f t="shared" si="283"/>
        <v>400</v>
      </c>
      <c r="B598" s="287" t="s">
        <v>787</v>
      </c>
      <c r="C598" s="298">
        <v>1953</v>
      </c>
      <c r="D598" s="388"/>
      <c r="E598" s="394" t="s">
        <v>124</v>
      </c>
      <c r="F598" s="282">
        <v>2</v>
      </c>
      <c r="G598" s="282">
        <v>1</v>
      </c>
      <c r="H598" s="273">
        <v>278.60000000000002</v>
      </c>
      <c r="I598" s="273">
        <v>236.81</v>
      </c>
      <c r="J598" s="273">
        <v>173.83</v>
      </c>
      <c r="K598" s="282">
        <v>14</v>
      </c>
      <c r="L598" s="302">
        <f>'раздел 2'!C595</f>
        <v>503383.65</v>
      </c>
      <c r="M598" s="388">
        <v>0</v>
      </c>
      <c r="N598" s="388">
        <v>0</v>
      </c>
      <c r="O598" s="388">
        <v>0</v>
      </c>
      <c r="P598" s="390">
        <f t="shared" si="281"/>
        <v>503383.65</v>
      </c>
      <c r="Q598" s="403">
        <v>392.84</v>
      </c>
      <c r="R598" s="388">
        <v>24445</v>
      </c>
      <c r="S598" s="388" t="s">
        <v>149</v>
      </c>
      <c r="T598" s="388" t="s">
        <v>130</v>
      </c>
      <c r="U598" s="29">
        <f>L598-'раздел 2'!C595</f>
        <v>0</v>
      </c>
      <c r="V598" s="116">
        <f t="shared" si="279"/>
        <v>0</v>
      </c>
      <c r="W598" s="116">
        <f t="shared" si="280"/>
        <v>24052.16</v>
      </c>
    </row>
    <row r="599" spans="1:23" ht="15.6" customHeight="1" x14ac:dyDescent="0.2">
      <c r="A599" s="434" t="s">
        <v>15</v>
      </c>
      <c r="B599" s="433"/>
      <c r="C599" s="282" t="s">
        <v>460</v>
      </c>
      <c r="D599" s="388" t="s">
        <v>460</v>
      </c>
      <c r="E599" s="388" t="s">
        <v>460</v>
      </c>
      <c r="F599" s="259" t="s">
        <v>460</v>
      </c>
      <c r="G599" s="259" t="s">
        <v>460</v>
      </c>
      <c r="H599" s="302">
        <f t="shared" ref="H599:P599" si="284">SUM(H555:H598)</f>
        <v>58850.73000000001</v>
      </c>
      <c r="I599" s="302">
        <f t="shared" si="284"/>
        <v>53036.119999999995</v>
      </c>
      <c r="J599" s="302">
        <f t="shared" si="284"/>
        <v>40589.270000000011</v>
      </c>
      <c r="K599" s="282">
        <f t="shared" si="284"/>
        <v>2682</v>
      </c>
      <c r="L599" s="302">
        <f t="shared" si="284"/>
        <v>71874131.049999967</v>
      </c>
      <c r="M599" s="302">
        <f t="shared" si="284"/>
        <v>0</v>
      </c>
      <c r="N599" s="302">
        <f t="shared" si="284"/>
        <v>0</v>
      </c>
      <c r="O599" s="302">
        <f t="shared" si="284"/>
        <v>0</v>
      </c>
      <c r="P599" s="302">
        <f t="shared" si="284"/>
        <v>71874131.049999967</v>
      </c>
      <c r="Q599" s="403">
        <f t="shared" ref="Q599:Q611" si="285">L599/H599</f>
        <v>1221.2954886031143</v>
      </c>
      <c r="R599" s="388" t="s">
        <v>460</v>
      </c>
      <c r="S599" s="388" t="s">
        <v>460</v>
      </c>
      <c r="T599" s="388" t="s">
        <v>460</v>
      </c>
      <c r="U599" s="29">
        <f>L599-'раздел 2'!C596</f>
        <v>0</v>
      </c>
      <c r="V599" s="116">
        <f t="shared" ref="V599:V619" si="286">L599-P599</f>
        <v>0</v>
      </c>
      <c r="W599" s="116" t="e">
        <f t="shared" si="280"/>
        <v>#VALUE!</v>
      </c>
    </row>
    <row r="600" spans="1:23" ht="15.6" customHeight="1" x14ac:dyDescent="0.2">
      <c r="A600" s="491" t="s">
        <v>834</v>
      </c>
      <c r="B600" s="491"/>
      <c r="C600" s="491"/>
      <c r="D600" s="388"/>
      <c r="E600" s="388"/>
      <c r="F600" s="259"/>
      <c r="G600" s="259"/>
      <c r="H600" s="302"/>
      <c r="I600" s="302"/>
      <c r="J600" s="302"/>
      <c r="K600" s="282"/>
      <c r="L600" s="302"/>
      <c r="M600" s="302"/>
      <c r="N600" s="302"/>
      <c r="O600" s="302"/>
      <c r="P600" s="302"/>
      <c r="Q600" s="403"/>
      <c r="R600" s="388"/>
      <c r="S600" s="388"/>
      <c r="T600" s="388"/>
      <c r="U600" s="29">
        <f>L600-'раздел 2'!C597</f>
        <v>0</v>
      </c>
      <c r="V600" s="116"/>
      <c r="W600" s="116"/>
    </row>
    <row r="601" spans="1:23" ht="15.6" customHeight="1" x14ac:dyDescent="0.2">
      <c r="A601" s="259">
        <f>A598+1</f>
        <v>401</v>
      </c>
      <c r="B601" s="303" t="s">
        <v>805</v>
      </c>
      <c r="C601" s="88">
        <v>1967</v>
      </c>
      <c r="D601" s="257"/>
      <c r="E601" s="394" t="s">
        <v>124</v>
      </c>
      <c r="F601" s="88">
        <v>2</v>
      </c>
      <c r="G601" s="88">
        <v>2</v>
      </c>
      <c r="H601" s="258">
        <v>505.18</v>
      </c>
      <c r="I601" s="258">
        <v>505.18</v>
      </c>
      <c r="J601" s="258">
        <v>233.54</v>
      </c>
      <c r="K601" s="88">
        <v>24</v>
      </c>
      <c r="L601" s="302">
        <f>'раздел 2'!C598</f>
        <v>912663.15</v>
      </c>
      <c r="M601" s="388">
        <v>0</v>
      </c>
      <c r="N601" s="388">
        <v>0</v>
      </c>
      <c r="O601" s="388">
        <v>0</v>
      </c>
      <c r="P601" s="390">
        <f t="shared" ref="P601" si="287">L601</f>
        <v>912663.15</v>
      </c>
      <c r="Q601" s="403">
        <v>392.84</v>
      </c>
      <c r="R601" s="388">
        <v>24445</v>
      </c>
      <c r="S601" s="388" t="s">
        <v>149</v>
      </c>
      <c r="T601" s="388" t="s">
        <v>130</v>
      </c>
      <c r="U601" s="29">
        <f>L601-'раздел 2'!C598</f>
        <v>0</v>
      </c>
      <c r="V601" s="116"/>
      <c r="W601" s="116"/>
    </row>
    <row r="602" spans="1:23" ht="15.6" customHeight="1" x14ac:dyDescent="0.2">
      <c r="A602" s="259">
        <f t="shared" ref="A602:A609" si="288">A601+1</f>
        <v>402</v>
      </c>
      <c r="B602" s="303" t="s">
        <v>806</v>
      </c>
      <c r="C602" s="286">
        <v>1968</v>
      </c>
      <c r="D602" s="283"/>
      <c r="E602" s="394" t="s">
        <v>135</v>
      </c>
      <c r="F602" s="286">
        <v>2</v>
      </c>
      <c r="G602" s="286">
        <v>2</v>
      </c>
      <c r="H602" s="284">
        <v>263.5</v>
      </c>
      <c r="I602" s="284">
        <v>263.5</v>
      </c>
      <c r="J602" s="284">
        <v>47.8</v>
      </c>
      <c r="K602" s="281">
        <v>7</v>
      </c>
      <c r="L602" s="302">
        <f>'раздел 2'!C599</f>
        <v>912663.15</v>
      </c>
      <c r="M602" s="388">
        <v>0</v>
      </c>
      <c r="N602" s="388">
        <v>0</v>
      </c>
      <c r="O602" s="388">
        <v>0</v>
      </c>
      <c r="P602" s="390">
        <f t="shared" ref="P602:P609" si="289">L602</f>
        <v>912663.15</v>
      </c>
      <c r="Q602" s="403"/>
      <c r="R602" s="388"/>
      <c r="S602" s="388" t="s">
        <v>149</v>
      </c>
      <c r="T602" s="388" t="s">
        <v>130</v>
      </c>
      <c r="U602" s="29">
        <f>L602-'раздел 2'!C599</f>
        <v>0</v>
      </c>
      <c r="V602" s="116"/>
      <c r="W602" s="116"/>
    </row>
    <row r="603" spans="1:23" ht="15.6" customHeight="1" x14ac:dyDescent="0.2">
      <c r="A603" s="259">
        <f t="shared" si="288"/>
        <v>403</v>
      </c>
      <c r="B603" s="303" t="s">
        <v>807</v>
      </c>
      <c r="C603" s="88">
        <v>1968</v>
      </c>
      <c r="D603" s="257"/>
      <c r="E603" s="394" t="s">
        <v>124</v>
      </c>
      <c r="F603" s="88">
        <v>2</v>
      </c>
      <c r="G603" s="88">
        <v>2</v>
      </c>
      <c r="H603" s="258">
        <v>486.5</v>
      </c>
      <c r="I603" s="258">
        <v>486.5</v>
      </c>
      <c r="J603" s="258">
        <v>293.24</v>
      </c>
      <c r="K603" s="88">
        <v>19</v>
      </c>
      <c r="L603" s="302">
        <f>'раздел 2'!C600</f>
        <v>912663.15</v>
      </c>
      <c r="M603" s="388">
        <v>0</v>
      </c>
      <c r="N603" s="388">
        <v>0</v>
      </c>
      <c r="O603" s="388">
        <v>0</v>
      </c>
      <c r="P603" s="390">
        <f t="shared" si="289"/>
        <v>912663.15</v>
      </c>
      <c r="Q603" s="403"/>
      <c r="R603" s="388"/>
      <c r="S603" s="388" t="s">
        <v>149</v>
      </c>
      <c r="T603" s="388" t="s">
        <v>130</v>
      </c>
      <c r="U603" s="29">
        <f>L603-'раздел 2'!C600</f>
        <v>0</v>
      </c>
      <c r="V603" s="116"/>
      <c r="W603" s="116"/>
    </row>
    <row r="604" spans="1:23" ht="15.6" customHeight="1" x14ac:dyDescent="0.2">
      <c r="A604" s="259">
        <f t="shared" si="288"/>
        <v>404</v>
      </c>
      <c r="B604" s="303" t="s">
        <v>808</v>
      </c>
      <c r="C604" s="286">
        <v>1962</v>
      </c>
      <c r="D604" s="283"/>
      <c r="E604" s="394" t="s">
        <v>135</v>
      </c>
      <c r="F604" s="286">
        <v>2</v>
      </c>
      <c r="G604" s="286">
        <v>1</v>
      </c>
      <c r="H604" s="284">
        <v>328.2</v>
      </c>
      <c r="I604" s="284">
        <v>328.2</v>
      </c>
      <c r="J604" s="284">
        <v>77.5</v>
      </c>
      <c r="K604" s="286">
        <v>20</v>
      </c>
      <c r="L604" s="302">
        <f>'раздел 2'!C601</f>
        <v>912663.15</v>
      </c>
      <c r="M604" s="388">
        <v>0</v>
      </c>
      <c r="N604" s="388">
        <v>0</v>
      </c>
      <c r="O604" s="388">
        <v>0</v>
      </c>
      <c r="P604" s="390">
        <f t="shared" si="289"/>
        <v>912663.15</v>
      </c>
      <c r="Q604" s="403"/>
      <c r="R604" s="388"/>
      <c r="S604" s="388" t="s">
        <v>149</v>
      </c>
      <c r="T604" s="388" t="s">
        <v>130</v>
      </c>
      <c r="U604" s="29">
        <f>L604-'раздел 2'!C601</f>
        <v>0</v>
      </c>
      <c r="V604" s="116"/>
      <c r="W604" s="116"/>
    </row>
    <row r="605" spans="1:23" ht="15.6" customHeight="1" x14ac:dyDescent="0.2">
      <c r="A605" s="259">
        <f t="shared" si="288"/>
        <v>405</v>
      </c>
      <c r="B605" s="303" t="s">
        <v>809</v>
      </c>
      <c r="C605" s="298">
        <v>1962</v>
      </c>
      <c r="D605" s="388"/>
      <c r="E605" s="394" t="s">
        <v>124</v>
      </c>
      <c r="F605" s="282">
        <v>2</v>
      </c>
      <c r="G605" s="282">
        <v>1</v>
      </c>
      <c r="H605" s="273">
        <v>308.14999999999998</v>
      </c>
      <c r="I605" s="273">
        <v>308.14999999999998</v>
      </c>
      <c r="J605" s="273">
        <v>120.42</v>
      </c>
      <c r="K605" s="282">
        <v>24</v>
      </c>
      <c r="L605" s="302">
        <f>'раздел 2'!C602</f>
        <v>912663.15</v>
      </c>
      <c r="M605" s="388">
        <v>0</v>
      </c>
      <c r="N605" s="388">
        <v>0</v>
      </c>
      <c r="O605" s="388">
        <v>0</v>
      </c>
      <c r="P605" s="390">
        <f t="shared" si="289"/>
        <v>912663.15</v>
      </c>
      <c r="Q605" s="403"/>
      <c r="R605" s="388"/>
      <c r="S605" s="388" t="s">
        <v>149</v>
      </c>
      <c r="T605" s="388" t="s">
        <v>130</v>
      </c>
      <c r="U605" s="29">
        <f>L605-'раздел 2'!C602</f>
        <v>0</v>
      </c>
      <c r="V605" s="116"/>
      <c r="W605" s="116"/>
    </row>
    <row r="606" spans="1:23" ht="15.6" customHeight="1" x14ac:dyDescent="0.2">
      <c r="A606" s="259">
        <f t="shared" si="288"/>
        <v>406</v>
      </c>
      <c r="B606" s="303" t="s">
        <v>810</v>
      </c>
      <c r="C606" s="298">
        <v>1939</v>
      </c>
      <c r="D606" s="388"/>
      <c r="E606" s="394" t="s">
        <v>135</v>
      </c>
      <c r="F606" s="282">
        <v>2</v>
      </c>
      <c r="G606" s="282">
        <v>1</v>
      </c>
      <c r="H606" s="273">
        <v>114.31</v>
      </c>
      <c r="I606" s="273">
        <v>114.31</v>
      </c>
      <c r="J606" s="273">
        <v>57.17</v>
      </c>
      <c r="K606" s="282">
        <v>6</v>
      </c>
      <c r="L606" s="302">
        <f>'раздел 2'!C603</f>
        <v>720513.15</v>
      </c>
      <c r="M606" s="388">
        <v>0</v>
      </c>
      <c r="N606" s="388">
        <v>0</v>
      </c>
      <c r="O606" s="388">
        <v>0</v>
      </c>
      <c r="P606" s="390">
        <f t="shared" si="289"/>
        <v>720513.15</v>
      </c>
      <c r="Q606" s="403"/>
      <c r="R606" s="388"/>
      <c r="S606" s="388" t="s">
        <v>149</v>
      </c>
      <c r="T606" s="388" t="s">
        <v>130</v>
      </c>
      <c r="U606" s="29">
        <f>L606-'раздел 2'!C603</f>
        <v>0</v>
      </c>
      <c r="V606" s="116"/>
      <c r="W606" s="116"/>
    </row>
    <row r="607" spans="1:23" ht="15.6" customHeight="1" x14ac:dyDescent="0.2">
      <c r="A607" s="259">
        <f t="shared" si="288"/>
        <v>407</v>
      </c>
      <c r="B607" s="303" t="s">
        <v>811</v>
      </c>
      <c r="C607" s="298">
        <v>1948</v>
      </c>
      <c r="D607" s="388"/>
      <c r="E607" s="394" t="s">
        <v>135</v>
      </c>
      <c r="F607" s="282">
        <v>2</v>
      </c>
      <c r="G607" s="282">
        <v>2</v>
      </c>
      <c r="H607" s="273">
        <v>254.7</v>
      </c>
      <c r="I607" s="273">
        <v>254.7</v>
      </c>
      <c r="J607" s="273">
        <v>162.68</v>
      </c>
      <c r="K607" s="282">
        <v>16</v>
      </c>
      <c r="L607" s="302">
        <f>'раздел 2'!C604</f>
        <v>912663.15</v>
      </c>
      <c r="M607" s="388">
        <v>0</v>
      </c>
      <c r="N607" s="388">
        <v>0</v>
      </c>
      <c r="O607" s="388">
        <v>0</v>
      </c>
      <c r="P607" s="390">
        <f t="shared" si="289"/>
        <v>912663.15</v>
      </c>
      <c r="Q607" s="403"/>
      <c r="R607" s="388"/>
      <c r="S607" s="388" t="s">
        <v>149</v>
      </c>
      <c r="T607" s="388" t="s">
        <v>130</v>
      </c>
      <c r="U607" s="29">
        <f>L607-'раздел 2'!C604</f>
        <v>0</v>
      </c>
      <c r="V607" s="116"/>
      <c r="W607" s="116"/>
    </row>
    <row r="608" spans="1:23" ht="15.6" customHeight="1" x14ac:dyDescent="0.2">
      <c r="A608" s="259">
        <f t="shared" si="288"/>
        <v>408</v>
      </c>
      <c r="B608" s="303" t="s">
        <v>812</v>
      </c>
      <c r="C608" s="298">
        <v>1940</v>
      </c>
      <c r="D608" s="388"/>
      <c r="E608" s="394" t="s">
        <v>135</v>
      </c>
      <c r="F608" s="282">
        <v>2</v>
      </c>
      <c r="G608" s="282">
        <v>1</v>
      </c>
      <c r="H608" s="273">
        <v>250.9</v>
      </c>
      <c r="I608" s="273">
        <v>250.9</v>
      </c>
      <c r="J608" s="273">
        <v>124.3</v>
      </c>
      <c r="K608" s="282">
        <v>8</v>
      </c>
      <c r="L608" s="302">
        <f>'раздел 2'!C605</f>
        <v>816588.15</v>
      </c>
      <c r="M608" s="388">
        <v>0</v>
      </c>
      <c r="N608" s="388">
        <v>0</v>
      </c>
      <c r="O608" s="388">
        <v>0</v>
      </c>
      <c r="P608" s="390">
        <f t="shared" si="289"/>
        <v>816588.15</v>
      </c>
      <c r="Q608" s="403"/>
      <c r="R608" s="388"/>
      <c r="S608" s="388" t="s">
        <v>149</v>
      </c>
      <c r="T608" s="388" t="s">
        <v>130</v>
      </c>
      <c r="U608" s="29">
        <f>L608-'раздел 2'!C605</f>
        <v>0</v>
      </c>
      <c r="V608" s="116"/>
      <c r="W608" s="116"/>
    </row>
    <row r="609" spans="1:23" ht="15.6" customHeight="1" x14ac:dyDescent="0.2">
      <c r="A609" s="259">
        <f t="shared" si="288"/>
        <v>409</v>
      </c>
      <c r="B609" s="303" t="s">
        <v>813</v>
      </c>
      <c r="C609" s="298">
        <v>1940</v>
      </c>
      <c r="D609" s="388"/>
      <c r="E609" s="394" t="s">
        <v>135</v>
      </c>
      <c r="F609" s="282">
        <v>2</v>
      </c>
      <c r="G609" s="282">
        <v>1</v>
      </c>
      <c r="H609" s="273">
        <v>256</v>
      </c>
      <c r="I609" s="273">
        <v>256</v>
      </c>
      <c r="J609" s="273">
        <v>71.099999999999994</v>
      </c>
      <c r="K609" s="282">
        <v>11</v>
      </c>
      <c r="L609" s="302">
        <f>'раздел 2'!C606</f>
        <v>816588.15</v>
      </c>
      <c r="M609" s="388">
        <v>0</v>
      </c>
      <c r="N609" s="388">
        <v>0</v>
      </c>
      <c r="O609" s="388">
        <v>0</v>
      </c>
      <c r="P609" s="390">
        <f t="shared" si="289"/>
        <v>816588.15</v>
      </c>
      <c r="Q609" s="403"/>
      <c r="R609" s="388"/>
      <c r="S609" s="388" t="s">
        <v>149</v>
      </c>
      <c r="T609" s="388" t="s">
        <v>130</v>
      </c>
      <c r="U609" s="29">
        <f>L609-'раздел 2'!C606</f>
        <v>0</v>
      </c>
      <c r="V609" s="116"/>
      <c r="W609" s="116"/>
    </row>
    <row r="610" spans="1:23" ht="15.6" customHeight="1" x14ac:dyDescent="0.2">
      <c r="A610" s="458" t="s">
        <v>15</v>
      </c>
      <c r="B610" s="458"/>
      <c r="C610" s="282" t="s">
        <v>460</v>
      </c>
      <c r="D610" s="388" t="s">
        <v>460</v>
      </c>
      <c r="E610" s="388" t="s">
        <v>460</v>
      </c>
      <c r="F610" s="259" t="s">
        <v>460</v>
      </c>
      <c r="G610" s="259" t="s">
        <v>460</v>
      </c>
      <c r="H610" s="302">
        <f t="shared" ref="H610:K610" si="290">SUM(H601:H609)</f>
        <v>2767.44</v>
      </c>
      <c r="I610" s="302">
        <f t="shared" si="290"/>
        <v>2767.44</v>
      </c>
      <c r="J610" s="302">
        <f t="shared" si="290"/>
        <v>1187.7499999999998</v>
      </c>
      <c r="K610" s="302">
        <f t="shared" si="290"/>
        <v>135</v>
      </c>
      <c r="L610" s="302">
        <f>SUM(L601:L609)</f>
        <v>7829668.3500000015</v>
      </c>
      <c r="M610" s="302">
        <f t="shared" ref="M610:P610" si="291">SUM(M601:M609)</f>
        <v>0</v>
      </c>
      <c r="N610" s="302">
        <f t="shared" si="291"/>
        <v>0</v>
      </c>
      <c r="O610" s="302">
        <f t="shared" si="291"/>
        <v>0</v>
      </c>
      <c r="P610" s="302">
        <f t="shared" si="291"/>
        <v>7829668.3500000015</v>
      </c>
      <c r="Q610" s="403"/>
      <c r="R610" s="388"/>
      <c r="S610" s="388" t="s">
        <v>460</v>
      </c>
      <c r="T610" s="388" t="s">
        <v>460</v>
      </c>
      <c r="U610" s="29">
        <f>L610-'раздел 2'!C607</f>
        <v>0</v>
      </c>
      <c r="V610" s="116"/>
      <c r="W610" s="116"/>
    </row>
    <row r="611" spans="1:23" s="120" customFormat="1" ht="15.6" customHeight="1" x14ac:dyDescent="0.2">
      <c r="A611" s="435" t="s">
        <v>86</v>
      </c>
      <c r="B611" s="436"/>
      <c r="C611" s="82" t="s">
        <v>460</v>
      </c>
      <c r="D611" s="190" t="s">
        <v>460</v>
      </c>
      <c r="E611" s="190" t="s">
        <v>460</v>
      </c>
      <c r="F611" s="99" t="s">
        <v>460</v>
      </c>
      <c r="G611" s="99" t="s">
        <v>460</v>
      </c>
      <c r="H611" s="397">
        <f t="shared" ref="H611:P611" si="292">H550+H553+H599+H610</f>
        <v>66592.13</v>
      </c>
      <c r="I611" s="397">
        <f t="shared" si="292"/>
        <v>60408.28</v>
      </c>
      <c r="J611" s="397">
        <f t="shared" si="292"/>
        <v>45667.12000000001</v>
      </c>
      <c r="K611" s="397">
        <f t="shared" si="292"/>
        <v>3070</v>
      </c>
      <c r="L611" s="397">
        <f t="shared" si="292"/>
        <v>92266905.089999974</v>
      </c>
      <c r="M611" s="397">
        <f t="shared" si="292"/>
        <v>0</v>
      </c>
      <c r="N611" s="397">
        <f t="shared" si="292"/>
        <v>0</v>
      </c>
      <c r="O611" s="397">
        <f t="shared" si="292"/>
        <v>0</v>
      </c>
      <c r="P611" s="397">
        <f t="shared" si="292"/>
        <v>92266905.089999974</v>
      </c>
      <c r="Q611" s="403">
        <f t="shared" si="285"/>
        <v>1385.5526935390108</v>
      </c>
      <c r="R611" s="190" t="s">
        <v>460</v>
      </c>
      <c r="S611" s="190" t="s">
        <v>460</v>
      </c>
      <c r="T611" s="190" t="s">
        <v>460</v>
      </c>
      <c r="U611" s="29">
        <f>L611-'раздел 2'!C608</f>
        <v>0</v>
      </c>
      <c r="V611" s="116">
        <f t="shared" si="286"/>
        <v>0</v>
      </c>
      <c r="W611" s="116" t="e">
        <f t="shared" si="280"/>
        <v>#VALUE!</v>
      </c>
    </row>
    <row r="612" spans="1:23" ht="15.6" customHeight="1" x14ac:dyDescent="0.2">
      <c r="A612" s="484" t="s">
        <v>463</v>
      </c>
      <c r="B612" s="485"/>
      <c r="C612" s="485"/>
      <c r="D612" s="485"/>
      <c r="E612" s="485"/>
      <c r="F612" s="485"/>
      <c r="G612" s="485"/>
      <c r="H612" s="485"/>
      <c r="I612" s="485"/>
      <c r="J612" s="485"/>
      <c r="K612" s="485"/>
      <c r="L612" s="485"/>
      <c r="M612" s="485"/>
      <c r="N612" s="485"/>
      <c r="O612" s="485"/>
      <c r="P612" s="485"/>
      <c r="Q612" s="485"/>
      <c r="R612" s="485"/>
      <c r="S612" s="485"/>
      <c r="T612" s="486"/>
      <c r="U612" s="29">
        <f>L612-'раздел 2'!C609</f>
        <v>0</v>
      </c>
      <c r="V612" s="116">
        <f t="shared" si="286"/>
        <v>0</v>
      </c>
      <c r="W612" s="116">
        <f t="shared" si="280"/>
        <v>0</v>
      </c>
    </row>
    <row r="613" spans="1:23" ht="15.6" customHeight="1" x14ac:dyDescent="0.2">
      <c r="A613" s="482" t="s">
        <v>44</v>
      </c>
      <c r="B613" s="483"/>
      <c r="C613" s="282"/>
      <c r="D613" s="388"/>
      <c r="E613" s="388"/>
      <c r="F613" s="259"/>
      <c r="G613" s="259"/>
      <c r="H613" s="388"/>
      <c r="I613" s="388"/>
      <c r="J613" s="388"/>
      <c r="K613" s="282"/>
      <c r="L613" s="302"/>
      <c r="M613" s="388"/>
      <c r="N613" s="388"/>
      <c r="O613" s="388"/>
      <c r="P613" s="388"/>
      <c r="Q613" s="273"/>
      <c r="R613" s="388"/>
      <c r="S613" s="388"/>
      <c r="T613" s="388"/>
      <c r="U613" s="29">
        <f>L613-'раздел 2'!C610</f>
        <v>0</v>
      </c>
      <c r="V613" s="116">
        <f t="shared" si="286"/>
        <v>0</v>
      </c>
      <c r="W613" s="116">
        <f t="shared" si="280"/>
        <v>0</v>
      </c>
    </row>
    <row r="614" spans="1:23" ht="15.6" customHeight="1" x14ac:dyDescent="0.25">
      <c r="A614" s="165">
        <f>A609+1</f>
        <v>410</v>
      </c>
      <c r="B614" s="219" t="s">
        <v>283</v>
      </c>
      <c r="C614" s="282">
        <v>1980</v>
      </c>
      <c r="D614" s="388"/>
      <c r="E614" s="388" t="s">
        <v>124</v>
      </c>
      <c r="F614" s="259">
        <v>4</v>
      </c>
      <c r="G614" s="259">
        <v>1</v>
      </c>
      <c r="H614" s="388">
        <v>3016.54</v>
      </c>
      <c r="I614" s="388">
        <v>2908.94</v>
      </c>
      <c r="J614" s="388">
        <v>2908.94</v>
      </c>
      <c r="K614" s="282">
        <v>151</v>
      </c>
      <c r="L614" s="302">
        <f>'раздел 2'!C611</f>
        <v>7193562.5999999996</v>
      </c>
      <c r="M614" s="388">
        <v>0</v>
      </c>
      <c r="N614" s="388">
        <v>0</v>
      </c>
      <c r="O614" s="388">
        <v>0</v>
      </c>
      <c r="P614" s="390">
        <f t="shared" ref="P614:P615" si="293">L614</f>
        <v>7193562.5999999996</v>
      </c>
      <c r="Q614" s="403">
        <f t="shared" ref="Q614:Q616" si="294">L614/H614</f>
        <v>2384.7065180637419</v>
      </c>
      <c r="R614" s="388">
        <v>24445</v>
      </c>
      <c r="S614" s="388" t="s">
        <v>149</v>
      </c>
      <c r="T614" s="388" t="s">
        <v>130</v>
      </c>
      <c r="U614" s="29">
        <f>L614-'раздел 2'!C611</f>
        <v>0</v>
      </c>
      <c r="V614" s="116">
        <f t="shared" si="286"/>
        <v>0</v>
      </c>
      <c r="W614" s="116">
        <f t="shared" si="280"/>
        <v>22060.293481936256</v>
      </c>
    </row>
    <row r="615" spans="1:23" ht="15.6" customHeight="1" x14ac:dyDescent="0.25">
      <c r="A615" s="165">
        <f t="shared" ref="A615" si="295">A614+1</f>
        <v>411</v>
      </c>
      <c r="B615" s="219" t="s">
        <v>285</v>
      </c>
      <c r="C615" s="282">
        <v>1950</v>
      </c>
      <c r="D615" s="388"/>
      <c r="E615" s="388" t="s">
        <v>124</v>
      </c>
      <c r="F615" s="259">
        <v>2</v>
      </c>
      <c r="G615" s="259">
        <v>1</v>
      </c>
      <c r="H615" s="388">
        <v>241.49</v>
      </c>
      <c r="I615" s="388">
        <v>218.79</v>
      </c>
      <c r="J615" s="388">
        <v>218.79</v>
      </c>
      <c r="K615" s="282">
        <v>17</v>
      </c>
      <c r="L615" s="302">
        <f>'раздел 2'!C612</f>
        <v>1517836.95</v>
      </c>
      <c r="M615" s="388">
        <v>0</v>
      </c>
      <c r="N615" s="388">
        <v>0</v>
      </c>
      <c r="O615" s="388">
        <v>0</v>
      </c>
      <c r="P615" s="390">
        <f t="shared" si="293"/>
        <v>1517836.95</v>
      </c>
      <c r="Q615" s="403">
        <f t="shared" si="294"/>
        <v>6285.2993912791417</v>
      </c>
      <c r="R615" s="388">
        <v>24445</v>
      </c>
      <c r="S615" s="388" t="s">
        <v>149</v>
      </c>
      <c r="T615" s="388" t="s">
        <v>130</v>
      </c>
      <c r="U615" s="29">
        <f>L615-'раздел 2'!C612</f>
        <v>0</v>
      </c>
      <c r="V615" s="116">
        <f t="shared" si="286"/>
        <v>0</v>
      </c>
      <c r="W615" s="116">
        <f t="shared" ref="W615:W619" si="296">R615-Q615</f>
        <v>18159.700608720857</v>
      </c>
    </row>
    <row r="616" spans="1:23" ht="15.6" customHeight="1" x14ac:dyDescent="0.2">
      <c r="A616" s="487" t="s">
        <v>15</v>
      </c>
      <c r="B616" s="488"/>
      <c r="C616" s="282" t="s">
        <v>127</v>
      </c>
      <c r="D616" s="388" t="s">
        <v>127</v>
      </c>
      <c r="E616" s="388" t="s">
        <v>127</v>
      </c>
      <c r="F616" s="259" t="s">
        <v>127</v>
      </c>
      <c r="G616" s="259" t="s">
        <v>127</v>
      </c>
      <c r="H616" s="388">
        <v>15678.679999999998</v>
      </c>
      <c r="I616" s="388">
        <v>13814.86</v>
      </c>
      <c r="J616" s="388">
        <v>10247.800000000001</v>
      </c>
      <c r="K616" s="282">
        <v>864</v>
      </c>
      <c r="L616" s="302">
        <f>SUM(L614:L615)</f>
        <v>8711399.5499999989</v>
      </c>
      <c r="M616" s="302">
        <f>SUM(M614:M615)</f>
        <v>0</v>
      </c>
      <c r="N616" s="302">
        <f>SUM(N614:N615)</f>
        <v>0</v>
      </c>
      <c r="O616" s="302">
        <f>SUM(O614:O615)</f>
        <v>0</v>
      </c>
      <c r="P616" s="302">
        <f>SUM(P614:P615)</f>
        <v>8711399.5499999989</v>
      </c>
      <c r="Q616" s="403">
        <f t="shared" si="294"/>
        <v>555.62072508655069</v>
      </c>
      <c r="R616" s="388" t="s">
        <v>127</v>
      </c>
      <c r="S616" s="388" t="s">
        <v>127</v>
      </c>
      <c r="T616" s="388" t="s">
        <v>127</v>
      </c>
      <c r="U616" s="29">
        <f>L616-'раздел 2'!C613</f>
        <v>0</v>
      </c>
      <c r="V616" s="116">
        <f t="shared" si="286"/>
        <v>0</v>
      </c>
      <c r="W616" s="116" t="e">
        <f t="shared" si="296"/>
        <v>#VALUE!</v>
      </c>
    </row>
    <row r="617" spans="1:23" ht="15.6" customHeight="1" x14ac:dyDescent="0.2">
      <c r="A617" s="482" t="s">
        <v>55</v>
      </c>
      <c r="B617" s="483"/>
      <c r="C617" s="282"/>
      <c r="D617" s="388"/>
      <c r="E617" s="388"/>
      <c r="F617" s="259"/>
      <c r="G617" s="259"/>
      <c r="H617" s="388"/>
      <c r="I617" s="388"/>
      <c r="J617" s="388"/>
      <c r="K617" s="282"/>
      <c r="L617" s="302"/>
      <c r="M617" s="388"/>
      <c r="N617" s="388"/>
      <c r="O617" s="388"/>
      <c r="P617" s="388"/>
      <c r="Q617" s="273"/>
      <c r="R617" s="388"/>
      <c r="S617" s="388"/>
      <c r="T617" s="388"/>
      <c r="U617" s="29">
        <f>L617-'раздел 2'!C614</f>
        <v>0</v>
      </c>
      <c r="V617" s="116">
        <f t="shared" si="286"/>
        <v>0</v>
      </c>
      <c r="W617" s="116">
        <f t="shared" si="296"/>
        <v>0</v>
      </c>
    </row>
    <row r="618" spans="1:23" ht="15.6" customHeight="1" x14ac:dyDescent="0.2">
      <c r="A618" s="165">
        <f>A615+1</f>
        <v>412</v>
      </c>
      <c r="B618" s="287" t="s">
        <v>418</v>
      </c>
      <c r="C618" s="282">
        <v>1980</v>
      </c>
      <c r="D618" s="388"/>
      <c r="E618" s="388" t="s">
        <v>436</v>
      </c>
      <c r="F618" s="259">
        <v>2</v>
      </c>
      <c r="G618" s="259">
        <v>1</v>
      </c>
      <c r="H618" s="166">
        <v>405.7</v>
      </c>
      <c r="I618" s="388">
        <v>370.4</v>
      </c>
      <c r="J618" s="388">
        <v>213.4</v>
      </c>
      <c r="K618" s="282">
        <v>31</v>
      </c>
      <c r="L618" s="302">
        <f>'раздел 2'!C615</f>
        <v>682083.15</v>
      </c>
      <c r="M618" s="388">
        <v>0</v>
      </c>
      <c r="N618" s="388">
        <v>0</v>
      </c>
      <c r="O618" s="388">
        <v>0</v>
      </c>
      <c r="P618" s="390">
        <f>L618</f>
        <v>682083.15</v>
      </c>
      <c r="Q618" s="403">
        <f>L618/H618</f>
        <v>1681.2500616218881</v>
      </c>
      <c r="R618" s="388">
        <v>24445</v>
      </c>
      <c r="S618" s="388" t="s">
        <v>149</v>
      </c>
      <c r="T618" s="388" t="s">
        <v>130</v>
      </c>
      <c r="U618" s="29">
        <f>L618-'раздел 2'!C615</f>
        <v>0</v>
      </c>
      <c r="V618" s="116">
        <f t="shared" si="286"/>
        <v>0</v>
      </c>
      <c r="W618" s="116">
        <f t="shared" si="296"/>
        <v>22763.749938378111</v>
      </c>
    </row>
    <row r="619" spans="1:23" ht="15.6" customHeight="1" x14ac:dyDescent="0.2">
      <c r="A619" s="165">
        <f t="shared" ref="A619" si="297">A618+1</f>
        <v>413</v>
      </c>
      <c r="B619" s="287" t="s">
        <v>420</v>
      </c>
      <c r="C619" s="282">
        <v>1985</v>
      </c>
      <c r="D619" s="388"/>
      <c r="E619" s="388" t="s">
        <v>437</v>
      </c>
      <c r="F619" s="259">
        <v>3</v>
      </c>
      <c r="G619" s="259">
        <v>1</v>
      </c>
      <c r="H619" s="166">
        <v>1581</v>
      </c>
      <c r="I619" s="388">
        <v>1549.2</v>
      </c>
      <c r="J619" s="388">
        <v>165.86</v>
      </c>
      <c r="K619" s="282">
        <v>128</v>
      </c>
      <c r="L619" s="302">
        <f>'раздел 2'!C616</f>
        <v>1721829.6</v>
      </c>
      <c r="M619" s="388">
        <v>0</v>
      </c>
      <c r="N619" s="388">
        <v>0</v>
      </c>
      <c r="O619" s="388">
        <v>0</v>
      </c>
      <c r="P619" s="390">
        <f t="shared" ref="P619" si="298">L619</f>
        <v>1721829.6</v>
      </c>
      <c r="Q619" s="403">
        <f t="shared" ref="Q619" si="299">L619/H619</f>
        <v>1089.0762808349148</v>
      </c>
      <c r="R619" s="388">
        <v>24445</v>
      </c>
      <c r="S619" s="388" t="s">
        <v>149</v>
      </c>
      <c r="T619" s="388" t="s">
        <v>130</v>
      </c>
      <c r="U619" s="29">
        <f>L619-'раздел 2'!C616</f>
        <v>0</v>
      </c>
      <c r="V619" s="116">
        <f t="shared" si="286"/>
        <v>0</v>
      </c>
      <c r="W619" s="116">
        <f t="shared" si="296"/>
        <v>23355.923719165086</v>
      </c>
    </row>
    <row r="620" spans="1:23" ht="15.6" customHeight="1" x14ac:dyDescent="0.2">
      <c r="A620" s="434" t="s">
        <v>15</v>
      </c>
      <c r="B620" s="433"/>
      <c r="C620" s="282" t="s">
        <v>127</v>
      </c>
      <c r="D620" s="388" t="s">
        <v>127</v>
      </c>
      <c r="E620" s="388" t="s">
        <v>127</v>
      </c>
      <c r="F620" s="259" t="s">
        <v>127</v>
      </c>
      <c r="G620" s="259" t="s">
        <v>127</v>
      </c>
      <c r="H620" s="302">
        <f t="shared" ref="H620:P620" si="300">SUM(H618:H619)</f>
        <v>1986.7</v>
      </c>
      <c r="I620" s="302">
        <f t="shared" si="300"/>
        <v>1919.6</v>
      </c>
      <c r="J620" s="302">
        <f t="shared" si="300"/>
        <v>379.26</v>
      </c>
      <c r="K620" s="282">
        <f t="shared" si="300"/>
        <v>159</v>
      </c>
      <c r="L620" s="302">
        <f t="shared" si="300"/>
        <v>2403912.75</v>
      </c>
      <c r="M620" s="302">
        <f t="shared" si="300"/>
        <v>0</v>
      </c>
      <c r="N620" s="302">
        <f t="shared" si="300"/>
        <v>0</v>
      </c>
      <c r="O620" s="302">
        <f t="shared" si="300"/>
        <v>0</v>
      </c>
      <c r="P620" s="302">
        <f t="shared" si="300"/>
        <v>2403912.75</v>
      </c>
      <c r="Q620" s="403">
        <f>L620/H620</f>
        <v>1210.0028942467409</v>
      </c>
      <c r="R620" s="388" t="s">
        <v>127</v>
      </c>
      <c r="S620" s="388" t="s">
        <v>127</v>
      </c>
      <c r="T620" s="388" t="s">
        <v>127</v>
      </c>
      <c r="U620" s="29">
        <f>L620-'раздел 2'!C617</f>
        <v>0</v>
      </c>
      <c r="V620" s="116">
        <f t="shared" ref="V620:V638" si="301">L620-P620</f>
        <v>0</v>
      </c>
      <c r="W620" s="116" t="e">
        <f t="shared" ref="W620:W633" si="302">R620-Q620</f>
        <v>#VALUE!</v>
      </c>
    </row>
    <row r="621" spans="1:23" ht="15.6" customHeight="1" x14ac:dyDescent="0.2">
      <c r="A621" s="443" t="s">
        <v>56</v>
      </c>
      <c r="B621" s="444"/>
      <c r="C621" s="445"/>
      <c r="D621" s="388"/>
      <c r="E621" s="388"/>
      <c r="F621" s="259"/>
      <c r="G621" s="259"/>
      <c r="H621" s="388"/>
      <c r="I621" s="388"/>
      <c r="J621" s="388"/>
      <c r="K621" s="282"/>
      <c r="L621" s="302"/>
      <c r="M621" s="388"/>
      <c r="N621" s="388"/>
      <c r="O621" s="388"/>
      <c r="P621" s="388"/>
      <c r="Q621" s="273"/>
      <c r="R621" s="388"/>
      <c r="S621" s="388"/>
      <c r="T621" s="388"/>
      <c r="U621" s="29">
        <f>L621-'раздел 2'!C618</f>
        <v>0</v>
      </c>
      <c r="V621" s="116">
        <f t="shared" si="301"/>
        <v>0</v>
      </c>
      <c r="W621" s="116">
        <f t="shared" si="302"/>
        <v>0</v>
      </c>
    </row>
    <row r="622" spans="1:23" ht="15.6" customHeight="1" x14ac:dyDescent="0.2">
      <c r="A622" s="165">
        <f>A619+1</f>
        <v>414</v>
      </c>
      <c r="B622" s="287" t="s">
        <v>814</v>
      </c>
      <c r="C622" s="282">
        <v>1976</v>
      </c>
      <c r="D622" s="388"/>
      <c r="E622" s="388" t="s">
        <v>124</v>
      </c>
      <c r="F622" s="259">
        <v>3</v>
      </c>
      <c r="G622" s="259">
        <v>3</v>
      </c>
      <c r="H622" s="388">
        <v>1511.6</v>
      </c>
      <c r="I622" s="388">
        <v>756.27</v>
      </c>
      <c r="J622" s="388">
        <v>671.2</v>
      </c>
      <c r="K622" s="282">
        <v>48</v>
      </c>
      <c r="L622" s="302">
        <f>'раздел 2'!C619</f>
        <v>89990.35</v>
      </c>
      <c r="M622" s="388">
        <v>0</v>
      </c>
      <c r="N622" s="388">
        <v>0</v>
      </c>
      <c r="O622" s="388">
        <v>0</v>
      </c>
      <c r="P622" s="390">
        <f>L622</f>
        <v>89990.35</v>
      </c>
      <c r="Q622" s="403">
        <f>L622/H622</f>
        <v>59.533176766340311</v>
      </c>
      <c r="R622" s="388">
        <v>24445</v>
      </c>
      <c r="S622" s="32">
        <v>43829</v>
      </c>
      <c r="T622" s="388" t="s">
        <v>130</v>
      </c>
      <c r="U622" s="29">
        <f>L622-'раздел 2'!C619</f>
        <v>0</v>
      </c>
      <c r="V622" s="116">
        <f t="shared" si="301"/>
        <v>0</v>
      </c>
      <c r="W622" s="116">
        <f t="shared" si="302"/>
        <v>24385.466823233659</v>
      </c>
    </row>
    <row r="623" spans="1:23" ht="15.6" customHeight="1" x14ac:dyDescent="0.2">
      <c r="A623" s="165">
        <f t="shared" ref="A623:A631" si="303">A622+1</f>
        <v>415</v>
      </c>
      <c r="B623" s="287" t="s">
        <v>815</v>
      </c>
      <c r="C623" s="282">
        <v>1974</v>
      </c>
      <c r="D623" s="388"/>
      <c r="E623" s="388" t="s">
        <v>124</v>
      </c>
      <c r="F623" s="259">
        <v>2</v>
      </c>
      <c r="G623" s="259">
        <v>3</v>
      </c>
      <c r="H623" s="388">
        <v>858.2</v>
      </c>
      <c r="I623" s="388">
        <v>487.91</v>
      </c>
      <c r="J623" s="388">
        <v>377.4</v>
      </c>
      <c r="K623" s="282">
        <v>41</v>
      </c>
      <c r="L623" s="302">
        <f>'раздел 2'!C620</f>
        <v>98348.82</v>
      </c>
      <c r="M623" s="388">
        <v>0</v>
      </c>
      <c r="N623" s="388">
        <v>0</v>
      </c>
      <c r="O623" s="388">
        <v>0</v>
      </c>
      <c r="P623" s="390">
        <f t="shared" ref="P623:P631" si="304">L623</f>
        <v>98348.82</v>
      </c>
      <c r="Q623" s="403">
        <f t="shared" ref="Q623:Q631" si="305">L623/H623</f>
        <v>114.59895129340481</v>
      </c>
      <c r="R623" s="388">
        <v>24446</v>
      </c>
      <c r="S623" s="32">
        <v>43829</v>
      </c>
      <c r="T623" s="388" t="s">
        <v>130</v>
      </c>
      <c r="U623" s="29">
        <f>L623-'раздел 2'!C620</f>
        <v>0</v>
      </c>
      <c r="V623" s="116">
        <f t="shared" si="301"/>
        <v>0</v>
      </c>
      <c r="W623" s="116">
        <f t="shared" si="302"/>
        <v>24331.401048706593</v>
      </c>
    </row>
    <row r="624" spans="1:23" ht="15.6" customHeight="1" x14ac:dyDescent="0.2">
      <c r="A624" s="165">
        <f>A623+1</f>
        <v>416</v>
      </c>
      <c r="B624" s="287" t="s">
        <v>816</v>
      </c>
      <c r="C624" s="394">
        <v>1973</v>
      </c>
      <c r="D624" s="394"/>
      <c r="E624" s="394" t="s">
        <v>124</v>
      </c>
      <c r="F624" s="394">
        <v>2</v>
      </c>
      <c r="G624" s="394">
        <v>2</v>
      </c>
      <c r="H624" s="390">
        <v>740.3</v>
      </c>
      <c r="I624" s="390">
        <v>452.8</v>
      </c>
      <c r="J624" s="390">
        <v>384.3</v>
      </c>
      <c r="K624" s="272">
        <v>48</v>
      </c>
      <c r="L624" s="302">
        <f>'раздел 2'!C621</f>
        <v>110046.66</v>
      </c>
      <c r="M624" s="388">
        <v>0</v>
      </c>
      <c r="N624" s="388">
        <v>0</v>
      </c>
      <c r="O624" s="388">
        <v>0</v>
      </c>
      <c r="P624" s="390">
        <f t="shared" si="304"/>
        <v>110046.66</v>
      </c>
      <c r="Q624" s="403">
        <f t="shared" si="305"/>
        <v>148.65143860597055</v>
      </c>
      <c r="R624" s="388">
        <v>24447</v>
      </c>
      <c r="S624" s="32">
        <v>43829</v>
      </c>
      <c r="T624" s="388" t="s">
        <v>130</v>
      </c>
      <c r="U624" s="29">
        <f>L624-'раздел 2'!C621</f>
        <v>0</v>
      </c>
      <c r="V624" s="116"/>
      <c r="W624" s="116"/>
    </row>
    <row r="625" spans="1:23" ht="15.6" customHeight="1" x14ac:dyDescent="0.2">
      <c r="A625" s="165">
        <f>A624+1</f>
        <v>417</v>
      </c>
      <c r="B625" s="287" t="s">
        <v>817</v>
      </c>
      <c r="C625" s="282">
        <v>1968</v>
      </c>
      <c r="D625" s="388"/>
      <c r="E625" s="388" t="s">
        <v>124</v>
      </c>
      <c r="F625" s="259">
        <v>5</v>
      </c>
      <c r="G625" s="259">
        <v>4</v>
      </c>
      <c r="H625" s="388">
        <v>3447.25</v>
      </c>
      <c r="I625" s="388">
        <v>3447.25</v>
      </c>
      <c r="J625" s="388">
        <v>2719.25</v>
      </c>
      <c r="K625" s="282">
        <v>148</v>
      </c>
      <c r="L625" s="302">
        <f>'раздел 2'!C622</f>
        <v>157291.32999999999</v>
      </c>
      <c r="M625" s="388">
        <v>0</v>
      </c>
      <c r="N625" s="388">
        <v>0</v>
      </c>
      <c r="O625" s="388">
        <v>0</v>
      </c>
      <c r="P625" s="390">
        <f t="shared" si="304"/>
        <v>157291.32999999999</v>
      </c>
      <c r="Q625" s="403">
        <f t="shared" si="305"/>
        <v>45.628060047864238</v>
      </c>
      <c r="R625" s="388">
        <v>24448</v>
      </c>
      <c r="S625" s="32">
        <v>43829</v>
      </c>
      <c r="T625" s="388" t="s">
        <v>130</v>
      </c>
      <c r="U625" s="29">
        <f>L625-'раздел 2'!C622</f>
        <v>0</v>
      </c>
      <c r="V625" s="116"/>
      <c r="W625" s="116"/>
    </row>
    <row r="626" spans="1:23" ht="15.6" customHeight="1" x14ac:dyDescent="0.2">
      <c r="A626" s="165">
        <f>A625+1</f>
        <v>418</v>
      </c>
      <c r="B626" s="287" t="s">
        <v>818</v>
      </c>
      <c r="C626" s="298">
        <v>1939</v>
      </c>
      <c r="D626" s="388"/>
      <c r="E626" s="394" t="s">
        <v>135</v>
      </c>
      <c r="F626" s="282">
        <v>2</v>
      </c>
      <c r="G626" s="282">
        <v>1</v>
      </c>
      <c r="H626" s="273">
        <v>114.31</v>
      </c>
      <c r="I626" s="273">
        <v>114.31</v>
      </c>
      <c r="J626" s="273">
        <v>57.17</v>
      </c>
      <c r="K626" s="282">
        <v>6</v>
      </c>
      <c r="L626" s="302">
        <f>'раздел 2'!C623</f>
        <v>177698.01</v>
      </c>
      <c r="M626" s="388">
        <v>0</v>
      </c>
      <c r="N626" s="388">
        <v>0</v>
      </c>
      <c r="O626" s="388">
        <v>0</v>
      </c>
      <c r="P626" s="390">
        <f t="shared" si="304"/>
        <v>177698.01</v>
      </c>
      <c r="Q626" s="403">
        <f t="shared" si="305"/>
        <v>1554.5272504592774</v>
      </c>
      <c r="R626" s="388">
        <v>24449</v>
      </c>
      <c r="S626" s="32">
        <v>43829</v>
      </c>
      <c r="T626" s="388" t="s">
        <v>130</v>
      </c>
      <c r="U626" s="29">
        <f>L626-'раздел 2'!C623</f>
        <v>0</v>
      </c>
      <c r="V626" s="116"/>
      <c r="W626" s="116"/>
    </row>
    <row r="627" spans="1:23" ht="15.6" customHeight="1" x14ac:dyDescent="0.2">
      <c r="A627" s="165">
        <f>A626+1</f>
        <v>419</v>
      </c>
      <c r="B627" s="287" t="s">
        <v>819</v>
      </c>
      <c r="C627" s="298">
        <v>1948</v>
      </c>
      <c r="D627" s="388"/>
      <c r="E627" s="394" t="s">
        <v>135</v>
      </c>
      <c r="F627" s="282">
        <v>2</v>
      </c>
      <c r="G627" s="282">
        <v>2</v>
      </c>
      <c r="H627" s="273">
        <v>254.7</v>
      </c>
      <c r="I627" s="273">
        <v>254.7</v>
      </c>
      <c r="J627" s="273">
        <v>162.68</v>
      </c>
      <c r="K627" s="282">
        <v>16</v>
      </c>
      <c r="L627" s="302">
        <f>'раздел 2'!C624</f>
        <v>379723.13</v>
      </c>
      <c r="M627" s="388">
        <v>0</v>
      </c>
      <c r="N627" s="388">
        <v>0</v>
      </c>
      <c r="O627" s="388">
        <v>0</v>
      </c>
      <c r="P627" s="390">
        <f t="shared" si="304"/>
        <v>379723.13</v>
      </c>
      <c r="Q627" s="403">
        <f t="shared" si="305"/>
        <v>1490.864271692187</v>
      </c>
      <c r="R627" s="388">
        <v>24450</v>
      </c>
      <c r="S627" s="32">
        <v>43829</v>
      </c>
      <c r="T627" s="388" t="s">
        <v>130</v>
      </c>
      <c r="U627" s="29">
        <f>L627-'раздел 2'!C624</f>
        <v>0</v>
      </c>
      <c r="V627" s="116"/>
      <c r="W627" s="116"/>
    </row>
    <row r="628" spans="1:23" ht="15.6" customHeight="1" x14ac:dyDescent="0.2">
      <c r="A628" s="165">
        <f>A627+1</f>
        <v>420</v>
      </c>
      <c r="B628" s="287" t="s">
        <v>820</v>
      </c>
      <c r="C628" s="282">
        <v>1966</v>
      </c>
      <c r="D628" s="388"/>
      <c r="E628" s="388" t="s">
        <v>124</v>
      </c>
      <c r="F628" s="259">
        <v>2</v>
      </c>
      <c r="G628" s="259">
        <v>1</v>
      </c>
      <c r="H628" s="388">
        <v>320.89999999999998</v>
      </c>
      <c r="I628" s="388">
        <v>212.14</v>
      </c>
      <c r="J628" s="388">
        <v>384.3</v>
      </c>
      <c r="K628" s="282">
        <v>22</v>
      </c>
      <c r="L628" s="302">
        <f>'раздел 2'!C625</f>
        <v>119935.65</v>
      </c>
      <c r="M628" s="388">
        <v>0</v>
      </c>
      <c r="N628" s="388">
        <v>0</v>
      </c>
      <c r="O628" s="388">
        <v>0</v>
      </c>
      <c r="P628" s="390">
        <f t="shared" si="304"/>
        <v>119935.65</v>
      </c>
      <c r="Q628" s="403">
        <f t="shared" si="305"/>
        <v>373.74774072919911</v>
      </c>
      <c r="R628" s="388">
        <v>24451</v>
      </c>
      <c r="S628" s="32">
        <v>43829</v>
      </c>
      <c r="T628" s="388" t="s">
        <v>130</v>
      </c>
      <c r="U628" s="29">
        <f>L628-'раздел 2'!C625</f>
        <v>0</v>
      </c>
      <c r="V628" s="116">
        <f t="shared" si="301"/>
        <v>0</v>
      </c>
      <c r="W628" s="116">
        <f t="shared" si="302"/>
        <v>24077.252259270801</v>
      </c>
    </row>
    <row r="629" spans="1:23" ht="15.6" customHeight="1" x14ac:dyDescent="0.2">
      <c r="A629" s="165">
        <f t="shared" si="303"/>
        <v>421</v>
      </c>
      <c r="B629" s="287" t="s">
        <v>821</v>
      </c>
      <c r="C629" s="282">
        <v>1947</v>
      </c>
      <c r="D629" s="388"/>
      <c r="E629" s="388" t="s">
        <v>135</v>
      </c>
      <c r="F629" s="259">
        <v>2</v>
      </c>
      <c r="G629" s="259">
        <v>1</v>
      </c>
      <c r="H629" s="388">
        <v>483</v>
      </c>
      <c r="I629" s="388">
        <v>320.3</v>
      </c>
      <c r="J629" s="388">
        <v>153.5</v>
      </c>
      <c r="K629" s="282">
        <v>29</v>
      </c>
      <c r="L629" s="302">
        <f>'раздел 2'!C626</f>
        <v>99014.71</v>
      </c>
      <c r="M629" s="388">
        <v>0</v>
      </c>
      <c r="N629" s="388">
        <v>0</v>
      </c>
      <c r="O629" s="388">
        <v>0</v>
      </c>
      <c r="P629" s="390">
        <f t="shared" si="304"/>
        <v>99014.71</v>
      </c>
      <c r="Q629" s="403">
        <f t="shared" si="305"/>
        <v>204.99939958592134</v>
      </c>
      <c r="R629" s="388">
        <v>24452</v>
      </c>
      <c r="S629" s="32">
        <v>43829</v>
      </c>
      <c r="T629" s="388" t="s">
        <v>130</v>
      </c>
      <c r="U629" s="29">
        <f>L629-'раздел 2'!C626</f>
        <v>0</v>
      </c>
      <c r="V629" s="116">
        <f t="shared" si="301"/>
        <v>0</v>
      </c>
      <c r="W629" s="116">
        <f t="shared" si="302"/>
        <v>24247.000600414078</v>
      </c>
    </row>
    <row r="630" spans="1:23" ht="15.6" customHeight="1" x14ac:dyDescent="0.2">
      <c r="A630" s="165">
        <f t="shared" si="303"/>
        <v>422</v>
      </c>
      <c r="B630" s="287" t="s">
        <v>822</v>
      </c>
      <c r="C630" s="282">
        <v>1947</v>
      </c>
      <c r="D630" s="388"/>
      <c r="E630" s="388" t="s">
        <v>135</v>
      </c>
      <c r="F630" s="259">
        <v>2</v>
      </c>
      <c r="G630" s="259">
        <v>1</v>
      </c>
      <c r="H630" s="388">
        <v>477.4</v>
      </c>
      <c r="I630" s="388">
        <v>322.10000000000002</v>
      </c>
      <c r="J630" s="388">
        <v>103.7</v>
      </c>
      <c r="K630" s="282">
        <v>34</v>
      </c>
      <c r="L630" s="302">
        <f>'раздел 2'!C627</f>
        <v>99109.64</v>
      </c>
      <c r="M630" s="388">
        <v>0</v>
      </c>
      <c r="N630" s="388">
        <v>0</v>
      </c>
      <c r="O630" s="388">
        <v>0</v>
      </c>
      <c r="P630" s="390">
        <f t="shared" si="304"/>
        <v>99109.64</v>
      </c>
      <c r="Q630" s="403">
        <f t="shared" si="305"/>
        <v>207.60293255131967</v>
      </c>
      <c r="R630" s="388">
        <v>24453</v>
      </c>
      <c r="S630" s="32">
        <v>43829</v>
      </c>
      <c r="T630" s="388" t="s">
        <v>130</v>
      </c>
      <c r="U630" s="29">
        <f>L630-'раздел 2'!C627</f>
        <v>0</v>
      </c>
      <c r="V630" s="116">
        <f t="shared" si="301"/>
        <v>0</v>
      </c>
      <c r="W630" s="116">
        <f t="shared" si="302"/>
        <v>24245.397067448681</v>
      </c>
    </row>
    <row r="631" spans="1:23" ht="15.6" customHeight="1" x14ac:dyDescent="0.2">
      <c r="A631" s="165">
        <f t="shared" si="303"/>
        <v>423</v>
      </c>
      <c r="B631" s="287" t="s">
        <v>823</v>
      </c>
      <c r="C631" s="282">
        <v>1947</v>
      </c>
      <c r="D631" s="388"/>
      <c r="E631" s="388" t="s">
        <v>135</v>
      </c>
      <c r="F631" s="259">
        <v>2</v>
      </c>
      <c r="G631" s="259">
        <v>1</v>
      </c>
      <c r="H631" s="388">
        <v>478.7</v>
      </c>
      <c r="I631" s="388">
        <v>319.01</v>
      </c>
      <c r="J631" s="388">
        <v>120.4</v>
      </c>
      <c r="K631" s="282">
        <v>23</v>
      </c>
      <c r="L631" s="302">
        <f>'раздел 2'!C628</f>
        <v>91082.55</v>
      </c>
      <c r="M631" s="388">
        <v>0</v>
      </c>
      <c r="N631" s="388">
        <v>0</v>
      </c>
      <c r="O631" s="388">
        <v>0</v>
      </c>
      <c r="P631" s="390">
        <f t="shared" si="304"/>
        <v>91082.55</v>
      </c>
      <c r="Q631" s="403">
        <f t="shared" si="305"/>
        <v>190.27062878629624</v>
      </c>
      <c r="R631" s="388">
        <v>24454</v>
      </c>
      <c r="S631" s="32">
        <v>43829</v>
      </c>
      <c r="T631" s="388" t="s">
        <v>130</v>
      </c>
      <c r="U631" s="29">
        <f>L631-'раздел 2'!C628</f>
        <v>0</v>
      </c>
      <c r="V631" s="116">
        <f t="shared" si="301"/>
        <v>0</v>
      </c>
      <c r="W631" s="116">
        <f t="shared" si="302"/>
        <v>24263.729371213703</v>
      </c>
    </row>
    <row r="632" spans="1:23" ht="15.6" customHeight="1" x14ac:dyDescent="0.2">
      <c r="A632" s="434" t="s">
        <v>15</v>
      </c>
      <c r="B632" s="433"/>
      <c r="C632" s="282" t="s">
        <v>127</v>
      </c>
      <c r="D632" s="388" t="s">
        <v>127</v>
      </c>
      <c r="E632" s="388" t="s">
        <v>127</v>
      </c>
      <c r="F632" s="259" t="s">
        <v>127</v>
      </c>
      <c r="G632" s="259" t="s">
        <v>127</v>
      </c>
      <c r="H632" s="302">
        <f t="shared" ref="H632:P632" si="306">SUM(H622:H631)</f>
        <v>8686.36</v>
      </c>
      <c r="I632" s="302">
        <f t="shared" si="306"/>
        <v>6686.7900000000009</v>
      </c>
      <c r="J632" s="302">
        <f t="shared" si="306"/>
        <v>5133.8999999999996</v>
      </c>
      <c r="K632" s="282">
        <f t="shared" si="306"/>
        <v>415</v>
      </c>
      <c r="L632" s="302">
        <f t="shared" si="306"/>
        <v>1422240.8499999999</v>
      </c>
      <c r="M632" s="302">
        <f t="shared" si="306"/>
        <v>0</v>
      </c>
      <c r="N632" s="302">
        <f t="shared" si="306"/>
        <v>0</v>
      </c>
      <c r="O632" s="302">
        <f t="shared" si="306"/>
        <v>0</v>
      </c>
      <c r="P632" s="302">
        <f t="shared" si="306"/>
        <v>1422240.8499999999</v>
      </c>
      <c r="Q632" s="273">
        <v>0</v>
      </c>
      <c r="R632" s="388" t="s">
        <v>127</v>
      </c>
      <c r="S632" s="388" t="s">
        <v>127</v>
      </c>
      <c r="T632" s="388" t="s">
        <v>127</v>
      </c>
      <c r="U632" s="29">
        <f>L632-'раздел 2'!C629</f>
        <v>0</v>
      </c>
      <c r="V632" s="116">
        <f t="shared" si="301"/>
        <v>0</v>
      </c>
      <c r="W632" s="116" t="e">
        <f t="shared" si="302"/>
        <v>#VALUE!</v>
      </c>
    </row>
    <row r="633" spans="1:23" s="120" customFormat="1" ht="15.6" customHeight="1" x14ac:dyDescent="0.2">
      <c r="A633" s="431" t="s">
        <v>57</v>
      </c>
      <c r="B633" s="431"/>
      <c r="C633" s="282" t="s">
        <v>127</v>
      </c>
      <c r="D633" s="388" t="s">
        <v>127</v>
      </c>
      <c r="E633" s="388" t="s">
        <v>127</v>
      </c>
      <c r="F633" s="259" t="s">
        <v>127</v>
      </c>
      <c r="G633" s="259" t="s">
        <v>127</v>
      </c>
      <c r="H633" s="397">
        <f t="shared" ref="H633:K633" si="307">H616+H620+H632</f>
        <v>26351.739999999998</v>
      </c>
      <c r="I633" s="397">
        <f t="shared" si="307"/>
        <v>22421.25</v>
      </c>
      <c r="J633" s="397">
        <f t="shared" si="307"/>
        <v>15760.960000000001</v>
      </c>
      <c r="K633" s="397">
        <f t="shared" si="307"/>
        <v>1438</v>
      </c>
      <c r="L633" s="397">
        <f>L616+L620+L632</f>
        <v>12537553.149999999</v>
      </c>
      <c r="M633" s="397">
        <f t="shared" ref="M633:P633" si="308">M616+M620+M632</f>
        <v>0</v>
      </c>
      <c r="N633" s="397">
        <f t="shared" si="308"/>
        <v>0</v>
      </c>
      <c r="O633" s="397">
        <f t="shared" si="308"/>
        <v>0</v>
      </c>
      <c r="P633" s="397">
        <f t="shared" si="308"/>
        <v>12537553.149999999</v>
      </c>
      <c r="Q633" s="59"/>
      <c r="R633" s="190"/>
      <c r="S633" s="388" t="s">
        <v>127</v>
      </c>
      <c r="T633" s="388" t="s">
        <v>127</v>
      </c>
      <c r="U633" s="29">
        <f>L633-'раздел 2'!C630</f>
        <v>0</v>
      </c>
      <c r="V633" s="116">
        <f t="shared" si="301"/>
        <v>0</v>
      </c>
      <c r="W633" s="116">
        <f t="shared" si="302"/>
        <v>0</v>
      </c>
    </row>
    <row r="634" spans="1:23" s="120" customFormat="1" ht="15.6" customHeight="1" x14ac:dyDescent="0.2">
      <c r="A634" s="431" t="s">
        <v>58</v>
      </c>
      <c r="B634" s="431"/>
      <c r="C634" s="82"/>
      <c r="D634" s="190"/>
      <c r="E634" s="190"/>
      <c r="F634" s="99"/>
      <c r="G634" s="99"/>
      <c r="H634" s="397">
        <f t="shared" ref="H634:P634" si="309">H88+H135+H185+H240+H268+H307+H325+H364+H396+H402+H441+H468+H490+H509+H543+H611+H633+H533</f>
        <v>1172615.845</v>
      </c>
      <c r="I634" s="397">
        <f t="shared" si="309"/>
        <v>963507.05999999994</v>
      </c>
      <c r="J634" s="397">
        <f t="shared" si="309"/>
        <v>796553.81</v>
      </c>
      <c r="K634" s="397">
        <f t="shared" si="309"/>
        <v>44207</v>
      </c>
      <c r="L634" s="397">
        <f t="shared" si="309"/>
        <v>2400033841.0598001</v>
      </c>
      <c r="M634" s="397">
        <f t="shared" si="309"/>
        <v>0</v>
      </c>
      <c r="N634" s="397">
        <f t="shared" si="309"/>
        <v>0</v>
      </c>
      <c r="O634" s="397">
        <f t="shared" si="309"/>
        <v>0</v>
      </c>
      <c r="P634" s="397">
        <f t="shared" si="309"/>
        <v>2400033841.0598001</v>
      </c>
      <c r="Q634" s="59"/>
      <c r="R634" s="190"/>
      <c r="S634" s="190"/>
      <c r="T634" s="190"/>
      <c r="U634" s="29">
        <f>L634-'раздел 2'!C631</f>
        <v>0</v>
      </c>
      <c r="V634" s="116">
        <f t="shared" si="301"/>
        <v>0</v>
      </c>
    </row>
    <row r="635" spans="1:23" s="120" customFormat="1" ht="15.6" customHeight="1" x14ac:dyDescent="0.2">
      <c r="A635" s="431" t="s">
        <v>88</v>
      </c>
      <c r="B635" s="431"/>
      <c r="C635" s="82"/>
      <c r="D635" s="190"/>
      <c r="E635" s="190"/>
      <c r="F635" s="99"/>
      <c r="G635" s="99"/>
      <c r="H635" s="190"/>
      <c r="I635" s="190"/>
      <c r="J635" s="190"/>
      <c r="K635" s="82"/>
      <c r="L635" s="397">
        <f>'раздел 2'!C632</f>
        <v>50400740.829777725</v>
      </c>
      <c r="M635" s="190"/>
      <c r="N635" s="190"/>
      <c r="O635" s="190"/>
      <c r="P635" s="397">
        <f>L635</f>
        <v>50400740.829777725</v>
      </c>
      <c r="Q635" s="59"/>
      <c r="R635" s="190"/>
      <c r="S635" s="190"/>
      <c r="T635" s="190"/>
      <c r="U635" s="29">
        <f>L635-'раздел 2'!C632</f>
        <v>0</v>
      </c>
      <c r="V635" s="116">
        <f t="shared" si="301"/>
        <v>0</v>
      </c>
    </row>
    <row r="636" spans="1:23" s="120" customFormat="1" ht="15.6" customHeight="1" x14ac:dyDescent="0.2">
      <c r="A636" s="431" t="s">
        <v>87</v>
      </c>
      <c r="B636" s="431"/>
      <c r="C636" s="82"/>
      <c r="D636" s="190"/>
      <c r="E636" s="190"/>
      <c r="F636" s="99"/>
      <c r="G636" s="99"/>
      <c r="H636" s="190"/>
      <c r="I636" s="190"/>
      <c r="J636" s="190"/>
      <c r="K636" s="82"/>
      <c r="L636" s="397">
        <f>L634+L635</f>
        <v>2450434581.8895779</v>
      </c>
      <c r="M636" s="190"/>
      <c r="N636" s="190"/>
      <c r="O636" s="190"/>
      <c r="P636" s="397">
        <f>L636</f>
        <v>2450434581.8895779</v>
      </c>
      <c r="Q636" s="59"/>
      <c r="R636" s="190"/>
      <c r="S636" s="190"/>
      <c r="T636" s="190"/>
      <c r="U636" s="29">
        <f>L636-'раздел 2'!C633</f>
        <v>0</v>
      </c>
      <c r="V636" s="116">
        <f t="shared" si="301"/>
        <v>0</v>
      </c>
    </row>
    <row r="637" spans="1:23" ht="15.6" customHeight="1" x14ac:dyDescent="0.2">
      <c r="L637" s="397"/>
      <c r="U637" s="29">
        <f>L637-'раздел 2'!C634</f>
        <v>0</v>
      </c>
      <c r="V637" s="116">
        <f t="shared" si="301"/>
        <v>0</v>
      </c>
    </row>
    <row r="638" spans="1:23" ht="15.6" customHeight="1" x14ac:dyDescent="0.2">
      <c r="U638" s="29">
        <f>L638-'раздел 2'!C635</f>
        <v>0</v>
      </c>
      <c r="V638" s="116">
        <f t="shared" si="301"/>
        <v>0</v>
      </c>
    </row>
    <row r="639" spans="1:23" ht="15.6" customHeight="1" x14ac:dyDescent="0.2">
      <c r="U639" s="29">
        <f>L639-'раздел 2'!C636</f>
        <v>0</v>
      </c>
    </row>
    <row r="642" spans="21:21" ht="15.6" customHeight="1" x14ac:dyDescent="0.2">
      <c r="U642" s="116">
        <f>SUM(P283+P367+P498)</f>
        <v>6561377.080000001</v>
      </c>
    </row>
  </sheetData>
  <autoFilter ref="B12:T639"/>
  <mergeCells count="235">
    <mergeCell ref="A376:B376"/>
    <mergeCell ref="A388:B388"/>
    <mergeCell ref="A364:B364"/>
    <mergeCell ref="A366:B366"/>
    <mergeCell ref="A227:B227"/>
    <mergeCell ref="A236:B236"/>
    <mergeCell ref="A309:B309"/>
    <mergeCell ref="A300:B300"/>
    <mergeCell ref="A303:B303"/>
    <mergeCell ref="A304:B304"/>
    <mergeCell ref="A306:B306"/>
    <mergeCell ref="A324:B324"/>
    <mergeCell ref="A331:B331"/>
    <mergeCell ref="A363:B363"/>
    <mergeCell ref="A325:B325"/>
    <mergeCell ref="A276:B276"/>
    <mergeCell ref="A319:B319"/>
    <mergeCell ref="A365:T365"/>
    <mergeCell ref="A308:T308"/>
    <mergeCell ref="A326:T326"/>
    <mergeCell ref="A265:B265"/>
    <mergeCell ref="A267:B267"/>
    <mergeCell ref="A268:B268"/>
    <mergeCell ref="A269:T269"/>
    <mergeCell ref="A186:T186"/>
    <mergeCell ref="A203:B203"/>
    <mergeCell ref="A261:B261"/>
    <mergeCell ref="C261:T261"/>
    <mergeCell ref="A209:B209"/>
    <mergeCell ref="A210:B210"/>
    <mergeCell ref="A219:B219"/>
    <mergeCell ref="A241:T241"/>
    <mergeCell ref="C242:T242"/>
    <mergeCell ref="A197:B197"/>
    <mergeCell ref="A202:B202"/>
    <mergeCell ref="A228:B228"/>
    <mergeCell ref="A235:B235"/>
    <mergeCell ref="F220:T220"/>
    <mergeCell ref="A220:B220"/>
    <mergeCell ref="A240:B240"/>
    <mergeCell ref="A65:B65"/>
    <mergeCell ref="A68:B68"/>
    <mergeCell ref="A81:B81"/>
    <mergeCell ref="A82:B82"/>
    <mergeCell ref="A87:B87"/>
    <mergeCell ref="A273:B273"/>
    <mergeCell ref="A136:T136"/>
    <mergeCell ref="C137:T137"/>
    <mergeCell ref="A112:B112"/>
    <mergeCell ref="A121:B121"/>
    <mergeCell ref="A137:B137"/>
    <mergeCell ref="A115:B115"/>
    <mergeCell ref="A116:B116"/>
    <mergeCell ref="C122:T122"/>
    <mergeCell ref="A126:B126"/>
    <mergeCell ref="C126:T126"/>
    <mergeCell ref="A131:B131"/>
    <mergeCell ref="C113:T113"/>
    <mergeCell ref="C116:T116"/>
    <mergeCell ref="A113:B113"/>
    <mergeCell ref="A132:B132"/>
    <mergeCell ref="A256:B256"/>
    <mergeCell ref="A252:B252"/>
    <mergeCell ref="A88:B88"/>
    <mergeCell ref="B6:T6"/>
    <mergeCell ref="A264:B264"/>
    <mergeCell ref="A187:B187"/>
    <mergeCell ref="A196:B196"/>
    <mergeCell ref="A122:B122"/>
    <mergeCell ref="A125:B125"/>
    <mergeCell ref="A140:B140"/>
    <mergeCell ref="A135:B135"/>
    <mergeCell ref="A146:B146"/>
    <mergeCell ref="A139:B139"/>
    <mergeCell ref="A239:B239"/>
    <mergeCell ref="A242:B242"/>
    <mergeCell ref="A147:T147"/>
    <mergeCell ref="A153:B153"/>
    <mergeCell ref="A154:T154"/>
    <mergeCell ref="A181:B181"/>
    <mergeCell ref="C132:T132"/>
    <mergeCell ref="A134:B134"/>
    <mergeCell ref="L9:L10"/>
    <mergeCell ref="K8:K10"/>
    <mergeCell ref="L8:P8"/>
    <mergeCell ref="Q8:Q10"/>
    <mergeCell ref="J9:J10"/>
    <mergeCell ref="A64:B64"/>
    <mergeCell ref="A636:B636"/>
    <mergeCell ref="A532:B532"/>
    <mergeCell ref="A533:B533"/>
    <mergeCell ref="A620:B620"/>
    <mergeCell ref="A553:B553"/>
    <mergeCell ref="A554:B554"/>
    <mergeCell ref="A617:B617"/>
    <mergeCell ref="A612:T612"/>
    <mergeCell ref="A616:B616"/>
    <mergeCell ref="A613:B613"/>
    <mergeCell ref="A545:B545"/>
    <mergeCell ref="A551:B551"/>
    <mergeCell ref="A632:B632"/>
    <mergeCell ref="A599:B599"/>
    <mergeCell ref="A611:B611"/>
    <mergeCell ref="A550:B550"/>
    <mergeCell ref="A635:B635"/>
    <mergeCell ref="A544:T544"/>
    <mergeCell ref="A633:B633"/>
    <mergeCell ref="A634:B634"/>
    <mergeCell ref="A621:C621"/>
    <mergeCell ref="A600:C600"/>
    <mergeCell ref="A610:B610"/>
    <mergeCell ref="A543:B543"/>
    <mergeCell ref="R8:R10"/>
    <mergeCell ref="A106:B106"/>
    <mergeCell ref="A108:B108"/>
    <mergeCell ref="C106:T106"/>
    <mergeCell ref="A69:T69"/>
    <mergeCell ref="E8:E11"/>
    <mergeCell ref="F8:F11"/>
    <mergeCell ref="S8:S11"/>
    <mergeCell ref="G8:G11"/>
    <mergeCell ref="H8:H10"/>
    <mergeCell ref="I8:J8"/>
    <mergeCell ref="C9:C11"/>
    <mergeCell ref="D9:D11"/>
    <mergeCell ref="I9:I10"/>
    <mergeCell ref="C8:D8"/>
    <mergeCell ref="T8:T11"/>
    <mergeCell ref="A13:T13"/>
    <mergeCell ref="A14:B14"/>
    <mergeCell ref="A89:T89"/>
    <mergeCell ref="C103:T103"/>
    <mergeCell ref="C100:T100"/>
    <mergeCell ref="A94:B94"/>
    <mergeCell ref="A102:B102"/>
    <mergeCell ref="A103:B103"/>
    <mergeCell ref="A105:B105"/>
    <mergeCell ref="A99:B99"/>
    <mergeCell ref="A100:B100"/>
    <mergeCell ref="A90:B90"/>
    <mergeCell ref="A93:B93"/>
    <mergeCell ref="A185:B185"/>
    <mergeCell ref="A375:B375"/>
    <mergeCell ref="A395:B395"/>
    <mergeCell ref="A389:B389"/>
    <mergeCell ref="A391:B391"/>
    <mergeCell ref="A392:B392"/>
    <mergeCell ref="A253:T253"/>
    <mergeCell ref="A109:B109"/>
    <mergeCell ref="A307:B307"/>
    <mergeCell ref="A291:B291"/>
    <mergeCell ref="A293:B293"/>
    <mergeCell ref="A294:B294"/>
    <mergeCell ref="A296:B296"/>
    <mergeCell ref="A297:B297"/>
    <mergeCell ref="A299:B299"/>
    <mergeCell ref="A284:B284"/>
    <mergeCell ref="A285:B285"/>
    <mergeCell ref="A182:B182"/>
    <mergeCell ref="A184:B184"/>
    <mergeCell ref="A270:B270"/>
    <mergeCell ref="A290:B290"/>
    <mergeCell ref="A315:B315"/>
    <mergeCell ref="A316:B316"/>
    <mergeCell ref="A318:B318"/>
    <mergeCell ref="A277:B277"/>
    <mergeCell ref="A274:B274"/>
    <mergeCell ref="A327:B327"/>
    <mergeCell ref="A330:B330"/>
    <mergeCell ref="A409:B409"/>
    <mergeCell ref="A412:B412"/>
    <mergeCell ref="A424:B424"/>
    <mergeCell ref="A428:B428"/>
    <mergeCell ref="A419:B419"/>
    <mergeCell ref="A396:B396"/>
    <mergeCell ref="A401:B401"/>
    <mergeCell ref="A410:B410"/>
    <mergeCell ref="A397:T397"/>
    <mergeCell ref="A416:E416"/>
    <mergeCell ref="F416:T416"/>
    <mergeCell ref="A418:B418"/>
    <mergeCell ref="A423:B423"/>
    <mergeCell ref="A402:B402"/>
    <mergeCell ref="A403:T403"/>
    <mergeCell ref="A404:B404"/>
    <mergeCell ref="A398:B398"/>
    <mergeCell ref="A429:B429"/>
    <mergeCell ref="A432:B432"/>
    <mergeCell ref="A413:B413"/>
    <mergeCell ref="A415:B415"/>
    <mergeCell ref="A440:B440"/>
    <mergeCell ref="A441:B441"/>
    <mergeCell ref="A442:T442"/>
    <mergeCell ref="A475:B475"/>
    <mergeCell ref="A477:B477"/>
    <mergeCell ref="A437:B437"/>
    <mergeCell ref="A510:T510"/>
    <mergeCell ref="A438:B438"/>
    <mergeCell ref="A456:B456"/>
    <mergeCell ref="A500:B500"/>
    <mergeCell ref="A501:B501"/>
    <mergeCell ref="A504:B504"/>
    <mergeCell ref="A505:B505"/>
    <mergeCell ref="A496:B496"/>
    <mergeCell ref="A511:B511"/>
    <mergeCell ref="A508:B508"/>
    <mergeCell ref="A509:B509"/>
    <mergeCell ref="A457:B457"/>
    <mergeCell ref="A459:B459"/>
    <mergeCell ref="A460:B460"/>
    <mergeCell ref="A491:T491"/>
    <mergeCell ref="A534:B534"/>
    <mergeCell ref="O1:S1"/>
    <mergeCell ref="O3:S3"/>
    <mergeCell ref="D7:Q7"/>
    <mergeCell ref="A8:A10"/>
    <mergeCell ref="B8:B10"/>
    <mergeCell ref="A492:B492"/>
    <mergeCell ref="A495:B495"/>
    <mergeCell ref="A474:B474"/>
    <mergeCell ref="A478:B478"/>
    <mergeCell ref="A481:B481"/>
    <mergeCell ref="A470:B470"/>
    <mergeCell ref="A463:B463"/>
    <mergeCell ref="A467:B467"/>
    <mergeCell ref="A482:B482"/>
    <mergeCell ref="A489:B489"/>
    <mergeCell ref="A490:B490"/>
    <mergeCell ref="A462:B462"/>
    <mergeCell ref="A443:B443"/>
    <mergeCell ref="A453:B453"/>
    <mergeCell ref="A454:B454"/>
    <mergeCell ref="A468:B468"/>
    <mergeCell ref="A469:T469"/>
    <mergeCell ref="A433:B433"/>
  </mergeCells>
  <phoneticPr fontId="27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  <rowBreaks count="6" manualBreakCount="6">
    <brk id="57" max="19" man="1"/>
    <brk id="113" max="19" man="1"/>
    <brk id="170" max="19" man="1"/>
    <brk id="395" max="19" man="1"/>
    <brk id="509" max="19" man="1"/>
    <brk id="566" max="19" man="1"/>
  </rowBreaks>
  <ignoredErrors>
    <ignoredError sqref="L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008"/>
  <sheetViews>
    <sheetView view="pageBreakPreview" zoomScale="70" zoomScaleNormal="70" zoomScaleSheetLayoutView="70" workbookViewId="0">
      <pane xSplit="2" ySplit="11" topLeftCell="C420" activePane="bottomRight" state="frozen"/>
      <selection pane="topRight" activeCell="C1" sqref="C1"/>
      <selection pane="bottomLeft" activeCell="A12" sqref="A12"/>
      <selection pane="bottomRight" activeCell="B595" sqref="B595"/>
    </sheetView>
  </sheetViews>
  <sheetFormatPr defaultColWidth="9.140625" defaultRowHeight="15" x14ac:dyDescent="0.25"/>
  <cols>
    <col min="1" max="1" width="6.85546875" style="73" customWidth="1"/>
    <col min="2" max="2" width="49.28515625" style="212" customWidth="1"/>
    <col min="3" max="3" width="18.42578125" style="189" customWidth="1"/>
    <col min="4" max="4" width="17.28515625" style="184" customWidth="1"/>
    <col min="5" max="5" width="19.28515625" style="184" customWidth="1"/>
    <col min="6" max="6" width="15.140625" style="184" customWidth="1"/>
    <col min="7" max="9" width="14.28515625" style="184" customWidth="1"/>
    <col min="10" max="10" width="7.28515625" style="184" customWidth="1"/>
    <col min="11" max="11" width="14" style="184" customWidth="1"/>
    <col min="12" max="13" width="11.85546875" style="184" customWidth="1"/>
    <col min="14" max="14" width="15.85546875" style="189" customWidth="1"/>
    <col min="15" max="15" width="8.42578125" style="184" customWidth="1"/>
    <col min="16" max="16" width="15.5703125" style="184" customWidth="1"/>
    <col min="17" max="17" width="14.28515625" style="184" customWidth="1"/>
    <col min="18" max="19" width="16.85546875" style="189" customWidth="1"/>
    <col min="20" max="20" width="8" style="355" customWidth="1"/>
    <col min="21" max="21" width="17.42578125" style="184" customWidth="1"/>
    <col min="22" max="22" width="8.5703125" style="184" customWidth="1"/>
    <col min="23" max="23" width="13.42578125" style="184" customWidth="1"/>
    <col min="24" max="24" width="13" style="184" customWidth="1"/>
    <col min="25" max="25" width="15.7109375" style="60" customWidth="1"/>
    <col min="26" max="26" width="22" style="60" customWidth="1"/>
    <col min="27" max="27" width="5.85546875" style="48" customWidth="1"/>
    <col min="28" max="28" width="17.5703125" style="64" customWidth="1"/>
    <col min="29" max="29" width="15.42578125" style="64" customWidth="1"/>
    <col min="30" max="30" width="31" style="46" customWidth="1"/>
    <col min="31" max="31" width="9.140625" style="64" customWidth="1"/>
    <col min="32" max="32" width="20.85546875" style="64" customWidth="1"/>
    <col min="33" max="16384" width="9.140625" style="64"/>
  </cols>
  <sheetData>
    <row r="1" spans="1:30" ht="12.75" x14ac:dyDescent="0.25">
      <c r="A1" s="537" t="s">
        <v>514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406"/>
      <c r="AA1" s="406"/>
      <c r="AB1" s="406"/>
      <c r="AD1" s="527"/>
    </row>
    <row r="2" spans="1:30" ht="9.75" customHeight="1" x14ac:dyDescent="0.25">
      <c r="C2" s="185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5"/>
      <c r="O2" s="182"/>
      <c r="P2" s="182"/>
      <c r="Q2" s="182"/>
      <c r="R2" s="185"/>
      <c r="S2" s="185"/>
      <c r="T2" s="340"/>
      <c r="U2" s="182"/>
      <c r="V2" s="182"/>
      <c r="W2" s="182"/>
      <c r="X2" s="182"/>
      <c r="AD2" s="527"/>
    </row>
    <row r="3" spans="1:30" ht="9.75" customHeight="1" x14ac:dyDescent="0.25">
      <c r="A3" s="242" t="s">
        <v>0</v>
      </c>
      <c r="B3" s="207" t="s">
        <v>1</v>
      </c>
      <c r="C3" s="407" t="s">
        <v>2</v>
      </c>
      <c r="D3" s="197" t="s">
        <v>95</v>
      </c>
      <c r="E3" s="198"/>
      <c r="F3" s="198"/>
      <c r="G3" s="198"/>
      <c r="H3" s="198"/>
      <c r="I3" s="198"/>
      <c r="J3" s="198"/>
      <c r="K3" s="198"/>
      <c r="L3" s="198"/>
      <c r="M3" s="198"/>
      <c r="N3" s="210"/>
      <c r="O3" s="198"/>
      <c r="P3" s="198"/>
      <c r="Q3" s="198"/>
      <c r="R3" s="210"/>
      <c r="S3" s="210"/>
      <c r="T3" s="341"/>
      <c r="U3" s="198"/>
      <c r="V3" s="198"/>
      <c r="W3" s="198"/>
      <c r="X3" s="198"/>
      <c r="Y3" s="210"/>
      <c r="Z3" s="151"/>
      <c r="AD3" s="527"/>
    </row>
    <row r="4" spans="1:30" ht="32.25" customHeight="1" x14ac:dyDescent="0.25">
      <c r="A4" s="243"/>
      <c r="B4" s="208"/>
      <c r="C4" s="408"/>
      <c r="D4" s="520" t="s">
        <v>96</v>
      </c>
      <c r="E4" s="521"/>
      <c r="F4" s="521"/>
      <c r="G4" s="521"/>
      <c r="H4" s="521"/>
      <c r="I4" s="522"/>
      <c r="J4" s="520" t="s">
        <v>512</v>
      </c>
      <c r="K4" s="521"/>
      <c r="L4" s="522"/>
      <c r="M4" s="531" t="s">
        <v>90</v>
      </c>
      <c r="N4" s="532"/>
      <c r="O4" s="531" t="s">
        <v>91</v>
      </c>
      <c r="P4" s="532"/>
      <c r="Q4" s="531" t="s">
        <v>92</v>
      </c>
      <c r="R4" s="532"/>
      <c r="S4" s="220"/>
      <c r="T4" s="531" t="s">
        <v>93</v>
      </c>
      <c r="U4" s="532"/>
      <c r="V4" s="531" t="s">
        <v>94</v>
      </c>
      <c r="W4" s="532"/>
      <c r="X4" s="528" t="s">
        <v>3</v>
      </c>
      <c r="Y4" s="538" t="s">
        <v>290</v>
      </c>
      <c r="Z4" s="385"/>
      <c r="AA4" s="394" t="s">
        <v>350</v>
      </c>
      <c r="AB4" s="385" t="s">
        <v>291</v>
      </c>
      <c r="AD4" s="527"/>
    </row>
    <row r="5" spans="1:30" ht="18.75" customHeight="1" x14ac:dyDescent="0.25">
      <c r="A5" s="243"/>
      <c r="B5" s="208"/>
      <c r="C5" s="408"/>
      <c r="D5" s="528" t="s">
        <v>4</v>
      </c>
      <c r="E5" s="528" t="s">
        <v>5</v>
      </c>
      <c r="F5" s="528" t="s">
        <v>6</v>
      </c>
      <c r="G5" s="528" t="s">
        <v>7</v>
      </c>
      <c r="H5" s="528" t="s">
        <v>8</v>
      </c>
      <c r="I5" s="528" t="s">
        <v>9</v>
      </c>
      <c r="J5" s="195"/>
      <c r="K5" s="523" t="s">
        <v>89</v>
      </c>
      <c r="L5" s="523" t="s">
        <v>513</v>
      </c>
      <c r="M5" s="533"/>
      <c r="N5" s="534"/>
      <c r="O5" s="533"/>
      <c r="P5" s="534"/>
      <c r="Q5" s="533"/>
      <c r="R5" s="534"/>
      <c r="S5" s="8"/>
      <c r="T5" s="533"/>
      <c r="U5" s="534"/>
      <c r="V5" s="533"/>
      <c r="W5" s="534"/>
      <c r="X5" s="529"/>
      <c r="Y5" s="539"/>
      <c r="Z5" s="385"/>
      <c r="AA5" s="394"/>
      <c r="AB5" s="385"/>
      <c r="AD5" s="527"/>
    </row>
    <row r="6" spans="1:30" ht="20.25" customHeight="1" x14ac:dyDescent="0.25">
      <c r="A6" s="243"/>
      <c r="B6" s="208"/>
      <c r="C6" s="408"/>
      <c r="D6" s="529"/>
      <c r="E6" s="529"/>
      <c r="F6" s="529"/>
      <c r="G6" s="529"/>
      <c r="H6" s="529"/>
      <c r="I6" s="529"/>
      <c r="J6" s="195"/>
      <c r="K6" s="524"/>
      <c r="L6" s="524"/>
      <c r="M6" s="533"/>
      <c r="N6" s="534"/>
      <c r="O6" s="533"/>
      <c r="P6" s="534"/>
      <c r="Q6" s="533"/>
      <c r="R6" s="534"/>
      <c r="S6" s="8" t="s">
        <v>599</v>
      </c>
      <c r="T6" s="533"/>
      <c r="U6" s="534"/>
      <c r="V6" s="533"/>
      <c r="W6" s="534"/>
      <c r="X6" s="529"/>
      <c r="Y6" s="539"/>
      <c r="Z6" s="385"/>
      <c r="AA6" s="394"/>
      <c r="AB6" s="385"/>
      <c r="AD6" s="527"/>
    </row>
    <row r="7" spans="1:30" ht="25.5" customHeight="1" x14ac:dyDescent="0.25">
      <c r="A7" s="244"/>
      <c r="B7" s="209"/>
      <c r="C7" s="409"/>
      <c r="D7" s="530"/>
      <c r="E7" s="530"/>
      <c r="F7" s="530"/>
      <c r="G7" s="530"/>
      <c r="H7" s="530"/>
      <c r="I7" s="530"/>
      <c r="J7" s="195"/>
      <c r="K7" s="525"/>
      <c r="L7" s="525"/>
      <c r="M7" s="535"/>
      <c r="N7" s="536"/>
      <c r="O7" s="535"/>
      <c r="P7" s="536"/>
      <c r="Q7" s="535"/>
      <c r="R7" s="536"/>
      <c r="S7" s="221"/>
      <c r="T7" s="535"/>
      <c r="U7" s="536"/>
      <c r="V7" s="535"/>
      <c r="W7" s="536"/>
      <c r="X7" s="530"/>
      <c r="Y7" s="540"/>
      <c r="Z7" s="385"/>
      <c r="AA7" s="394"/>
      <c r="AB7" s="385"/>
      <c r="AD7" s="527"/>
    </row>
    <row r="8" spans="1:30" s="270" customFormat="1" ht="19.5" customHeight="1" x14ac:dyDescent="0.25">
      <c r="A8" s="74"/>
      <c r="B8" s="158"/>
      <c r="C8" s="390" t="s">
        <v>10</v>
      </c>
      <c r="D8" s="403" t="s">
        <v>10</v>
      </c>
      <c r="E8" s="403" t="s">
        <v>10</v>
      </c>
      <c r="F8" s="403" t="s">
        <v>10</v>
      </c>
      <c r="G8" s="403" t="s">
        <v>10</v>
      </c>
      <c r="H8" s="403" t="s">
        <v>10</v>
      </c>
      <c r="I8" s="403" t="s">
        <v>10</v>
      </c>
      <c r="J8" s="403" t="s">
        <v>11</v>
      </c>
      <c r="K8" s="403" t="s">
        <v>10</v>
      </c>
      <c r="L8" s="403" t="s">
        <v>10</v>
      </c>
      <c r="M8" s="403" t="s">
        <v>12</v>
      </c>
      <c r="N8" s="390" t="s">
        <v>10</v>
      </c>
      <c r="O8" s="403" t="s">
        <v>12</v>
      </c>
      <c r="P8" s="403" t="s">
        <v>10</v>
      </c>
      <c r="Q8" s="403" t="s">
        <v>12</v>
      </c>
      <c r="R8" s="390" t="s">
        <v>10</v>
      </c>
      <c r="S8" s="390"/>
      <c r="T8" s="342" t="s">
        <v>13</v>
      </c>
      <c r="U8" s="403" t="s">
        <v>10</v>
      </c>
      <c r="V8" s="403" t="s">
        <v>12</v>
      </c>
      <c r="W8" s="403" t="s">
        <v>10</v>
      </c>
      <c r="X8" s="403" t="s">
        <v>10</v>
      </c>
      <c r="Y8" s="390"/>
      <c r="Z8" s="385"/>
      <c r="AA8" s="394"/>
      <c r="AB8" s="388"/>
      <c r="AD8" s="527"/>
    </row>
    <row r="9" spans="1:30" s="76" customFormat="1" ht="22.5" customHeight="1" x14ac:dyDescent="0.25">
      <c r="A9" s="322">
        <v>1</v>
      </c>
      <c r="B9" s="281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2">
        <v>12</v>
      </c>
      <c r="M9" s="282">
        <v>13</v>
      </c>
      <c r="N9" s="282">
        <v>14</v>
      </c>
      <c r="O9" s="282">
        <v>15</v>
      </c>
      <c r="P9" s="282">
        <v>16</v>
      </c>
      <c r="Q9" s="282">
        <v>17</v>
      </c>
      <c r="R9" s="282">
        <v>18</v>
      </c>
      <c r="S9" s="282">
        <v>19</v>
      </c>
      <c r="T9" s="343">
        <v>20</v>
      </c>
      <c r="U9" s="282">
        <v>21</v>
      </c>
      <c r="V9" s="282">
        <v>22</v>
      </c>
      <c r="W9" s="282">
        <v>23</v>
      </c>
      <c r="X9" s="282">
        <v>24</v>
      </c>
      <c r="Y9" s="298">
        <v>25</v>
      </c>
      <c r="Z9" s="298"/>
      <c r="AA9" s="298"/>
      <c r="AB9" s="282"/>
      <c r="AD9" s="527"/>
    </row>
    <row r="10" spans="1:30" ht="12.75" customHeight="1" x14ac:dyDescent="0.25">
      <c r="A10" s="389" t="s">
        <v>59</v>
      </c>
      <c r="B10" s="201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44"/>
      <c r="U10" s="397"/>
      <c r="V10" s="397"/>
      <c r="W10" s="397"/>
      <c r="X10" s="397"/>
      <c r="Y10" s="397"/>
      <c r="Z10" s="397"/>
      <c r="AA10" s="397"/>
      <c r="AB10" s="397"/>
      <c r="AD10" s="527"/>
    </row>
    <row r="11" spans="1:30" ht="17.25" customHeight="1" x14ac:dyDescent="0.25">
      <c r="A11" s="391" t="s">
        <v>60</v>
      </c>
      <c r="B11" s="193"/>
      <c r="C11" s="387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348"/>
      <c r="U11" s="201"/>
      <c r="V11" s="201"/>
      <c r="W11" s="201"/>
      <c r="X11" s="201"/>
      <c r="Y11" s="201"/>
      <c r="Z11" s="201"/>
      <c r="AA11" s="159"/>
      <c r="AB11" s="299"/>
      <c r="AC11" s="45"/>
      <c r="AD11" s="527"/>
    </row>
    <row r="12" spans="1:30" ht="12.75" customHeight="1" x14ac:dyDescent="0.25">
      <c r="A12" s="235">
        <v>1</v>
      </c>
      <c r="B12" s="247" t="s">
        <v>522</v>
      </c>
      <c r="C12" s="302">
        <f t="shared" ref="C12:C60" si="0">D12+L12+N12+P12+R12+U12+W12+X12+Y12+K12+S12</f>
        <v>8683635.4500000011</v>
      </c>
      <c r="D12" s="390">
        <f>E12+F12+G12+H12+I12</f>
        <v>0</v>
      </c>
      <c r="E12" s="302"/>
      <c r="F12" s="302"/>
      <c r="G12" s="302"/>
      <c r="H12" s="302"/>
      <c r="I12" s="20"/>
      <c r="J12" s="302"/>
      <c r="K12" s="302"/>
      <c r="L12" s="390"/>
      <c r="M12" s="302"/>
      <c r="N12" s="302"/>
      <c r="O12" s="390"/>
      <c r="P12" s="302"/>
      <c r="Q12" s="302">
        <v>2006</v>
      </c>
      <c r="R12" s="302">
        <v>8024000</v>
      </c>
      <c r="S12" s="302">
        <v>203522.23</v>
      </c>
      <c r="T12" s="356"/>
      <c r="U12" s="201"/>
      <c r="V12" s="201"/>
      <c r="W12" s="201"/>
      <c r="X12" s="201"/>
      <c r="Y12" s="390">
        <f>170606.08+285507.14</f>
        <v>456113.22</v>
      </c>
      <c r="Z12" s="390" t="s">
        <v>600</v>
      </c>
      <c r="AA12" s="192"/>
      <c r="AB12" s="390">
        <f>170606.08+285507.14</f>
        <v>456113.22</v>
      </c>
      <c r="AC12" s="390" t="s">
        <v>600</v>
      </c>
      <c r="AD12" s="64"/>
    </row>
    <row r="13" spans="1:30" ht="12.75" customHeight="1" x14ac:dyDescent="0.25">
      <c r="A13" s="235">
        <f t="shared" ref="A13:A60" si="1">A12+1</f>
        <v>2</v>
      </c>
      <c r="B13" s="247" t="s">
        <v>523</v>
      </c>
      <c r="C13" s="302">
        <f t="shared" si="0"/>
        <v>15636000</v>
      </c>
      <c r="D13" s="390">
        <f t="shared" ref="D13:D60" si="2">E13+F13+G13+H13+I13</f>
        <v>0</v>
      </c>
      <c r="E13" s="302"/>
      <c r="F13" s="302"/>
      <c r="G13" s="302"/>
      <c r="H13" s="302"/>
      <c r="I13" s="20"/>
      <c r="J13" s="302"/>
      <c r="K13" s="302"/>
      <c r="L13" s="390"/>
      <c r="M13" s="302"/>
      <c r="N13" s="302"/>
      <c r="O13" s="390"/>
      <c r="P13" s="302"/>
      <c r="Q13" s="302">
        <v>2006</v>
      </c>
      <c r="R13" s="302">
        <v>15516000</v>
      </c>
      <c r="S13" s="302">
        <v>120000</v>
      </c>
      <c r="T13" s="356"/>
      <c r="U13" s="201"/>
      <c r="V13" s="201"/>
      <c r="W13" s="201"/>
      <c r="X13" s="201"/>
      <c r="Y13" s="390"/>
      <c r="Z13" s="390"/>
      <c r="AA13" s="192"/>
      <c r="AB13" s="390"/>
      <c r="AC13" s="390"/>
      <c r="AD13" s="64"/>
    </row>
    <row r="14" spans="1:30" ht="12.75" customHeight="1" x14ac:dyDescent="0.25">
      <c r="A14" s="235">
        <f t="shared" si="1"/>
        <v>3</v>
      </c>
      <c r="B14" s="247" t="s">
        <v>524</v>
      </c>
      <c r="C14" s="302">
        <f t="shared" si="0"/>
        <v>14984168.26</v>
      </c>
      <c r="D14" s="390">
        <f t="shared" si="2"/>
        <v>0</v>
      </c>
      <c r="E14" s="302"/>
      <c r="F14" s="302"/>
      <c r="G14" s="302"/>
      <c r="H14" s="302"/>
      <c r="I14" s="20"/>
      <c r="J14" s="302"/>
      <c r="K14" s="302"/>
      <c r="L14" s="390"/>
      <c r="M14" s="302"/>
      <c r="N14" s="302"/>
      <c r="O14" s="390"/>
      <c r="P14" s="302"/>
      <c r="Q14" s="302">
        <v>2958</v>
      </c>
      <c r="R14" s="302">
        <v>11832000</v>
      </c>
      <c r="S14" s="302">
        <v>2360408.4</v>
      </c>
      <c r="T14" s="356"/>
      <c r="U14" s="201"/>
      <c r="V14" s="201"/>
      <c r="W14" s="201"/>
      <c r="X14" s="201"/>
      <c r="Y14" s="390">
        <v>791759.86</v>
      </c>
      <c r="Z14" s="390" t="s">
        <v>601</v>
      </c>
      <c r="AA14" s="192"/>
      <c r="AB14" s="390">
        <v>791759.86</v>
      </c>
      <c r="AC14" s="390" t="s">
        <v>601</v>
      </c>
      <c r="AD14" s="64"/>
    </row>
    <row r="15" spans="1:30" ht="12.75" customHeight="1" x14ac:dyDescent="0.25">
      <c r="A15" s="235">
        <f t="shared" si="1"/>
        <v>4</v>
      </c>
      <c r="B15" s="247" t="s">
        <v>525</v>
      </c>
      <c r="C15" s="302">
        <f t="shared" si="0"/>
        <v>5639246.4399999995</v>
      </c>
      <c r="D15" s="390">
        <f t="shared" si="2"/>
        <v>0</v>
      </c>
      <c r="E15" s="302"/>
      <c r="F15" s="302"/>
      <c r="G15" s="302"/>
      <c r="H15" s="302"/>
      <c r="I15" s="20"/>
      <c r="J15" s="302"/>
      <c r="K15" s="302"/>
      <c r="L15" s="390"/>
      <c r="M15" s="302"/>
      <c r="N15" s="302"/>
      <c r="O15" s="390"/>
      <c r="P15" s="302"/>
      <c r="Q15" s="302">
        <v>1150</v>
      </c>
      <c r="R15" s="302">
        <v>4600000</v>
      </c>
      <c r="S15" s="302">
        <v>541593.59999999998</v>
      </c>
      <c r="T15" s="356"/>
      <c r="U15" s="201"/>
      <c r="V15" s="201"/>
      <c r="W15" s="201"/>
      <c r="X15" s="201"/>
      <c r="Y15" s="390">
        <v>497652.84</v>
      </c>
      <c r="Z15" s="390" t="s">
        <v>601</v>
      </c>
      <c r="AA15" s="192"/>
      <c r="AB15" s="390">
        <v>497652.84</v>
      </c>
      <c r="AC15" s="390" t="s">
        <v>601</v>
      </c>
      <c r="AD15" s="64"/>
    </row>
    <row r="16" spans="1:30" ht="12.75" customHeight="1" x14ac:dyDescent="0.25">
      <c r="A16" s="235">
        <f t="shared" si="1"/>
        <v>5</v>
      </c>
      <c r="B16" s="247" t="s">
        <v>527</v>
      </c>
      <c r="C16" s="302">
        <f t="shared" si="0"/>
        <v>22457584.02</v>
      </c>
      <c r="D16" s="390">
        <f t="shared" si="2"/>
        <v>0</v>
      </c>
      <c r="E16" s="302"/>
      <c r="F16" s="302"/>
      <c r="G16" s="302"/>
      <c r="H16" s="302"/>
      <c r="I16" s="20"/>
      <c r="J16" s="302"/>
      <c r="K16" s="302"/>
      <c r="L16" s="390"/>
      <c r="M16" s="302">
        <v>1742</v>
      </c>
      <c r="N16" s="302">
        <f>M16*5579*1.05</f>
        <v>10204548.9</v>
      </c>
      <c r="O16" s="390"/>
      <c r="P16" s="302"/>
      <c r="Q16" s="302">
        <v>2474</v>
      </c>
      <c r="R16" s="302">
        <v>9481628.0399999991</v>
      </c>
      <c r="S16" s="302">
        <v>2181411.6</v>
      </c>
      <c r="T16" s="356"/>
      <c r="U16" s="201"/>
      <c r="V16" s="201"/>
      <c r="W16" s="201"/>
      <c r="X16" s="201"/>
      <c r="Y16" s="390">
        <v>589995.48</v>
      </c>
      <c r="Z16" s="390" t="s">
        <v>602</v>
      </c>
      <c r="AA16" s="192"/>
      <c r="AB16" s="390">
        <v>589995.48</v>
      </c>
      <c r="AC16" s="390" t="s">
        <v>602</v>
      </c>
      <c r="AD16" s="64"/>
    </row>
    <row r="17" spans="1:30" ht="27" customHeight="1" x14ac:dyDescent="0.25">
      <c r="A17" s="235">
        <f t="shared" si="1"/>
        <v>6</v>
      </c>
      <c r="B17" s="247" t="s">
        <v>528</v>
      </c>
      <c r="C17" s="302">
        <f t="shared" si="0"/>
        <v>5927016.9199999999</v>
      </c>
      <c r="D17" s="390">
        <f t="shared" si="2"/>
        <v>0</v>
      </c>
      <c r="E17" s="302"/>
      <c r="F17" s="302"/>
      <c r="G17" s="302"/>
      <c r="H17" s="302"/>
      <c r="I17" s="20"/>
      <c r="J17" s="302"/>
      <c r="K17" s="302"/>
      <c r="L17" s="390"/>
      <c r="M17" s="302"/>
      <c r="N17" s="302"/>
      <c r="O17" s="390"/>
      <c r="P17" s="302"/>
      <c r="Q17" s="302">
        <v>1223</v>
      </c>
      <c r="R17" s="302">
        <v>5760108.6399999997</v>
      </c>
      <c r="S17" s="302">
        <v>166908.28</v>
      </c>
      <c r="T17" s="356"/>
      <c r="U17" s="201"/>
      <c r="V17" s="201"/>
      <c r="W17" s="201"/>
      <c r="X17" s="201"/>
      <c r="Y17" s="390"/>
      <c r="Z17" s="390" t="s">
        <v>844</v>
      </c>
      <c r="AA17" s="192"/>
      <c r="AB17" s="390">
        <v>490316.22</v>
      </c>
      <c r="AC17" s="390" t="s">
        <v>601</v>
      </c>
      <c r="AD17" s="64"/>
    </row>
    <row r="18" spans="1:30" ht="12.75" customHeight="1" x14ac:dyDescent="0.25">
      <c r="A18" s="235">
        <f t="shared" si="1"/>
        <v>7</v>
      </c>
      <c r="B18" s="247" t="s">
        <v>532</v>
      </c>
      <c r="C18" s="302">
        <f t="shared" si="0"/>
        <v>6623241.5899999999</v>
      </c>
      <c r="D18" s="390">
        <f t="shared" si="2"/>
        <v>0</v>
      </c>
      <c r="E18" s="302"/>
      <c r="F18" s="302"/>
      <c r="G18" s="302"/>
      <c r="H18" s="302"/>
      <c r="I18" s="20"/>
      <c r="J18" s="302"/>
      <c r="K18" s="302"/>
      <c r="L18" s="390"/>
      <c r="M18" s="302"/>
      <c r="N18" s="302"/>
      <c r="O18" s="390"/>
      <c r="P18" s="302"/>
      <c r="Q18" s="302">
        <v>1300</v>
      </c>
      <c r="R18" s="302">
        <v>6433951.1799999997</v>
      </c>
      <c r="S18" s="302">
        <v>189290.41</v>
      </c>
      <c r="T18" s="356"/>
      <c r="U18" s="201"/>
      <c r="V18" s="201"/>
      <c r="W18" s="201"/>
      <c r="X18" s="201"/>
      <c r="Y18" s="390"/>
      <c r="Z18" s="390"/>
      <c r="AA18" s="192"/>
      <c r="AB18" s="390"/>
      <c r="AC18" s="390"/>
      <c r="AD18" s="64"/>
    </row>
    <row r="19" spans="1:30" ht="12.75" customHeight="1" x14ac:dyDescent="0.25">
      <c r="A19" s="235">
        <f t="shared" si="1"/>
        <v>8</v>
      </c>
      <c r="B19" s="247" t="s">
        <v>533</v>
      </c>
      <c r="C19" s="302">
        <f t="shared" si="0"/>
        <v>28242969.010000002</v>
      </c>
      <c r="D19" s="390">
        <f t="shared" si="2"/>
        <v>0</v>
      </c>
      <c r="E19" s="302"/>
      <c r="F19" s="302"/>
      <c r="G19" s="302"/>
      <c r="H19" s="302"/>
      <c r="I19" s="20"/>
      <c r="J19" s="302"/>
      <c r="K19" s="302"/>
      <c r="L19" s="390"/>
      <c r="M19" s="302"/>
      <c r="N19" s="302"/>
      <c r="O19" s="390"/>
      <c r="P19" s="302"/>
      <c r="Q19" s="302">
        <v>4453</v>
      </c>
      <c r="R19" s="302">
        <v>27832200.98</v>
      </c>
      <c r="S19" s="302">
        <v>410768.03</v>
      </c>
      <c r="T19" s="356"/>
      <c r="U19" s="201"/>
      <c r="V19" s="201"/>
      <c r="W19" s="201"/>
      <c r="X19" s="201"/>
      <c r="Y19" s="390"/>
      <c r="Z19" s="390"/>
      <c r="AA19" s="192"/>
      <c r="AB19" s="390"/>
      <c r="AC19" s="390"/>
      <c r="AD19" s="64"/>
    </row>
    <row r="20" spans="1:30" ht="12.75" customHeight="1" x14ac:dyDescent="0.25">
      <c r="A20" s="235">
        <f t="shared" si="1"/>
        <v>9</v>
      </c>
      <c r="B20" s="247" t="s">
        <v>534</v>
      </c>
      <c r="C20" s="302">
        <f t="shared" si="0"/>
        <v>3663697.94</v>
      </c>
      <c r="D20" s="390">
        <f t="shared" si="2"/>
        <v>0</v>
      </c>
      <c r="E20" s="302"/>
      <c r="F20" s="302"/>
      <c r="G20" s="302"/>
      <c r="H20" s="302"/>
      <c r="I20" s="20"/>
      <c r="J20" s="302"/>
      <c r="K20" s="302"/>
      <c r="L20" s="390"/>
      <c r="M20" s="302"/>
      <c r="N20" s="302"/>
      <c r="O20" s="390"/>
      <c r="P20" s="302"/>
      <c r="Q20" s="302">
        <v>735</v>
      </c>
      <c r="R20" s="302">
        <v>3350348.04</v>
      </c>
      <c r="S20" s="302">
        <v>313349.90000000002</v>
      </c>
      <c r="T20" s="356"/>
      <c r="U20" s="201"/>
      <c r="V20" s="201"/>
      <c r="W20" s="201"/>
      <c r="X20" s="201"/>
      <c r="Y20" s="390"/>
      <c r="Z20" s="390"/>
      <c r="AA20" s="192"/>
      <c r="AB20" s="390"/>
      <c r="AC20" s="390"/>
      <c r="AD20" s="64"/>
    </row>
    <row r="21" spans="1:30" ht="12.75" customHeight="1" x14ac:dyDescent="0.25">
      <c r="A21" s="235">
        <f t="shared" si="1"/>
        <v>10</v>
      </c>
      <c r="B21" s="247" t="s">
        <v>535</v>
      </c>
      <c r="C21" s="302">
        <f t="shared" si="0"/>
        <v>17390948.84</v>
      </c>
      <c r="D21" s="390">
        <f t="shared" si="2"/>
        <v>0</v>
      </c>
      <c r="E21" s="302"/>
      <c r="F21" s="302"/>
      <c r="G21" s="302"/>
      <c r="H21" s="302"/>
      <c r="I21" s="20"/>
      <c r="J21" s="302"/>
      <c r="K21" s="302"/>
      <c r="L21" s="390"/>
      <c r="M21" s="302"/>
      <c r="N21" s="302"/>
      <c r="O21" s="390"/>
      <c r="P21" s="302"/>
      <c r="Q21" s="302">
        <v>2237</v>
      </c>
      <c r="R21" s="302">
        <v>17073942.739999998</v>
      </c>
      <c r="S21" s="302">
        <v>317006.09999999998</v>
      </c>
      <c r="T21" s="356"/>
      <c r="U21" s="201"/>
      <c r="V21" s="201"/>
      <c r="W21" s="201"/>
      <c r="X21" s="201"/>
      <c r="Y21" s="390"/>
      <c r="Z21" s="390"/>
      <c r="AA21" s="192"/>
      <c r="AB21" s="390"/>
      <c r="AC21" s="390"/>
      <c r="AD21" s="64"/>
    </row>
    <row r="22" spans="1:30" ht="12.75" customHeight="1" x14ac:dyDescent="0.25">
      <c r="A22" s="235">
        <f t="shared" si="1"/>
        <v>11</v>
      </c>
      <c r="B22" s="247" t="s">
        <v>536</v>
      </c>
      <c r="C22" s="302">
        <f t="shared" si="0"/>
        <v>3521944.42</v>
      </c>
      <c r="D22" s="390">
        <f t="shared" si="2"/>
        <v>0</v>
      </c>
      <c r="E22" s="302"/>
      <c r="F22" s="302"/>
      <c r="G22" s="302"/>
      <c r="H22" s="302"/>
      <c r="I22" s="20"/>
      <c r="J22" s="302"/>
      <c r="K22" s="302"/>
      <c r="L22" s="390"/>
      <c r="M22" s="302"/>
      <c r="N22" s="302"/>
      <c r="O22" s="390"/>
      <c r="P22" s="302"/>
      <c r="Q22" s="302">
        <v>782</v>
      </c>
      <c r="R22" s="302">
        <v>3350348.04</v>
      </c>
      <c r="S22" s="302">
        <v>171596.38</v>
      </c>
      <c r="T22" s="356"/>
      <c r="U22" s="201"/>
      <c r="V22" s="201"/>
      <c r="W22" s="201"/>
      <c r="X22" s="201"/>
      <c r="Y22" s="390"/>
      <c r="Z22" s="390"/>
      <c r="AA22" s="192"/>
      <c r="AB22" s="390"/>
      <c r="AC22" s="390"/>
      <c r="AD22" s="64"/>
    </row>
    <row r="23" spans="1:30" ht="12.75" customHeight="1" x14ac:dyDescent="0.25">
      <c r="A23" s="235">
        <f t="shared" si="1"/>
        <v>12</v>
      </c>
      <c r="B23" s="247" t="s">
        <v>544</v>
      </c>
      <c r="C23" s="302">
        <f t="shared" si="0"/>
        <v>16776290.620000001</v>
      </c>
      <c r="D23" s="390">
        <f t="shared" si="2"/>
        <v>0</v>
      </c>
      <c r="E23" s="302"/>
      <c r="F23" s="302"/>
      <c r="G23" s="302"/>
      <c r="H23" s="302"/>
      <c r="I23" s="20"/>
      <c r="J23" s="302"/>
      <c r="K23" s="302"/>
      <c r="L23" s="390"/>
      <c r="M23" s="302"/>
      <c r="N23" s="302"/>
      <c r="O23" s="390"/>
      <c r="P23" s="302"/>
      <c r="Q23" s="302">
        <v>1885</v>
      </c>
      <c r="R23" s="302">
        <v>12640000</v>
      </c>
      <c r="S23" s="302">
        <v>3492043.2</v>
      </c>
      <c r="T23" s="356"/>
      <c r="U23" s="201"/>
      <c r="V23" s="201"/>
      <c r="W23" s="201"/>
      <c r="X23" s="201"/>
      <c r="Y23" s="390">
        <v>644247.42000000004</v>
      </c>
      <c r="Z23" s="390" t="s">
        <v>382</v>
      </c>
      <c r="AA23" s="192"/>
      <c r="AB23" s="390">
        <v>644247.42000000004</v>
      </c>
      <c r="AC23" s="390" t="s">
        <v>382</v>
      </c>
      <c r="AD23" s="64"/>
    </row>
    <row r="24" spans="1:30" ht="12.75" customHeight="1" x14ac:dyDescent="0.25">
      <c r="A24" s="235">
        <f t="shared" si="1"/>
        <v>13</v>
      </c>
      <c r="B24" s="247" t="s">
        <v>98</v>
      </c>
      <c r="C24" s="302">
        <f t="shared" si="0"/>
        <v>16006750.25</v>
      </c>
      <c r="D24" s="390">
        <f t="shared" si="2"/>
        <v>0</v>
      </c>
      <c r="E24" s="302"/>
      <c r="F24" s="302"/>
      <c r="G24" s="302"/>
      <c r="H24" s="302"/>
      <c r="I24" s="20"/>
      <c r="J24" s="302"/>
      <c r="K24" s="302"/>
      <c r="L24" s="390"/>
      <c r="M24" s="302"/>
      <c r="N24" s="302"/>
      <c r="O24" s="390"/>
      <c r="P24" s="302"/>
      <c r="Q24" s="302">
        <v>1764</v>
      </c>
      <c r="R24" s="302">
        <v>15818174.4</v>
      </c>
      <c r="S24" s="302">
        <v>188575.85</v>
      </c>
      <c r="T24" s="356"/>
      <c r="U24" s="201"/>
      <c r="V24" s="201"/>
      <c r="W24" s="201"/>
      <c r="X24" s="390"/>
      <c r="Y24" s="390"/>
      <c r="Z24" s="390"/>
      <c r="AA24" s="403">
        <v>386446.17</v>
      </c>
      <c r="AB24" s="390"/>
      <c r="AC24" s="390"/>
      <c r="AD24" s="64"/>
    </row>
    <row r="25" spans="1:30" ht="12.75" customHeight="1" x14ac:dyDescent="0.25">
      <c r="A25" s="235">
        <f t="shared" si="1"/>
        <v>14</v>
      </c>
      <c r="B25" s="247" t="s">
        <v>545</v>
      </c>
      <c r="C25" s="302">
        <f t="shared" si="0"/>
        <v>945845.46</v>
      </c>
      <c r="D25" s="390">
        <f t="shared" si="2"/>
        <v>0</v>
      </c>
      <c r="E25" s="302"/>
      <c r="F25" s="302"/>
      <c r="G25" s="302"/>
      <c r="H25" s="302"/>
      <c r="I25" s="20"/>
      <c r="J25" s="302"/>
      <c r="K25" s="302"/>
      <c r="L25" s="390"/>
      <c r="M25" s="302"/>
      <c r="N25" s="302"/>
      <c r="O25" s="390"/>
      <c r="P25" s="302"/>
      <c r="Q25" s="302"/>
      <c r="R25" s="302"/>
      <c r="S25" s="302"/>
      <c r="T25" s="356"/>
      <c r="U25" s="201"/>
      <c r="V25" s="201"/>
      <c r="W25" s="201"/>
      <c r="X25" s="201"/>
      <c r="Y25" s="390">
        <f>945845.46</f>
        <v>945845.46</v>
      </c>
      <c r="Z25" s="390" t="s">
        <v>382</v>
      </c>
      <c r="AA25" s="192"/>
      <c r="AB25" s="390">
        <f>945845.46</f>
        <v>945845.46</v>
      </c>
      <c r="AC25" s="390" t="s">
        <v>382</v>
      </c>
      <c r="AD25" s="64"/>
    </row>
    <row r="26" spans="1:30" ht="12.75" customHeight="1" x14ac:dyDescent="0.25">
      <c r="A26" s="235">
        <f t="shared" si="1"/>
        <v>15</v>
      </c>
      <c r="B26" s="247" t="s">
        <v>546</v>
      </c>
      <c r="C26" s="302">
        <f t="shared" si="0"/>
        <v>6159421.0999999996</v>
      </c>
      <c r="D26" s="390">
        <f t="shared" si="2"/>
        <v>0</v>
      </c>
      <c r="E26" s="302"/>
      <c r="F26" s="302"/>
      <c r="G26" s="302"/>
      <c r="H26" s="302"/>
      <c r="I26" s="20"/>
      <c r="J26" s="302"/>
      <c r="K26" s="302"/>
      <c r="L26" s="390"/>
      <c r="M26" s="302"/>
      <c r="N26" s="302"/>
      <c r="O26" s="390"/>
      <c r="P26" s="302"/>
      <c r="Q26" s="302">
        <v>1500</v>
      </c>
      <c r="R26" s="302">
        <v>6000000</v>
      </c>
      <c r="S26" s="302">
        <v>159421.1</v>
      </c>
      <c r="T26" s="356"/>
      <c r="U26" s="201"/>
      <c r="V26" s="201"/>
      <c r="W26" s="201"/>
      <c r="X26" s="201"/>
      <c r="Y26" s="390"/>
      <c r="Z26" s="390"/>
      <c r="AA26" s="192"/>
      <c r="AB26" s="390"/>
      <c r="AC26" s="390"/>
      <c r="AD26" s="64"/>
    </row>
    <row r="27" spans="1:30" ht="12.75" customHeight="1" x14ac:dyDescent="0.25">
      <c r="A27" s="235">
        <f t="shared" si="1"/>
        <v>16</v>
      </c>
      <c r="B27" s="247" t="s">
        <v>550</v>
      </c>
      <c r="C27" s="302">
        <f t="shared" si="0"/>
        <v>644894.43999999994</v>
      </c>
      <c r="D27" s="390">
        <f t="shared" si="2"/>
        <v>0</v>
      </c>
      <c r="E27" s="302"/>
      <c r="F27" s="302"/>
      <c r="G27" s="302"/>
      <c r="H27" s="302"/>
      <c r="I27" s="20"/>
      <c r="J27" s="302"/>
      <c r="K27" s="302"/>
      <c r="L27" s="390"/>
      <c r="M27" s="302"/>
      <c r="N27" s="302"/>
      <c r="O27" s="390"/>
      <c r="P27" s="302"/>
      <c r="Q27" s="302"/>
      <c r="R27" s="302"/>
      <c r="S27" s="302"/>
      <c r="T27" s="356"/>
      <c r="U27" s="201"/>
      <c r="V27" s="201"/>
      <c r="W27" s="201"/>
      <c r="X27" s="201"/>
      <c r="Y27" s="390">
        <f>644894.44</f>
        <v>644894.43999999994</v>
      </c>
      <c r="Z27" s="390" t="s">
        <v>601</v>
      </c>
      <c r="AA27" s="192"/>
      <c r="AB27" s="390">
        <f>644894.44</f>
        <v>644894.43999999994</v>
      </c>
      <c r="AC27" s="390" t="s">
        <v>601</v>
      </c>
      <c r="AD27" s="64"/>
    </row>
    <row r="28" spans="1:30" ht="12.75" customHeight="1" x14ac:dyDescent="0.25">
      <c r="A28" s="235">
        <f t="shared" si="1"/>
        <v>17</v>
      </c>
      <c r="B28" s="247" t="s">
        <v>551</v>
      </c>
      <c r="C28" s="302">
        <f t="shared" si="0"/>
        <v>1088524.5799999998</v>
      </c>
      <c r="D28" s="390">
        <f t="shared" si="2"/>
        <v>0</v>
      </c>
      <c r="E28" s="302"/>
      <c r="F28" s="302"/>
      <c r="G28" s="302"/>
      <c r="H28" s="302"/>
      <c r="I28" s="20"/>
      <c r="J28" s="302"/>
      <c r="K28" s="302"/>
      <c r="L28" s="390"/>
      <c r="M28" s="302"/>
      <c r="N28" s="302"/>
      <c r="O28" s="390"/>
      <c r="P28" s="302"/>
      <c r="Q28" s="302"/>
      <c r="R28" s="302"/>
      <c r="S28" s="302"/>
      <c r="T28" s="356"/>
      <c r="U28" s="201"/>
      <c r="V28" s="201"/>
      <c r="W28" s="201"/>
      <c r="X28" s="201"/>
      <c r="Y28" s="390">
        <f>298326.56+550309.33+239888.69</f>
        <v>1088524.5799999998</v>
      </c>
      <c r="Z28" s="390" t="s">
        <v>603</v>
      </c>
      <c r="AA28" s="192"/>
      <c r="AB28" s="390">
        <f>298326.56+550309.33+239888.69</f>
        <v>1088524.5799999998</v>
      </c>
      <c r="AC28" s="390" t="s">
        <v>603</v>
      </c>
      <c r="AD28" s="64"/>
    </row>
    <row r="29" spans="1:30" ht="12.75" customHeight="1" x14ac:dyDescent="0.25">
      <c r="A29" s="235">
        <f t="shared" si="1"/>
        <v>18</v>
      </c>
      <c r="B29" s="247" t="s">
        <v>552</v>
      </c>
      <c r="C29" s="302">
        <f t="shared" si="0"/>
        <v>1600369.23</v>
      </c>
      <c r="D29" s="390">
        <f t="shared" si="2"/>
        <v>0</v>
      </c>
      <c r="E29" s="302"/>
      <c r="F29" s="302"/>
      <c r="G29" s="302"/>
      <c r="H29" s="302"/>
      <c r="I29" s="20"/>
      <c r="J29" s="302"/>
      <c r="K29" s="302"/>
      <c r="L29" s="390"/>
      <c r="M29" s="302"/>
      <c r="N29" s="302"/>
      <c r="O29" s="390"/>
      <c r="P29" s="302"/>
      <c r="Q29" s="302"/>
      <c r="R29" s="302"/>
      <c r="S29" s="302"/>
      <c r="T29" s="356"/>
      <c r="U29" s="201"/>
      <c r="V29" s="201"/>
      <c r="W29" s="201"/>
      <c r="X29" s="201"/>
      <c r="Y29" s="390">
        <f>1106300.92+494068.31</f>
        <v>1600369.23</v>
      </c>
      <c r="Z29" s="390" t="s">
        <v>609</v>
      </c>
      <c r="AA29" s="192"/>
      <c r="AB29" s="390">
        <f>1106300.92+494068.31</f>
        <v>1600369.23</v>
      </c>
      <c r="AC29" s="390" t="s">
        <v>609</v>
      </c>
      <c r="AD29" s="64"/>
    </row>
    <row r="30" spans="1:30" ht="12.75" customHeight="1" x14ac:dyDescent="0.25">
      <c r="A30" s="235">
        <f t="shared" si="1"/>
        <v>19</v>
      </c>
      <c r="B30" s="247" t="s">
        <v>555</v>
      </c>
      <c r="C30" s="302">
        <f t="shared" si="0"/>
        <v>3181700.61</v>
      </c>
      <c r="D30" s="390">
        <f t="shared" si="2"/>
        <v>0</v>
      </c>
      <c r="E30" s="302"/>
      <c r="F30" s="302"/>
      <c r="G30" s="302"/>
      <c r="H30" s="302"/>
      <c r="I30" s="20"/>
      <c r="J30" s="302"/>
      <c r="K30" s="302"/>
      <c r="L30" s="390"/>
      <c r="M30" s="302"/>
      <c r="N30" s="302"/>
      <c r="O30" s="390"/>
      <c r="P30" s="302"/>
      <c r="Q30" s="302">
        <v>510</v>
      </c>
      <c r="R30" s="302">
        <v>2840000</v>
      </c>
      <c r="S30" s="302">
        <v>341700.61</v>
      </c>
      <c r="T30" s="356"/>
      <c r="U30" s="201"/>
      <c r="V30" s="201"/>
      <c r="W30" s="201"/>
      <c r="X30" s="201"/>
      <c r="Y30" s="390"/>
      <c r="Z30" s="390"/>
      <c r="AA30" s="192"/>
      <c r="AB30" s="390"/>
      <c r="AC30" s="390"/>
      <c r="AD30" s="64"/>
    </row>
    <row r="31" spans="1:30" ht="12.75" customHeight="1" x14ac:dyDescent="0.25">
      <c r="A31" s="235">
        <f t="shared" si="1"/>
        <v>20</v>
      </c>
      <c r="B31" s="247" t="s">
        <v>558</v>
      </c>
      <c r="C31" s="302">
        <f t="shared" si="0"/>
        <v>4203009.1500000004</v>
      </c>
      <c r="D31" s="390">
        <f t="shared" si="2"/>
        <v>0</v>
      </c>
      <c r="E31" s="302"/>
      <c r="F31" s="302"/>
      <c r="G31" s="302"/>
      <c r="H31" s="302"/>
      <c r="I31" s="20"/>
      <c r="J31" s="302"/>
      <c r="K31" s="302"/>
      <c r="L31" s="390"/>
      <c r="M31" s="302"/>
      <c r="N31" s="302"/>
      <c r="O31" s="390"/>
      <c r="P31" s="302"/>
      <c r="Q31" s="302">
        <v>620.79999999999995</v>
      </c>
      <c r="R31" s="302">
        <v>2840000</v>
      </c>
      <c r="S31" s="302">
        <v>883249.55</v>
      </c>
      <c r="T31" s="356"/>
      <c r="U31" s="201"/>
      <c r="V31" s="201"/>
      <c r="W31" s="201"/>
      <c r="X31" s="201"/>
      <c r="Y31" s="390">
        <v>479759.6</v>
      </c>
      <c r="Z31" s="390" t="s">
        <v>845</v>
      </c>
      <c r="AA31" s="192"/>
      <c r="AB31" s="390">
        <f>366192.53+105571.08+372399.18</f>
        <v>844162.79</v>
      </c>
      <c r="AC31" s="390" t="s">
        <v>845</v>
      </c>
      <c r="AD31" s="64"/>
    </row>
    <row r="32" spans="1:30" ht="12.75" customHeight="1" x14ac:dyDescent="0.25">
      <c r="A32" s="235">
        <f t="shared" si="1"/>
        <v>21</v>
      </c>
      <c r="B32" s="247" t="s">
        <v>559</v>
      </c>
      <c r="C32" s="302">
        <f t="shared" si="0"/>
        <v>332702.55</v>
      </c>
      <c r="D32" s="390">
        <f t="shared" si="2"/>
        <v>0</v>
      </c>
      <c r="E32" s="302"/>
      <c r="F32" s="302"/>
      <c r="G32" s="302"/>
      <c r="H32" s="302"/>
      <c r="I32" s="20"/>
      <c r="J32" s="302"/>
      <c r="K32" s="302"/>
      <c r="L32" s="390"/>
      <c r="M32" s="302"/>
      <c r="N32" s="302"/>
      <c r="O32" s="390"/>
      <c r="P32" s="302"/>
      <c r="Q32" s="302"/>
      <c r="R32" s="302"/>
      <c r="S32" s="302"/>
      <c r="T32" s="356"/>
      <c r="U32" s="201"/>
      <c r="V32" s="201"/>
      <c r="W32" s="201"/>
      <c r="X32" s="201"/>
      <c r="Y32" s="390">
        <v>332702.55</v>
      </c>
      <c r="Z32" s="390" t="s">
        <v>396</v>
      </c>
      <c r="AA32" s="192"/>
      <c r="AB32" s="390">
        <v>332702.55</v>
      </c>
      <c r="AC32" s="390" t="s">
        <v>396</v>
      </c>
      <c r="AD32" s="64"/>
    </row>
    <row r="33" spans="1:30" ht="12.75" customHeight="1" x14ac:dyDescent="0.25">
      <c r="A33" s="235">
        <f t="shared" si="1"/>
        <v>22</v>
      </c>
      <c r="B33" s="247" t="s">
        <v>561</v>
      </c>
      <c r="C33" s="302">
        <f t="shared" si="0"/>
        <v>6246911.29</v>
      </c>
      <c r="D33" s="390">
        <f t="shared" si="2"/>
        <v>0</v>
      </c>
      <c r="E33" s="302"/>
      <c r="F33" s="302"/>
      <c r="G33" s="302"/>
      <c r="H33" s="302"/>
      <c r="I33" s="20"/>
      <c r="J33" s="302"/>
      <c r="K33" s="302"/>
      <c r="L33" s="390"/>
      <c r="M33" s="302"/>
      <c r="N33" s="302"/>
      <c r="O33" s="390"/>
      <c r="P33" s="302"/>
      <c r="Q33" s="302">
        <v>1345</v>
      </c>
      <c r="R33" s="302">
        <v>5380000</v>
      </c>
      <c r="S33" s="302"/>
      <c r="T33" s="356"/>
      <c r="U33" s="201"/>
      <c r="V33" s="201"/>
      <c r="W33" s="201"/>
      <c r="X33" s="201"/>
      <c r="Y33" s="390">
        <f>129316.34+737594.95</f>
        <v>866911.28999999992</v>
      </c>
      <c r="Z33" s="390" t="s">
        <v>604</v>
      </c>
      <c r="AA33" s="192"/>
      <c r="AB33" s="390">
        <f>129316.34+737594.95</f>
        <v>866911.28999999992</v>
      </c>
      <c r="AC33" s="390" t="s">
        <v>604</v>
      </c>
      <c r="AD33" s="64"/>
    </row>
    <row r="34" spans="1:30" ht="12.75" customHeight="1" x14ac:dyDescent="0.25">
      <c r="A34" s="235">
        <f t="shared" si="1"/>
        <v>23</v>
      </c>
      <c r="B34" s="247" t="s">
        <v>562</v>
      </c>
      <c r="C34" s="302">
        <f t="shared" si="0"/>
        <v>3661702.1</v>
      </c>
      <c r="D34" s="390">
        <f t="shared" si="2"/>
        <v>0</v>
      </c>
      <c r="E34" s="302"/>
      <c r="F34" s="302"/>
      <c r="G34" s="302"/>
      <c r="H34" s="302"/>
      <c r="I34" s="20"/>
      <c r="J34" s="302"/>
      <c r="K34" s="302"/>
      <c r="L34" s="390"/>
      <c r="M34" s="302"/>
      <c r="N34" s="302"/>
      <c r="O34" s="390"/>
      <c r="P34" s="302"/>
      <c r="Q34" s="302">
        <v>812</v>
      </c>
      <c r="R34" s="302">
        <v>3248000</v>
      </c>
      <c r="S34" s="302">
        <v>413702.1</v>
      </c>
      <c r="T34" s="356"/>
      <c r="U34" s="201"/>
      <c r="V34" s="201"/>
      <c r="W34" s="201"/>
      <c r="X34" s="201"/>
      <c r="Y34" s="390"/>
      <c r="Z34" s="390"/>
      <c r="AA34" s="192"/>
      <c r="AB34" s="390"/>
      <c r="AC34" s="390"/>
      <c r="AD34" s="64"/>
    </row>
    <row r="35" spans="1:30" ht="12.75" customHeight="1" x14ac:dyDescent="0.25">
      <c r="A35" s="235">
        <f t="shared" si="1"/>
        <v>24</v>
      </c>
      <c r="B35" s="247" t="s">
        <v>564</v>
      </c>
      <c r="C35" s="302">
        <f t="shared" si="0"/>
        <v>18748585.75</v>
      </c>
      <c r="D35" s="390">
        <f t="shared" si="2"/>
        <v>0</v>
      </c>
      <c r="E35" s="302"/>
      <c r="F35" s="302"/>
      <c r="G35" s="302"/>
      <c r="H35" s="302"/>
      <c r="I35" s="20"/>
      <c r="J35" s="302"/>
      <c r="K35" s="302"/>
      <c r="L35" s="390"/>
      <c r="M35" s="302">
        <v>1249</v>
      </c>
      <c r="N35" s="302">
        <f>M35*7233*1.05</f>
        <v>9485717.8499999996</v>
      </c>
      <c r="O35" s="390">
        <v>798</v>
      </c>
      <c r="P35" s="302">
        <v>914122.09</v>
      </c>
      <c r="Q35" s="302">
        <v>1300</v>
      </c>
      <c r="R35" s="302">
        <v>7305914.54</v>
      </c>
      <c r="S35" s="302">
        <v>766754.4</v>
      </c>
      <c r="T35" s="356"/>
      <c r="U35" s="201"/>
      <c r="V35" s="201"/>
      <c r="W35" s="201"/>
      <c r="X35" s="201"/>
      <c r="Y35" s="390">
        <v>276076.87</v>
      </c>
      <c r="Z35" s="390" t="s">
        <v>396</v>
      </c>
      <c r="AA35" s="192"/>
      <c r="AB35" s="390">
        <v>276076.87</v>
      </c>
      <c r="AC35" s="390" t="s">
        <v>396</v>
      </c>
      <c r="AD35" s="64"/>
    </row>
    <row r="36" spans="1:30" ht="12.75" customHeight="1" x14ac:dyDescent="0.25">
      <c r="A36" s="235">
        <f t="shared" si="1"/>
        <v>25</v>
      </c>
      <c r="B36" s="247" t="s">
        <v>63</v>
      </c>
      <c r="C36" s="302">
        <f t="shared" si="0"/>
        <v>5905197.3100000005</v>
      </c>
      <c r="D36" s="390">
        <f t="shared" si="2"/>
        <v>0</v>
      </c>
      <c r="E36" s="302"/>
      <c r="F36" s="302"/>
      <c r="G36" s="302"/>
      <c r="H36" s="302"/>
      <c r="I36" s="20"/>
      <c r="J36" s="302"/>
      <c r="K36" s="302"/>
      <c r="L36" s="390"/>
      <c r="M36" s="302"/>
      <c r="N36" s="302"/>
      <c r="O36" s="390"/>
      <c r="P36" s="302"/>
      <c r="Q36" s="302">
        <v>1311</v>
      </c>
      <c r="R36" s="302">
        <v>5244000</v>
      </c>
      <c r="S36" s="302"/>
      <c r="T36" s="356"/>
      <c r="U36" s="201"/>
      <c r="V36" s="201"/>
      <c r="W36" s="201"/>
      <c r="X36" s="201"/>
      <c r="Y36" s="390">
        <v>661197.31000000006</v>
      </c>
      <c r="Z36" s="390" t="s">
        <v>601</v>
      </c>
      <c r="AA36" s="192"/>
      <c r="AB36" s="390">
        <v>661197.31000000006</v>
      </c>
      <c r="AC36" s="390" t="s">
        <v>601</v>
      </c>
      <c r="AD36" s="64"/>
    </row>
    <row r="37" spans="1:30" ht="12.75" customHeight="1" x14ac:dyDescent="0.25">
      <c r="A37" s="235">
        <f t="shared" si="1"/>
        <v>26</v>
      </c>
      <c r="B37" s="247" t="s">
        <v>565</v>
      </c>
      <c r="C37" s="302">
        <f t="shared" si="0"/>
        <v>14114017.17</v>
      </c>
      <c r="D37" s="390">
        <f t="shared" si="2"/>
        <v>0</v>
      </c>
      <c r="E37" s="302"/>
      <c r="F37" s="302"/>
      <c r="G37" s="302"/>
      <c r="H37" s="302"/>
      <c r="I37" s="20"/>
      <c r="J37" s="302"/>
      <c r="K37" s="302"/>
      <c r="L37" s="390"/>
      <c r="M37" s="302">
        <v>1170</v>
      </c>
      <c r="N37" s="302">
        <v>7020000</v>
      </c>
      <c r="O37" s="390"/>
      <c r="P37" s="302"/>
      <c r="Q37" s="302">
        <v>1552</v>
      </c>
      <c r="R37" s="302">
        <v>6208000</v>
      </c>
      <c r="S37" s="302"/>
      <c r="T37" s="356"/>
      <c r="U37" s="201"/>
      <c r="V37" s="201"/>
      <c r="W37" s="201"/>
      <c r="X37" s="201"/>
      <c r="Y37" s="390">
        <f>127122.29+758894.88</f>
        <v>886017.17</v>
      </c>
      <c r="Z37" s="390" t="s">
        <v>610</v>
      </c>
      <c r="AA37" s="192"/>
      <c r="AB37" s="390">
        <f>127122.29+758894.88</f>
        <v>886017.17</v>
      </c>
      <c r="AC37" s="390" t="s">
        <v>610</v>
      </c>
      <c r="AD37" s="64"/>
    </row>
    <row r="38" spans="1:30" ht="12.75" customHeight="1" x14ac:dyDescent="0.25">
      <c r="A38" s="235">
        <f t="shared" si="1"/>
        <v>27</v>
      </c>
      <c r="B38" s="247" t="s">
        <v>566</v>
      </c>
      <c r="C38" s="302">
        <f t="shared" si="0"/>
        <v>13024493.85</v>
      </c>
      <c r="D38" s="390">
        <f t="shared" si="2"/>
        <v>0</v>
      </c>
      <c r="E38" s="302"/>
      <c r="F38" s="302"/>
      <c r="G38" s="302"/>
      <c r="H38" s="302"/>
      <c r="I38" s="20"/>
      <c r="J38" s="302"/>
      <c r="K38" s="302"/>
      <c r="L38" s="390"/>
      <c r="M38" s="302">
        <v>765</v>
      </c>
      <c r="N38" s="302">
        <f>M38*7233*1.05</f>
        <v>5809907.25</v>
      </c>
      <c r="O38" s="390"/>
      <c r="P38" s="302"/>
      <c r="Q38" s="302">
        <v>1297</v>
      </c>
      <c r="R38" s="302">
        <v>5188000</v>
      </c>
      <c r="S38" s="302">
        <v>1361835.77</v>
      </c>
      <c r="T38" s="356"/>
      <c r="U38" s="201"/>
      <c r="V38" s="201"/>
      <c r="W38" s="201"/>
      <c r="X38" s="201"/>
      <c r="Y38" s="390">
        <f>227922.65+436828.18</f>
        <v>664750.82999999996</v>
      </c>
      <c r="Z38" s="390" t="s">
        <v>605</v>
      </c>
      <c r="AA38" s="192"/>
      <c r="AB38" s="390">
        <f>227922.65+436828.18</f>
        <v>664750.82999999996</v>
      </c>
      <c r="AC38" s="390" t="s">
        <v>605</v>
      </c>
      <c r="AD38" s="64"/>
    </row>
    <row r="39" spans="1:30" ht="12.75" customHeight="1" x14ac:dyDescent="0.25">
      <c r="A39" s="235">
        <f t="shared" si="1"/>
        <v>28</v>
      </c>
      <c r="B39" s="247" t="s">
        <v>568</v>
      </c>
      <c r="C39" s="302">
        <f t="shared" si="0"/>
        <v>6709764.1900000004</v>
      </c>
      <c r="D39" s="390">
        <f t="shared" si="2"/>
        <v>0</v>
      </c>
      <c r="E39" s="302"/>
      <c r="F39" s="302"/>
      <c r="G39" s="302"/>
      <c r="H39" s="302"/>
      <c r="I39" s="20"/>
      <c r="J39" s="302"/>
      <c r="K39" s="302"/>
      <c r="L39" s="390"/>
      <c r="M39" s="302"/>
      <c r="N39" s="302"/>
      <c r="O39" s="390"/>
      <c r="P39" s="302"/>
      <c r="Q39" s="302">
        <v>1293</v>
      </c>
      <c r="R39" s="302">
        <v>5172000</v>
      </c>
      <c r="S39" s="414">
        <v>1033014</v>
      </c>
      <c r="T39" s="356"/>
      <c r="U39" s="201"/>
      <c r="V39" s="201"/>
      <c r="W39" s="201"/>
      <c r="X39" s="201"/>
      <c r="Y39" s="390">
        <v>504750.19</v>
      </c>
      <c r="Z39" s="390" t="s">
        <v>601</v>
      </c>
      <c r="AA39" s="192"/>
      <c r="AB39" s="390">
        <v>504750.19</v>
      </c>
      <c r="AC39" s="390" t="s">
        <v>601</v>
      </c>
      <c r="AD39" s="64"/>
    </row>
    <row r="40" spans="1:30" ht="12.75" customHeight="1" x14ac:dyDescent="0.25">
      <c r="A40" s="235">
        <f t="shared" si="1"/>
        <v>29</v>
      </c>
      <c r="B40" s="247" t="s">
        <v>569</v>
      </c>
      <c r="C40" s="302">
        <f t="shared" si="0"/>
        <v>5871423.3600000003</v>
      </c>
      <c r="D40" s="390">
        <f t="shared" si="2"/>
        <v>0</v>
      </c>
      <c r="E40" s="302"/>
      <c r="F40" s="302"/>
      <c r="G40" s="302"/>
      <c r="H40" s="302"/>
      <c r="I40" s="20"/>
      <c r="J40" s="302"/>
      <c r="K40" s="302"/>
      <c r="L40" s="390"/>
      <c r="M40" s="302"/>
      <c r="N40" s="302"/>
      <c r="O40" s="390"/>
      <c r="P40" s="302"/>
      <c r="Q40" s="302">
        <v>1340</v>
      </c>
      <c r="R40" s="302">
        <v>5360000</v>
      </c>
      <c r="S40" s="302"/>
      <c r="T40" s="356"/>
      <c r="U40" s="201"/>
      <c r="V40" s="201"/>
      <c r="W40" s="201"/>
      <c r="X40" s="201"/>
      <c r="Y40" s="390">
        <v>511423.36</v>
      </c>
      <c r="Z40" s="390" t="s">
        <v>601</v>
      </c>
      <c r="AA40" s="192"/>
      <c r="AB40" s="390">
        <v>511423.36</v>
      </c>
      <c r="AC40" s="390" t="s">
        <v>601</v>
      </c>
      <c r="AD40" s="64"/>
    </row>
    <row r="41" spans="1:30" ht="12.75" customHeight="1" x14ac:dyDescent="0.25">
      <c r="A41" s="235">
        <f t="shared" si="1"/>
        <v>30</v>
      </c>
      <c r="B41" s="247" t="s">
        <v>570</v>
      </c>
      <c r="C41" s="302">
        <f t="shared" si="0"/>
        <v>15294813.51</v>
      </c>
      <c r="D41" s="390">
        <f t="shared" si="2"/>
        <v>0</v>
      </c>
      <c r="E41" s="302"/>
      <c r="F41" s="302"/>
      <c r="G41" s="302"/>
      <c r="H41" s="302"/>
      <c r="I41" s="20"/>
      <c r="J41" s="302"/>
      <c r="K41" s="302"/>
      <c r="L41" s="390"/>
      <c r="M41" s="302"/>
      <c r="N41" s="302"/>
      <c r="O41" s="390"/>
      <c r="P41" s="302"/>
      <c r="Q41" s="302">
        <v>2756</v>
      </c>
      <c r="R41" s="302">
        <v>11024000</v>
      </c>
      <c r="S41" s="302">
        <v>3508070.3999999999</v>
      </c>
      <c r="T41" s="356"/>
      <c r="U41" s="201"/>
      <c r="V41" s="201"/>
      <c r="W41" s="201"/>
      <c r="X41" s="201"/>
      <c r="Y41" s="390">
        <v>762743.11</v>
      </c>
      <c r="Z41" s="390" t="s">
        <v>601</v>
      </c>
      <c r="AA41" s="192"/>
      <c r="AB41" s="390">
        <v>762743.11</v>
      </c>
      <c r="AC41" s="390" t="s">
        <v>601</v>
      </c>
      <c r="AD41" s="64"/>
    </row>
    <row r="42" spans="1:30" ht="12.75" customHeight="1" x14ac:dyDescent="0.25">
      <c r="A42" s="235">
        <f t="shared" si="1"/>
        <v>31</v>
      </c>
      <c r="B42" s="247" t="s">
        <v>571</v>
      </c>
      <c r="C42" s="302">
        <f t="shared" si="0"/>
        <v>268041.01</v>
      </c>
      <c r="D42" s="390">
        <f t="shared" si="2"/>
        <v>0</v>
      </c>
      <c r="E42" s="302"/>
      <c r="F42" s="302"/>
      <c r="G42" s="302"/>
      <c r="H42" s="302"/>
      <c r="I42" s="20"/>
      <c r="J42" s="302"/>
      <c r="K42" s="302"/>
      <c r="L42" s="390"/>
      <c r="M42" s="302"/>
      <c r="N42" s="302"/>
      <c r="O42" s="390"/>
      <c r="P42" s="302"/>
      <c r="Q42" s="302"/>
      <c r="R42" s="302"/>
      <c r="S42" s="302"/>
      <c r="T42" s="356"/>
      <c r="U42" s="201"/>
      <c r="V42" s="201"/>
      <c r="W42" s="201"/>
      <c r="X42" s="201"/>
      <c r="Y42" s="390">
        <v>268041.01</v>
      </c>
      <c r="Z42" s="390" t="s">
        <v>396</v>
      </c>
      <c r="AA42" s="192"/>
      <c r="AB42" s="390">
        <v>268041.01</v>
      </c>
      <c r="AC42" s="390" t="s">
        <v>396</v>
      </c>
      <c r="AD42" s="64"/>
    </row>
    <row r="43" spans="1:30" ht="17.25" customHeight="1" x14ac:dyDescent="0.25">
      <c r="A43" s="235">
        <f t="shared" si="1"/>
        <v>32</v>
      </c>
      <c r="B43" s="247" t="s">
        <v>576</v>
      </c>
      <c r="C43" s="302">
        <f t="shared" si="0"/>
        <v>3755082.52</v>
      </c>
      <c r="D43" s="390">
        <f t="shared" si="2"/>
        <v>0</v>
      </c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>
        <v>812</v>
      </c>
      <c r="R43" s="302">
        <v>3248000</v>
      </c>
      <c r="S43" s="390"/>
      <c r="T43" s="346"/>
      <c r="U43" s="390"/>
      <c r="V43" s="390"/>
      <c r="W43" s="390"/>
      <c r="X43" s="390"/>
      <c r="Y43" s="390">
        <v>507082.52</v>
      </c>
      <c r="Z43" s="390" t="s">
        <v>601</v>
      </c>
      <c r="AA43" s="403"/>
      <c r="AB43" s="390">
        <v>507082.52</v>
      </c>
      <c r="AC43" s="390" t="s">
        <v>601</v>
      </c>
    </row>
    <row r="44" spans="1:30" ht="12.75" customHeight="1" x14ac:dyDescent="0.25">
      <c r="A44" s="235">
        <f t="shared" si="1"/>
        <v>33</v>
      </c>
      <c r="B44" s="247" t="s">
        <v>577</v>
      </c>
      <c r="C44" s="302">
        <f t="shared" si="0"/>
        <v>3205811.86</v>
      </c>
      <c r="D44" s="390">
        <f t="shared" si="2"/>
        <v>0</v>
      </c>
      <c r="E44" s="302"/>
      <c r="F44" s="302"/>
      <c r="G44" s="302"/>
      <c r="H44" s="302"/>
      <c r="I44" s="20"/>
      <c r="J44" s="302"/>
      <c r="K44" s="302"/>
      <c r="L44" s="390"/>
      <c r="M44" s="302"/>
      <c r="N44" s="302"/>
      <c r="O44" s="390"/>
      <c r="P44" s="302"/>
      <c r="Q44" s="302">
        <v>689</v>
      </c>
      <c r="R44" s="302">
        <v>2756000</v>
      </c>
      <c r="T44" s="356"/>
      <c r="U44" s="201"/>
      <c r="V44" s="201"/>
      <c r="W44" s="201"/>
      <c r="X44" s="201"/>
      <c r="Y44" s="390">
        <v>449811.86</v>
      </c>
      <c r="Z44" s="390" t="s">
        <v>847</v>
      </c>
      <c r="AA44" s="192"/>
      <c r="AB44" s="390">
        <f>101424+442315</f>
        <v>543739</v>
      </c>
      <c r="AC44" s="390" t="s">
        <v>606</v>
      </c>
      <c r="AD44" s="64"/>
    </row>
    <row r="45" spans="1:30" ht="12.75" customHeight="1" x14ac:dyDescent="0.25">
      <c r="A45" s="235">
        <f t="shared" si="1"/>
        <v>34</v>
      </c>
      <c r="B45" s="247" t="s">
        <v>578</v>
      </c>
      <c r="C45" s="302">
        <f t="shared" si="0"/>
        <v>19412795.68</v>
      </c>
      <c r="D45" s="390">
        <f t="shared" si="2"/>
        <v>0</v>
      </c>
      <c r="E45" s="302"/>
      <c r="F45" s="302"/>
      <c r="G45" s="302"/>
      <c r="H45" s="302"/>
      <c r="I45" s="20"/>
      <c r="J45" s="302"/>
      <c r="K45" s="302"/>
      <c r="L45" s="390"/>
      <c r="M45" s="302"/>
      <c r="N45" s="302"/>
      <c r="O45" s="390"/>
      <c r="P45" s="302"/>
      <c r="Q45" s="302">
        <v>2200</v>
      </c>
      <c r="R45" s="302">
        <v>16500000</v>
      </c>
      <c r="S45" s="414">
        <v>2466455.7400000002</v>
      </c>
      <c r="T45" s="356"/>
      <c r="U45" s="201"/>
      <c r="V45" s="201"/>
      <c r="W45" s="201"/>
      <c r="X45" s="201"/>
      <c r="Y45" s="390">
        <v>446339.94</v>
      </c>
      <c r="Z45" s="390" t="s">
        <v>601</v>
      </c>
      <c r="AA45" s="192"/>
      <c r="AB45" s="390">
        <v>446339.94</v>
      </c>
      <c r="AC45" s="390" t="s">
        <v>601</v>
      </c>
      <c r="AD45" s="64"/>
    </row>
    <row r="46" spans="1:30" ht="12.75" customHeight="1" x14ac:dyDescent="0.25">
      <c r="A46" s="235">
        <f t="shared" si="1"/>
        <v>35</v>
      </c>
      <c r="B46" s="247" t="s">
        <v>579</v>
      </c>
      <c r="C46" s="302">
        <f t="shared" si="0"/>
        <v>27250144.240000002</v>
      </c>
      <c r="D46" s="390">
        <f t="shared" si="2"/>
        <v>0</v>
      </c>
      <c r="E46" s="302"/>
      <c r="F46" s="302"/>
      <c r="G46" s="302"/>
      <c r="H46" s="302"/>
      <c r="I46" s="20"/>
      <c r="J46" s="302"/>
      <c r="K46" s="302"/>
      <c r="L46" s="390"/>
      <c r="M46" s="302">
        <v>1030</v>
      </c>
      <c r="N46" s="302">
        <f>M46*5579*1.05</f>
        <v>6033688.5</v>
      </c>
      <c r="O46" s="390"/>
      <c r="P46" s="302"/>
      <c r="Q46" s="302">
        <v>2500</v>
      </c>
      <c r="R46" s="302">
        <v>18750000</v>
      </c>
      <c r="S46" s="302">
        <v>2466455.7400000002</v>
      </c>
      <c r="T46" s="356"/>
      <c r="U46" s="201"/>
      <c r="V46" s="201"/>
      <c r="W46" s="201"/>
      <c r="X46" s="201"/>
      <c r="Y46" s="390"/>
      <c r="Z46" s="390"/>
      <c r="AA46" s="192"/>
      <c r="AB46" s="390"/>
      <c r="AC46" s="390"/>
      <c r="AD46" s="64"/>
    </row>
    <row r="47" spans="1:30" s="66" customFormat="1" ht="15" customHeight="1" x14ac:dyDescent="0.2">
      <c r="A47" s="235">
        <f t="shared" si="1"/>
        <v>36</v>
      </c>
      <c r="B47" s="247" t="s">
        <v>580</v>
      </c>
      <c r="C47" s="302">
        <f t="shared" si="0"/>
        <v>16197315.939999999</v>
      </c>
      <c r="D47" s="390">
        <f t="shared" si="2"/>
        <v>0</v>
      </c>
      <c r="E47" s="302"/>
      <c r="F47" s="302"/>
      <c r="G47" s="302"/>
      <c r="H47" s="302"/>
      <c r="I47" s="302"/>
      <c r="J47" s="302"/>
      <c r="K47" s="302"/>
      <c r="L47" s="302"/>
      <c r="M47" s="302">
        <v>850</v>
      </c>
      <c r="N47" s="302">
        <f>M47*7233*1.05</f>
        <v>6455452.5</v>
      </c>
      <c r="O47" s="302"/>
      <c r="P47" s="302"/>
      <c r="Q47" s="302">
        <v>1020</v>
      </c>
      <c r="R47" s="302">
        <v>7650000</v>
      </c>
      <c r="S47" s="302">
        <v>1205424.2</v>
      </c>
      <c r="T47" s="345"/>
      <c r="U47" s="302"/>
      <c r="V47" s="302"/>
      <c r="W47" s="302"/>
      <c r="X47" s="302"/>
      <c r="Y47" s="390">
        <f>642962.8+243476.44</f>
        <v>886439.24</v>
      </c>
      <c r="Z47" s="390" t="s">
        <v>837</v>
      </c>
      <c r="AA47" s="273"/>
      <c r="AB47" s="390">
        <f>642962.8+243476.44</f>
        <v>886439.24</v>
      </c>
      <c r="AC47" s="390" t="s">
        <v>837</v>
      </c>
    </row>
    <row r="48" spans="1:30" s="66" customFormat="1" ht="15" customHeight="1" x14ac:dyDescent="0.2">
      <c r="A48" s="235">
        <f t="shared" si="1"/>
        <v>37</v>
      </c>
      <c r="B48" s="247" t="s">
        <v>581</v>
      </c>
      <c r="C48" s="302">
        <f t="shared" si="0"/>
        <v>15310876.699999999</v>
      </c>
      <c r="D48" s="390">
        <f t="shared" si="2"/>
        <v>0</v>
      </c>
      <c r="E48" s="302"/>
      <c r="F48" s="302"/>
      <c r="G48" s="302"/>
      <c r="H48" s="302"/>
      <c r="I48" s="302"/>
      <c r="J48" s="302"/>
      <c r="K48" s="302"/>
      <c r="L48" s="302"/>
      <c r="M48" s="302">
        <v>850</v>
      </c>
      <c r="N48" s="302">
        <f>M48*7233*1.05</f>
        <v>6455452.5</v>
      </c>
      <c r="O48" s="302"/>
      <c r="P48" s="302"/>
      <c r="Q48" s="302">
        <v>1020</v>
      </c>
      <c r="R48" s="302">
        <v>7650000</v>
      </c>
      <c r="S48" s="302">
        <v>1205424.2</v>
      </c>
      <c r="T48" s="345"/>
      <c r="U48" s="302"/>
      <c r="V48" s="302"/>
      <c r="W48" s="302"/>
      <c r="X48" s="302"/>
      <c r="Y48" s="390"/>
      <c r="Z48" s="390"/>
      <c r="AA48" s="273"/>
      <c r="AB48" s="390"/>
      <c r="AC48" s="390"/>
    </row>
    <row r="49" spans="1:32" s="66" customFormat="1" ht="15" customHeight="1" x14ac:dyDescent="0.2">
      <c r="A49" s="235">
        <f t="shared" si="1"/>
        <v>38</v>
      </c>
      <c r="B49" s="247" t="s">
        <v>582</v>
      </c>
      <c r="C49" s="302">
        <f t="shared" si="0"/>
        <v>16188939.92</v>
      </c>
      <c r="D49" s="390">
        <f t="shared" si="2"/>
        <v>0</v>
      </c>
      <c r="E49" s="302"/>
      <c r="F49" s="302"/>
      <c r="G49" s="302"/>
      <c r="H49" s="302"/>
      <c r="I49" s="302"/>
      <c r="J49" s="302"/>
      <c r="K49" s="302"/>
      <c r="L49" s="302"/>
      <c r="M49" s="302">
        <v>850</v>
      </c>
      <c r="N49" s="302">
        <f>M49*7233*1.05</f>
        <v>6455452.5</v>
      </c>
      <c r="O49" s="302"/>
      <c r="P49" s="302"/>
      <c r="Q49" s="302">
        <v>1020</v>
      </c>
      <c r="R49" s="302">
        <v>7650000</v>
      </c>
      <c r="S49" s="302">
        <v>1226077.48</v>
      </c>
      <c r="T49" s="345"/>
      <c r="U49" s="302"/>
      <c r="V49" s="302"/>
      <c r="W49" s="302"/>
      <c r="X49" s="302"/>
      <c r="Y49" s="390">
        <f>613933.5+243476.44</f>
        <v>857409.94</v>
      </c>
      <c r="Z49" s="390" t="s">
        <v>837</v>
      </c>
      <c r="AA49" s="273"/>
      <c r="AB49" s="390">
        <f>613933.5+243476.44</f>
        <v>857409.94</v>
      </c>
      <c r="AC49" s="390" t="s">
        <v>837</v>
      </c>
    </row>
    <row r="50" spans="1:32" s="66" customFormat="1" ht="15" customHeight="1" x14ac:dyDescent="0.2">
      <c r="A50" s="235">
        <f t="shared" si="1"/>
        <v>39</v>
      </c>
      <c r="B50" s="247" t="s">
        <v>583</v>
      </c>
      <c r="C50" s="302">
        <f t="shared" si="0"/>
        <v>16198786.530000001</v>
      </c>
      <c r="D50" s="390">
        <f t="shared" si="2"/>
        <v>0</v>
      </c>
      <c r="E50" s="302"/>
      <c r="F50" s="302"/>
      <c r="G50" s="302"/>
      <c r="H50" s="302"/>
      <c r="I50" s="302"/>
      <c r="J50" s="302"/>
      <c r="K50" s="302"/>
      <c r="L50" s="302"/>
      <c r="M50" s="302">
        <v>850</v>
      </c>
      <c r="N50" s="302">
        <f>M50*7233*1.05</f>
        <v>6455452.5</v>
      </c>
      <c r="O50" s="302"/>
      <c r="P50" s="302"/>
      <c r="Q50" s="302">
        <v>1020</v>
      </c>
      <c r="R50" s="302">
        <v>7650000</v>
      </c>
      <c r="S50" s="302">
        <v>1226077.48</v>
      </c>
      <c r="T50" s="345"/>
      <c r="U50" s="302"/>
      <c r="V50" s="302"/>
      <c r="W50" s="302"/>
      <c r="X50" s="302"/>
      <c r="Y50" s="390">
        <f>623780.11+243476.44</f>
        <v>867256.55</v>
      </c>
      <c r="Z50" s="390" t="s">
        <v>837</v>
      </c>
      <c r="AA50" s="273"/>
      <c r="AB50" s="390">
        <f>623780.11+243476.44</f>
        <v>867256.55</v>
      </c>
      <c r="AC50" s="390" t="s">
        <v>837</v>
      </c>
    </row>
    <row r="51" spans="1:32" ht="15" customHeight="1" x14ac:dyDescent="0.25">
      <c r="A51" s="235">
        <f t="shared" si="1"/>
        <v>40</v>
      </c>
      <c r="B51" s="247" t="s">
        <v>584</v>
      </c>
      <c r="C51" s="302">
        <f t="shared" si="0"/>
        <v>19758873.880000003</v>
      </c>
      <c r="D51" s="390">
        <f t="shared" si="2"/>
        <v>0</v>
      </c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>
        <v>1020</v>
      </c>
      <c r="R51" s="302">
        <v>16500000</v>
      </c>
      <c r="S51" s="390">
        <v>2466455.7400000002</v>
      </c>
      <c r="T51" s="346"/>
      <c r="U51" s="390"/>
      <c r="V51" s="390"/>
      <c r="W51" s="390"/>
      <c r="X51" s="390"/>
      <c r="Y51" s="390">
        <v>792418.14</v>
      </c>
      <c r="Z51" s="390" t="s">
        <v>601</v>
      </c>
      <c r="AA51" s="403"/>
      <c r="AB51" s="390">
        <v>792418.14</v>
      </c>
      <c r="AC51" s="390" t="s">
        <v>601</v>
      </c>
    </row>
    <row r="52" spans="1:32" ht="15" customHeight="1" x14ac:dyDescent="0.25">
      <c r="A52" s="235">
        <f t="shared" si="1"/>
        <v>41</v>
      </c>
      <c r="B52" s="247" t="s">
        <v>588</v>
      </c>
      <c r="C52" s="302">
        <f t="shared" si="0"/>
        <v>6960752</v>
      </c>
      <c r="D52" s="390">
        <f t="shared" si="2"/>
        <v>0</v>
      </c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>
        <v>3541.9</v>
      </c>
      <c r="R52" s="302">
        <v>6768609.5999999996</v>
      </c>
      <c r="S52" s="390">
        <v>192142.4</v>
      </c>
      <c r="T52" s="346"/>
      <c r="U52" s="390"/>
      <c r="V52" s="390"/>
      <c r="W52" s="390"/>
      <c r="X52" s="390"/>
      <c r="Y52" s="390"/>
      <c r="Z52" s="390"/>
      <c r="AA52" s="403"/>
      <c r="AB52" s="390"/>
      <c r="AC52" s="390"/>
    </row>
    <row r="53" spans="1:32" s="66" customFormat="1" ht="15" customHeight="1" x14ac:dyDescent="0.2">
      <c r="A53" s="235">
        <f t="shared" si="1"/>
        <v>42</v>
      </c>
      <c r="B53" s="247" t="s">
        <v>589</v>
      </c>
      <c r="C53" s="302">
        <f t="shared" si="0"/>
        <v>367010.09</v>
      </c>
      <c r="D53" s="390">
        <f t="shared" si="2"/>
        <v>0</v>
      </c>
      <c r="E53" s="302"/>
      <c r="F53" s="302"/>
      <c r="G53" s="302"/>
      <c r="H53" s="302"/>
      <c r="I53" s="302"/>
      <c r="J53" s="106"/>
      <c r="K53" s="106"/>
      <c r="L53" s="106"/>
      <c r="M53" s="106"/>
      <c r="N53" s="300"/>
      <c r="O53" s="106"/>
      <c r="P53" s="106"/>
      <c r="Q53" s="106"/>
      <c r="R53" s="106"/>
      <c r="S53" s="106"/>
      <c r="T53" s="345"/>
      <c r="U53" s="302"/>
      <c r="V53" s="302"/>
      <c r="W53" s="302"/>
      <c r="X53" s="302"/>
      <c r="Y53" s="390">
        <v>367010.09</v>
      </c>
      <c r="Z53" s="390" t="s">
        <v>601</v>
      </c>
      <c r="AA53" s="273"/>
      <c r="AB53" s="390">
        <v>367010.09</v>
      </c>
      <c r="AC53" s="390" t="s">
        <v>601</v>
      </c>
    </row>
    <row r="54" spans="1:32" s="66" customFormat="1" ht="15" customHeight="1" x14ac:dyDescent="0.2">
      <c r="A54" s="235">
        <f t="shared" si="1"/>
        <v>43</v>
      </c>
      <c r="B54" s="247" t="s">
        <v>590</v>
      </c>
      <c r="C54" s="302">
        <f t="shared" si="0"/>
        <v>102261.42</v>
      </c>
      <c r="D54" s="390">
        <f t="shared" si="2"/>
        <v>0</v>
      </c>
      <c r="E54" s="302"/>
      <c r="F54" s="302"/>
      <c r="G54" s="302"/>
      <c r="H54" s="302"/>
      <c r="I54" s="302"/>
      <c r="J54" s="106"/>
      <c r="K54" s="106"/>
      <c r="L54" s="106"/>
      <c r="M54" s="106"/>
      <c r="N54" s="300"/>
      <c r="O54" s="106"/>
      <c r="P54" s="106"/>
      <c r="Q54" s="106"/>
      <c r="R54" s="106"/>
      <c r="S54" s="106"/>
      <c r="T54" s="345"/>
      <c r="U54" s="302"/>
      <c r="V54" s="302"/>
      <c r="W54" s="302"/>
      <c r="X54" s="302"/>
      <c r="Y54" s="390">
        <v>102261.42</v>
      </c>
      <c r="Z54" s="390" t="s">
        <v>396</v>
      </c>
      <c r="AA54" s="273"/>
      <c r="AB54" s="390">
        <v>102261.42</v>
      </c>
      <c r="AC54" s="390" t="s">
        <v>396</v>
      </c>
    </row>
    <row r="55" spans="1:32" s="66" customFormat="1" ht="15" customHeight="1" x14ac:dyDescent="0.2">
      <c r="A55" s="235">
        <f t="shared" si="1"/>
        <v>44</v>
      </c>
      <c r="B55" s="247" t="s">
        <v>592</v>
      </c>
      <c r="C55" s="302">
        <f t="shared" si="0"/>
        <v>112307.98</v>
      </c>
      <c r="D55" s="390">
        <f t="shared" si="2"/>
        <v>0</v>
      </c>
      <c r="E55" s="302"/>
      <c r="F55" s="302"/>
      <c r="G55" s="302"/>
      <c r="H55" s="302"/>
      <c r="I55" s="302"/>
      <c r="J55" s="106"/>
      <c r="K55" s="106"/>
      <c r="L55" s="106"/>
      <c r="M55" s="106"/>
      <c r="N55" s="300"/>
      <c r="O55" s="106"/>
      <c r="P55" s="106"/>
      <c r="Q55" s="106"/>
      <c r="R55" s="106"/>
      <c r="S55" s="106"/>
      <c r="T55" s="345"/>
      <c r="U55" s="302"/>
      <c r="V55" s="302"/>
      <c r="W55" s="302"/>
      <c r="X55" s="302"/>
      <c r="Y55" s="390">
        <v>112307.98</v>
      </c>
      <c r="Z55" s="390" t="s">
        <v>396</v>
      </c>
      <c r="AA55" s="273"/>
      <c r="AB55" s="390">
        <v>112307.98</v>
      </c>
      <c r="AC55" s="390" t="s">
        <v>396</v>
      </c>
    </row>
    <row r="56" spans="1:32" s="66" customFormat="1" ht="15" customHeight="1" x14ac:dyDescent="0.2">
      <c r="A56" s="235">
        <f t="shared" si="1"/>
        <v>45</v>
      </c>
      <c r="B56" s="247" t="s">
        <v>594</v>
      </c>
      <c r="C56" s="302">
        <f t="shared" si="0"/>
        <v>1216682.48</v>
      </c>
      <c r="D56" s="390">
        <f t="shared" si="2"/>
        <v>0</v>
      </c>
      <c r="E56" s="302"/>
      <c r="F56" s="302"/>
      <c r="G56" s="302"/>
      <c r="H56" s="302"/>
      <c r="I56" s="302"/>
      <c r="J56" s="106"/>
      <c r="K56" s="106"/>
      <c r="L56" s="106"/>
      <c r="M56" s="106"/>
      <c r="N56" s="300"/>
      <c r="O56" s="106"/>
      <c r="P56" s="106"/>
      <c r="Q56" s="106"/>
      <c r="R56" s="106"/>
      <c r="S56" s="106"/>
      <c r="T56" s="345"/>
      <c r="U56" s="302"/>
      <c r="V56" s="302"/>
      <c r="W56" s="302"/>
      <c r="X56" s="302"/>
      <c r="Y56" s="390">
        <f>917668.71+299013.77</f>
        <v>1216682.48</v>
      </c>
      <c r="Z56" s="390" t="s">
        <v>607</v>
      </c>
      <c r="AA56" s="273"/>
      <c r="AB56" s="390">
        <f>917668.71+299013.77</f>
        <v>1216682.48</v>
      </c>
      <c r="AC56" s="390" t="s">
        <v>607</v>
      </c>
    </row>
    <row r="57" spans="1:32" s="66" customFormat="1" ht="15" customHeight="1" x14ac:dyDescent="0.2">
      <c r="A57" s="235">
        <f t="shared" si="1"/>
        <v>46</v>
      </c>
      <c r="B57" s="247" t="s">
        <v>595</v>
      </c>
      <c r="C57" s="302">
        <f t="shared" si="0"/>
        <v>658998.41999999993</v>
      </c>
      <c r="D57" s="390">
        <f t="shared" si="2"/>
        <v>0</v>
      </c>
      <c r="E57" s="302"/>
      <c r="F57" s="302"/>
      <c r="G57" s="302"/>
      <c r="H57" s="302"/>
      <c r="I57" s="302"/>
      <c r="J57" s="106"/>
      <c r="K57" s="106"/>
      <c r="L57" s="106"/>
      <c r="M57" s="106"/>
      <c r="N57" s="300"/>
      <c r="O57" s="106"/>
      <c r="P57" s="106"/>
      <c r="Q57" s="106"/>
      <c r="R57" s="106"/>
      <c r="S57" s="106"/>
      <c r="T57" s="345"/>
      <c r="U57" s="302"/>
      <c r="V57" s="302"/>
      <c r="W57" s="302"/>
      <c r="X57" s="302"/>
      <c r="Y57" s="390">
        <f>349778.7+309219.72</f>
        <v>658998.41999999993</v>
      </c>
      <c r="Z57" s="390" t="s">
        <v>607</v>
      </c>
      <c r="AA57" s="273"/>
      <c r="AB57" s="390">
        <f>349778.7+309219.72</f>
        <v>658998.41999999993</v>
      </c>
      <c r="AC57" s="390" t="s">
        <v>607</v>
      </c>
    </row>
    <row r="58" spans="1:32" s="66" customFormat="1" ht="15" customHeight="1" x14ac:dyDescent="0.2">
      <c r="A58" s="235">
        <f t="shared" si="1"/>
        <v>47</v>
      </c>
      <c r="B58" s="247" t="s">
        <v>596</v>
      </c>
      <c r="C58" s="302">
        <f t="shared" si="0"/>
        <v>109613.14</v>
      </c>
      <c r="D58" s="390">
        <f t="shared" si="2"/>
        <v>0</v>
      </c>
      <c r="E58" s="302"/>
      <c r="F58" s="302"/>
      <c r="G58" s="302"/>
      <c r="H58" s="302"/>
      <c r="I58" s="302"/>
      <c r="J58" s="106"/>
      <c r="K58" s="106"/>
      <c r="L58" s="106"/>
      <c r="M58" s="106"/>
      <c r="N58" s="300"/>
      <c r="O58" s="106"/>
      <c r="P58" s="106"/>
      <c r="Q58" s="106"/>
      <c r="R58" s="106"/>
      <c r="S58" s="106"/>
      <c r="T58" s="345"/>
      <c r="U58" s="302"/>
      <c r="V58" s="302"/>
      <c r="W58" s="302"/>
      <c r="X58" s="302"/>
      <c r="Y58" s="390">
        <v>109613.14</v>
      </c>
      <c r="Z58" s="390" t="s">
        <v>848</v>
      </c>
      <c r="AA58" s="273"/>
      <c r="AB58" s="390">
        <f>109613.14+316192</f>
        <v>425805.14</v>
      </c>
      <c r="AC58" s="390" t="s">
        <v>608</v>
      </c>
    </row>
    <row r="59" spans="1:32" ht="15" customHeight="1" x14ac:dyDescent="0.25">
      <c r="A59" s="235">
        <f t="shared" si="1"/>
        <v>48</v>
      </c>
      <c r="B59" s="247" t="s">
        <v>597</v>
      </c>
      <c r="C59" s="302">
        <f t="shared" si="0"/>
        <v>9000187.5</v>
      </c>
      <c r="D59" s="390">
        <f t="shared" si="2"/>
        <v>0</v>
      </c>
      <c r="E59" s="390"/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0">
        <v>1558</v>
      </c>
      <c r="R59" s="302">
        <v>8808045.0999999996</v>
      </c>
      <c r="S59" s="390">
        <v>192142.4</v>
      </c>
      <c r="T59" s="346"/>
      <c r="U59" s="390"/>
      <c r="V59" s="390"/>
      <c r="W59" s="390"/>
      <c r="X59" s="390"/>
      <c r="Y59" s="390"/>
      <c r="Z59" s="390"/>
      <c r="AA59" s="403"/>
      <c r="AB59" s="390"/>
      <c r="AC59" s="390"/>
    </row>
    <row r="60" spans="1:32" s="66" customFormat="1" ht="15" customHeight="1" x14ac:dyDescent="0.2">
      <c r="A60" s="235">
        <f t="shared" si="1"/>
        <v>49</v>
      </c>
      <c r="B60" s="247" t="s">
        <v>598</v>
      </c>
      <c r="C60" s="302">
        <f t="shared" si="0"/>
        <v>19069882.449999999</v>
      </c>
      <c r="D60" s="390">
        <f t="shared" si="2"/>
        <v>0</v>
      </c>
      <c r="E60" s="302"/>
      <c r="F60" s="302"/>
      <c r="G60" s="302"/>
      <c r="H60" s="302"/>
      <c r="I60" s="302"/>
      <c r="J60" s="106"/>
      <c r="K60" s="106"/>
      <c r="L60" s="106"/>
      <c r="M60" s="106">
        <v>1036</v>
      </c>
      <c r="N60" s="302">
        <f>M60*7233*1.05</f>
        <v>7868057.4000000004</v>
      </c>
      <c r="O60" s="106"/>
      <c r="P60" s="106"/>
      <c r="Q60" s="106">
        <v>1664</v>
      </c>
      <c r="R60" s="302">
        <v>9675561.0399999991</v>
      </c>
      <c r="S60" s="300">
        <v>924607.92</v>
      </c>
      <c r="T60" s="345"/>
      <c r="U60" s="302"/>
      <c r="V60" s="302"/>
      <c r="W60" s="302"/>
      <c r="X60" s="302"/>
      <c r="Y60" s="390">
        <f>162300.23+295926.53+143429.33</f>
        <v>601656.09</v>
      </c>
      <c r="Z60" s="390" t="s">
        <v>838</v>
      </c>
      <c r="AA60" s="273"/>
      <c r="AB60" s="390">
        <f>162300.23+295926.53+143429.33</f>
        <v>601656.09</v>
      </c>
      <c r="AC60" s="390" t="s">
        <v>838</v>
      </c>
    </row>
    <row r="61" spans="1:32" ht="17.25" customHeight="1" x14ac:dyDescent="0.25">
      <c r="A61" s="171" t="s">
        <v>15</v>
      </c>
      <c r="B61" s="199"/>
      <c r="C61" s="302">
        <f t="shared" ref="C61:Y61" si="3">SUM(C12:C60)</f>
        <v>448431233.17000008</v>
      </c>
      <c r="D61" s="302">
        <f t="shared" si="3"/>
        <v>0</v>
      </c>
      <c r="E61" s="302">
        <f t="shared" si="3"/>
        <v>0</v>
      </c>
      <c r="F61" s="302">
        <f t="shared" si="3"/>
        <v>0</v>
      </c>
      <c r="G61" s="302">
        <f t="shared" si="3"/>
        <v>0</v>
      </c>
      <c r="H61" s="302">
        <f t="shared" si="3"/>
        <v>0</v>
      </c>
      <c r="I61" s="302">
        <f t="shared" si="3"/>
        <v>0</v>
      </c>
      <c r="J61" s="302">
        <f t="shared" si="3"/>
        <v>0</v>
      </c>
      <c r="K61" s="302">
        <f t="shared" si="3"/>
        <v>0</v>
      </c>
      <c r="L61" s="302">
        <f t="shared" si="3"/>
        <v>0</v>
      </c>
      <c r="M61" s="302">
        <f t="shared" si="3"/>
        <v>10392</v>
      </c>
      <c r="N61" s="302">
        <f t="shared" si="3"/>
        <v>72243729.900000006</v>
      </c>
      <c r="O61" s="302">
        <f t="shared" si="3"/>
        <v>798</v>
      </c>
      <c r="P61" s="302">
        <f t="shared" si="3"/>
        <v>914122.09</v>
      </c>
      <c r="Q61" s="302">
        <f t="shared" si="3"/>
        <v>58674.700000000004</v>
      </c>
      <c r="R61" s="302">
        <f t="shared" si="3"/>
        <v>321128832.34000009</v>
      </c>
      <c r="S61" s="302">
        <f t="shared" si="3"/>
        <v>32695485.210000001</v>
      </c>
      <c r="T61" s="345">
        <f t="shared" si="3"/>
        <v>0</v>
      </c>
      <c r="U61" s="302">
        <f t="shared" si="3"/>
        <v>0</v>
      </c>
      <c r="V61" s="302">
        <f t="shared" si="3"/>
        <v>0</v>
      </c>
      <c r="W61" s="302">
        <f t="shared" si="3"/>
        <v>0</v>
      </c>
      <c r="X61" s="302">
        <f t="shared" si="3"/>
        <v>0</v>
      </c>
      <c r="Y61" s="302">
        <f t="shared" si="3"/>
        <v>21449063.629999999</v>
      </c>
      <c r="Z61" s="302">
        <f>(C61-Y61)*0.0214</f>
        <v>9137418.4281560015</v>
      </c>
      <c r="AA61" s="273">
        <f>SUM(AA12:AA60)</f>
        <v>386446.17</v>
      </c>
      <c r="AB61" s="302">
        <f>SUM(AB12:AB60)</f>
        <v>22713902.180000003</v>
      </c>
      <c r="AC61" s="302">
        <f>(F61-AB61)*0.0214</f>
        <v>-486077.50665200007</v>
      </c>
      <c r="AF61" s="46"/>
    </row>
    <row r="62" spans="1:32" ht="17.25" customHeight="1" x14ac:dyDescent="0.25">
      <c r="A62" s="229" t="s">
        <v>152</v>
      </c>
      <c r="B62" s="214"/>
      <c r="C62" s="196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45"/>
      <c r="U62" s="302"/>
      <c r="V62" s="302"/>
      <c r="W62" s="302"/>
      <c r="X62" s="302"/>
      <c r="Y62" s="302"/>
      <c r="Z62" s="302"/>
      <c r="AA62" s="273"/>
      <c r="AB62" s="302"/>
      <c r="AC62" s="302"/>
      <c r="AF62" s="46"/>
    </row>
    <row r="63" spans="1:32" ht="17.25" customHeight="1" x14ac:dyDescent="0.25">
      <c r="A63" s="115">
        <f>A60+1</f>
        <v>50</v>
      </c>
      <c r="B63" s="228" t="s">
        <v>611</v>
      </c>
      <c r="C63" s="302">
        <f>D63+L63+N63+P63+R63+U63+W63+X63+Y63+K63+S63</f>
        <v>3690508.5</v>
      </c>
      <c r="D63" s="223">
        <f>SUM(E63:I63)</f>
        <v>0</v>
      </c>
      <c r="E63" s="302"/>
      <c r="F63" s="302"/>
      <c r="G63" s="302"/>
      <c r="H63" s="302"/>
      <c r="I63" s="302"/>
      <c r="J63" s="302"/>
      <c r="K63" s="302"/>
      <c r="L63" s="302"/>
      <c r="M63" s="302">
        <v>630</v>
      </c>
      <c r="N63" s="302">
        <v>3690508.5</v>
      </c>
      <c r="O63" s="302"/>
      <c r="P63" s="302"/>
      <c r="Q63" s="302"/>
      <c r="R63" s="302"/>
      <c r="S63" s="302"/>
      <c r="T63" s="345"/>
      <c r="U63" s="302"/>
      <c r="V63" s="302"/>
      <c r="W63" s="302"/>
      <c r="X63" s="302"/>
      <c r="Y63" s="302"/>
      <c r="Z63" s="302"/>
      <c r="AA63" s="273"/>
      <c r="AB63" s="302"/>
      <c r="AC63" s="302"/>
      <c r="AF63" s="46"/>
    </row>
    <row r="64" spans="1:32" ht="17.25" customHeight="1" x14ac:dyDescent="0.25">
      <c r="A64" s="235">
        <f t="shared" ref="A64" si="4">A63+1</f>
        <v>51</v>
      </c>
      <c r="B64" s="228" t="s">
        <v>612</v>
      </c>
      <c r="C64" s="302">
        <f>D64+L64+N64+P64+R64+U64+W64+X64+Y64+K64+S64</f>
        <v>5526803.0999999996</v>
      </c>
      <c r="D64" s="223">
        <f>SUM(E64:I64)</f>
        <v>1871442.3</v>
      </c>
      <c r="E64" s="302">
        <v>1871442.3</v>
      </c>
      <c r="F64" s="302"/>
      <c r="G64" s="302"/>
      <c r="H64" s="302"/>
      <c r="I64" s="302"/>
      <c r="J64" s="302"/>
      <c r="K64" s="302"/>
      <c r="L64" s="302"/>
      <c r="M64" s="302">
        <v>624</v>
      </c>
      <c r="N64" s="302">
        <v>3655360.8</v>
      </c>
      <c r="O64" s="302"/>
      <c r="P64" s="302"/>
      <c r="Q64" s="302"/>
      <c r="R64" s="302"/>
      <c r="S64" s="302"/>
      <c r="T64" s="345"/>
      <c r="U64" s="302"/>
      <c r="V64" s="302"/>
      <c r="W64" s="302"/>
      <c r="X64" s="302"/>
      <c r="Y64" s="302"/>
      <c r="Z64" s="302"/>
      <c r="AA64" s="273"/>
      <c r="AB64" s="302"/>
      <c r="AC64" s="302"/>
      <c r="AF64" s="46"/>
    </row>
    <row r="65" spans="1:32" ht="17.25" customHeight="1" x14ac:dyDescent="0.25">
      <c r="A65" s="171" t="s">
        <v>15</v>
      </c>
      <c r="B65" s="214"/>
      <c r="C65" s="302">
        <f t="shared" ref="C65:Y65" si="5">SUM(C63:C64)</f>
        <v>9217311.5999999996</v>
      </c>
      <c r="D65" s="302">
        <f t="shared" si="5"/>
        <v>1871442.3</v>
      </c>
      <c r="E65" s="302">
        <f t="shared" si="5"/>
        <v>1871442.3</v>
      </c>
      <c r="F65" s="302">
        <f t="shared" si="5"/>
        <v>0</v>
      </c>
      <c r="G65" s="302">
        <f t="shared" si="5"/>
        <v>0</v>
      </c>
      <c r="H65" s="302">
        <f t="shared" si="5"/>
        <v>0</v>
      </c>
      <c r="I65" s="302">
        <f t="shared" si="5"/>
        <v>0</v>
      </c>
      <c r="J65" s="302">
        <f t="shared" si="5"/>
        <v>0</v>
      </c>
      <c r="K65" s="302">
        <f t="shared" si="5"/>
        <v>0</v>
      </c>
      <c r="L65" s="302">
        <f t="shared" si="5"/>
        <v>0</v>
      </c>
      <c r="M65" s="302">
        <f t="shared" si="5"/>
        <v>1254</v>
      </c>
      <c r="N65" s="302">
        <f t="shared" si="5"/>
        <v>7345869.2999999998</v>
      </c>
      <c r="O65" s="302">
        <f t="shared" si="5"/>
        <v>0</v>
      </c>
      <c r="P65" s="302">
        <f t="shared" si="5"/>
        <v>0</v>
      </c>
      <c r="Q65" s="302">
        <f t="shared" si="5"/>
        <v>0</v>
      </c>
      <c r="R65" s="302">
        <f t="shared" si="5"/>
        <v>0</v>
      </c>
      <c r="S65" s="302">
        <f t="shared" si="5"/>
        <v>0</v>
      </c>
      <c r="T65" s="345">
        <f t="shared" si="5"/>
        <v>0</v>
      </c>
      <c r="U65" s="302">
        <f t="shared" si="5"/>
        <v>0</v>
      </c>
      <c r="V65" s="302">
        <f t="shared" si="5"/>
        <v>0</v>
      </c>
      <c r="W65" s="302">
        <f t="shared" si="5"/>
        <v>0</v>
      </c>
      <c r="X65" s="302">
        <f t="shared" si="5"/>
        <v>0</v>
      </c>
      <c r="Y65" s="302">
        <f t="shared" si="5"/>
        <v>0</v>
      </c>
      <c r="Z65" s="302"/>
      <c r="AA65" s="302">
        <f t="shared" ref="AA65:AB65" si="6">SUM(AA63:AA64)</f>
        <v>0</v>
      </c>
      <c r="AB65" s="302">
        <f t="shared" si="6"/>
        <v>0</v>
      </c>
      <c r="AC65" s="302"/>
      <c r="AF65" s="46"/>
    </row>
    <row r="66" spans="1:32" ht="17.25" customHeight="1" x14ac:dyDescent="0.25">
      <c r="A66" s="391" t="s">
        <v>65</v>
      </c>
      <c r="B66" s="193"/>
      <c r="C66" s="387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348"/>
      <c r="U66" s="201"/>
      <c r="V66" s="201"/>
      <c r="W66" s="201"/>
      <c r="X66" s="201"/>
      <c r="Y66" s="201"/>
      <c r="Z66" s="201"/>
      <c r="AA66" s="192"/>
      <c r="AB66" s="201"/>
      <c r="AC66" s="201"/>
    </row>
    <row r="67" spans="1:32" ht="12.75" customHeight="1" x14ac:dyDescent="0.25">
      <c r="A67" s="235">
        <f>A64+1</f>
        <v>52</v>
      </c>
      <c r="B67" s="288" t="s">
        <v>333</v>
      </c>
      <c r="C67" s="302">
        <f t="shared" ref="C67:C77" si="7">D67+L67+N67+P67+R67+U67+W67+X67+Y67+K67</f>
        <v>1015513.02</v>
      </c>
      <c r="D67" s="390">
        <f>E67+F67+G67+H67+I67</f>
        <v>826146.3</v>
      </c>
      <c r="E67" s="390">
        <v>826146.3</v>
      </c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02"/>
      <c r="R67" s="302"/>
      <c r="S67" s="302"/>
      <c r="T67" s="346"/>
      <c r="U67" s="390"/>
      <c r="V67" s="390"/>
      <c r="W67" s="390"/>
      <c r="X67" s="390"/>
      <c r="Y67" s="390">
        <f>104811.2+84555.52</f>
        <v>189366.72</v>
      </c>
      <c r="Z67" s="390" t="s">
        <v>613</v>
      </c>
      <c r="AA67" s="403"/>
      <c r="AB67" s="390">
        <f>104811.2+84555.52</f>
        <v>189366.72</v>
      </c>
      <c r="AC67" s="390" t="s">
        <v>613</v>
      </c>
      <c r="AD67" s="64"/>
    </row>
    <row r="68" spans="1:32" ht="12.75" customHeight="1" x14ac:dyDescent="0.25">
      <c r="A68" s="235">
        <f t="shared" ref="A68:A77" si="8">A67+1</f>
        <v>53</v>
      </c>
      <c r="B68" s="288" t="s">
        <v>334</v>
      </c>
      <c r="C68" s="302">
        <f t="shared" si="7"/>
        <v>1015513.02</v>
      </c>
      <c r="D68" s="390">
        <f t="shared" ref="D68:D77" si="9">E68+F68+G68+H68+I68</f>
        <v>826146.3</v>
      </c>
      <c r="E68" s="390">
        <v>826146.3</v>
      </c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390"/>
      <c r="S68" s="390"/>
      <c r="T68" s="346"/>
      <c r="U68" s="390"/>
      <c r="V68" s="390"/>
      <c r="W68" s="390"/>
      <c r="X68" s="390"/>
      <c r="Y68" s="390">
        <f>104811.2+84555.52</f>
        <v>189366.72</v>
      </c>
      <c r="Z68" s="390" t="s">
        <v>839</v>
      </c>
      <c r="AA68" s="403"/>
      <c r="AB68" s="390">
        <f>104811.2+84555.52</f>
        <v>189366.72</v>
      </c>
      <c r="AC68" s="390" t="s">
        <v>839</v>
      </c>
      <c r="AD68" s="64"/>
    </row>
    <row r="69" spans="1:32" ht="12.75" customHeight="1" x14ac:dyDescent="0.25">
      <c r="A69" s="235">
        <f t="shared" si="8"/>
        <v>54</v>
      </c>
      <c r="B69" s="288" t="s">
        <v>335</v>
      </c>
      <c r="C69" s="302">
        <f t="shared" si="7"/>
        <v>1689787.23</v>
      </c>
      <c r="D69" s="390">
        <f t="shared" si="9"/>
        <v>1229611.95</v>
      </c>
      <c r="E69" s="390">
        <v>1229611.95</v>
      </c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46"/>
      <c r="U69" s="390"/>
      <c r="V69" s="390"/>
      <c r="W69" s="390"/>
      <c r="X69" s="390"/>
      <c r="Y69" s="390">
        <f>126734.11+110944.49+222496.68</f>
        <v>460175.28</v>
      </c>
      <c r="Z69" s="390" t="s">
        <v>840</v>
      </c>
      <c r="AA69" s="403"/>
      <c r="AB69" s="390">
        <f>126734.11+110944.49+222496.68</f>
        <v>460175.28</v>
      </c>
      <c r="AC69" s="390" t="s">
        <v>840</v>
      </c>
      <c r="AD69" s="64"/>
    </row>
    <row r="70" spans="1:32" ht="17.25" customHeight="1" x14ac:dyDescent="0.25">
      <c r="A70" s="235">
        <f t="shared" si="8"/>
        <v>55</v>
      </c>
      <c r="B70" s="288" t="s">
        <v>132</v>
      </c>
      <c r="C70" s="302">
        <f t="shared" si="7"/>
        <v>324491.87</v>
      </c>
      <c r="D70" s="390">
        <f t="shared" si="9"/>
        <v>0</v>
      </c>
      <c r="E70" s="390"/>
      <c r="F70" s="390"/>
      <c r="G70" s="390"/>
      <c r="H70" s="390"/>
      <c r="I70" s="390"/>
      <c r="J70" s="390"/>
      <c r="K70" s="390"/>
      <c r="L70" s="390"/>
      <c r="M70" s="390"/>
      <c r="N70" s="390"/>
      <c r="O70" s="390"/>
      <c r="P70" s="390"/>
      <c r="Q70" s="302"/>
      <c r="R70" s="302"/>
      <c r="S70" s="302"/>
      <c r="T70" s="346"/>
      <c r="U70" s="390"/>
      <c r="V70" s="390"/>
      <c r="W70" s="390"/>
      <c r="X70" s="390"/>
      <c r="Y70" s="390">
        <v>324491.87</v>
      </c>
      <c r="Z70" s="390" t="s">
        <v>197</v>
      </c>
      <c r="AA70" s="403"/>
      <c r="AB70" s="390">
        <v>324491.87</v>
      </c>
      <c r="AC70" s="390" t="s">
        <v>197</v>
      </c>
    </row>
    <row r="71" spans="1:32" ht="17.25" customHeight="1" x14ac:dyDescent="0.25">
      <c r="A71" s="235">
        <f t="shared" si="8"/>
        <v>56</v>
      </c>
      <c r="B71" s="288" t="s">
        <v>133</v>
      </c>
      <c r="C71" s="302">
        <f t="shared" si="7"/>
        <v>324491.87</v>
      </c>
      <c r="D71" s="390">
        <f t="shared" si="9"/>
        <v>0</v>
      </c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02"/>
      <c r="R71" s="302"/>
      <c r="S71" s="302"/>
      <c r="T71" s="346"/>
      <c r="U71" s="390"/>
      <c r="V71" s="390"/>
      <c r="W71" s="390"/>
      <c r="X71" s="390"/>
      <c r="Y71" s="390">
        <v>324491.87</v>
      </c>
      <c r="Z71" s="390" t="s">
        <v>197</v>
      </c>
      <c r="AA71" s="403"/>
      <c r="AB71" s="390">
        <v>324491.87</v>
      </c>
      <c r="AC71" s="390" t="s">
        <v>197</v>
      </c>
    </row>
    <row r="72" spans="1:32" ht="17.25" customHeight="1" x14ac:dyDescent="0.25">
      <c r="A72" s="235">
        <f t="shared" si="8"/>
        <v>57</v>
      </c>
      <c r="B72" s="288" t="s">
        <v>134</v>
      </c>
      <c r="C72" s="302">
        <f t="shared" si="7"/>
        <v>324491.87</v>
      </c>
      <c r="D72" s="390">
        <f t="shared" si="9"/>
        <v>0</v>
      </c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02"/>
      <c r="R72" s="302"/>
      <c r="S72" s="302"/>
      <c r="T72" s="346"/>
      <c r="U72" s="390"/>
      <c r="V72" s="390"/>
      <c r="W72" s="390"/>
      <c r="X72" s="390"/>
      <c r="Y72" s="390">
        <v>324491.87</v>
      </c>
      <c r="Z72" s="390" t="s">
        <v>197</v>
      </c>
      <c r="AA72" s="403"/>
      <c r="AB72" s="390">
        <v>324491.87</v>
      </c>
      <c r="AC72" s="390" t="s">
        <v>197</v>
      </c>
    </row>
    <row r="73" spans="1:32" ht="12.75" customHeight="1" x14ac:dyDescent="0.25">
      <c r="A73" s="235">
        <f t="shared" si="8"/>
        <v>58</v>
      </c>
      <c r="B73" s="288" t="s">
        <v>336</v>
      </c>
      <c r="C73" s="302">
        <f t="shared" si="7"/>
        <v>569492.82000000007</v>
      </c>
      <c r="D73" s="390">
        <f t="shared" si="9"/>
        <v>0</v>
      </c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02"/>
      <c r="R73" s="302"/>
      <c r="S73" s="302"/>
      <c r="T73" s="346"/>
      <c r="U73" s="390"/>
      <c r="V73" s="390"/>
      <c r="W73" s="390"/>
      <c r="X73" s="390"/>
      <c r="Y73" s="390">
        <f>245000.95+324491.87</f>
        <v>569492.82000000007</v>
      </c>
      <c r="Z73" s="390" t="s">
        <v>615</v>
      </c>
      <c r="AA73" s="403"/>
      <c r="AB73" s="390">
        <f>245000.95+324491.87</f>
        <v>569492.82000000007</v>
      </c>
      <c r="AC73" s="390" t="s">
        <v>615</v>
      </c>
      <c r="AD73" s="64"/>
    </row>
    <row r="74" spans="1:32" ht="12.75" customHeight="1" x14ac:dyDescent="0.25">
      <c r="A74" s="235">
        <f t="shared" si="8"/>
        <v>59</v>
      </c>
      <c r="B74" s="288" t="s">
        <v>337</v>
      </c>
      <c r="C74" s="302">
        <f t="shared" si="7"/>
        <v>569492.82000000007</v>
      </c>
      <c r="D74" s="390">
        <f t="shared" si="9"/>
        <v>0</v>
      </c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02"/>
      <c r="R74" s="302"/>
      <c r="S74" s="302"/>
      <c r="T74" s="346"/>
      <c r="U74" s="390"/>
      <c r="V74" s="390"/>
      <c r="W74" s="390"/>
      <c r="X74" s="390"/>
      <c r="Y74" s="390">
        <f>245000.95+324491.87</f>
        <v>569492.82000000007</v>
      </c>
      <c r="Z74" s="390" t="s">
        <v>615</v>
      </c>
      <c r="AA74" s="403"/>
      <c r="AB74" s="390">
        <f>245000.95+324491.87</f>
        <v>569492.82000000007</v>
      </c>
      <c r="AC74" s="390" t="s">
        <v>615</v>
      </c>
      <c r="AD74" s="64"/>
    </row>
    <row r="75" spans="1:32" ht="12.75" customHeight="1" x14ac:dyDescent="0.25">
      <c r="A75" s="235">
        <f t="shared" si="8"/>
        <v>60</v>
      </c>
      <c r="B75" s="288" t="s">
        <v>338</v>
      </c>
      <c r="C75" s="302">
        <f t="shared" si="7"/>
        <v>324491.87</v>
      </c>
      <c r="D75" s="390">
        <f t="shared" si="9"/>
        <v>0</v>
      </c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02"/>
      <c r="R75" s="302"/>
      <c r="S75" s="302"/>
      <c r="T75" s="346"/>
      <c r="U75" s="390"/>
      <c r="V75" s="390"/>
      <c r="W75" s="390"/>
      <c r="X75" s="390"/>
      <c r="Y75" s="390">
        <v>324491.87</v>
      </c>
      <c r="Z75" s="390" t="s">
        <v>197</v>
      </c>
      <c r="AA75" s="403"/>
      <c r="AB75" s="390">
        <v>324491.87</v>
      </c>
      <c r="AC75" s="390" t="s">
        <v>197</v>
      </c>
      <c r="AD75" s="64"/>
    </row>
    <row r="76" spans="1:32" ht="12.75" customHeight="1" x14ac:dyDescent="0.25">
      <c r="A76" s="235">
        <f t="shared" si="8"/>
        <v>61</v>
      </c>
      <c r="B76" s="288" t="s">
        <v>339</v>
      </c>
      <c r="C76" s="302">
        <f t="shared" si="7"/>
        <v>324491.87</v>
      </c>
      <c r="D76" s="390">
        <f t="shared" si="9"/>
        <v>0</v>
      </c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02"/>
      <c r="R76" s="302"/>
      <c r="S76" s="302"/>
      <c r="T76" s="346"/>
      <c r="U76" s="390"/>
      <c r="V76" s="390"/>
      <c r="W76" s="390"/>
      <c r="X76" s="390"/>
      <c r="Y76" s="390">
        <v>324491.87</v>
      </c>
      <c r="Z76" s="390" t="s">
        <v>197</v>
      </c>
      <c r="AA76" s="403"/>
      <c r="AB76" s="390">
        <v>324491.87</v>
      </c>
      <c r="AC76" s="390" t="s">
        <v>197</v>
      </c>
      <c r="AD76" s="64"/>
    </row>
    <row r="77" spans="1:32" ht="17.25" customHeight="1" x14ac:dyDescent="0.25">
      <c r="A77" s="235">
        <f t="shared" si="8"/>
        <v>62</v>
      </c>
      <c r="B77" s="288" t="s">
        <v>614</v>
      </c>
      <c r="C77" s="302">
        <f t="shared" si="7"/>
        <v>569492.82000000007</v>
      </c>
      <c r="D77" s="390">
        <f t="shared" si="9"/>
        <v>0</v>
      </c>
      <c r="E77" s="390"/>
      <c r="F77" s="390"/>
      <c r="G77" s="390"/>
      <c r="H77" s="390"/>
      <c r="I77" s="390"/>
      <c r="J77" s="390"/>
      <c r="K77" s="390"/>
      <c r="L77" s="390"/>
      <c r="M77" s="390"/>
      <c r="N77" s="390"/>
      <c r="O77" s="390"/>
      <c r="P77" s="390"/>
      <c r="Q77" s="390"/>
      <c r="R77" s="390"/>
      <c r="S77" s="390"/>
      <c r="T77" s="346"/>
      <c r="U77" s="390"/>
      <c r="V77" s="390"/>
      <c r="W77" s="390"/>
      <c r="X77" s="390"/>
      <c r="Y77" s="390">
        <f>245000.95+324491.87</f>
        <v>569492.82000000007</v>
      </c>
      <c r="Z77" s="390" t="s">
        <v>841</v>
      </c>
      <c r="AA77" s="403"/>
      <c r="AB77" s="390">
        <f>245000.95+324491.87</f>
        <v>569492.82000000007</v>
      </c>
      <c r="AC77" s="390" t="s">
        <v>841</v>
      </c>
    </row>
    <row r="78" spans="1:32" ht="17.25" customHeight="1" x14ac:dyDescent="0.25">
      <c r="A78" s="171" t="s">
        <v>15</v>
      </c>
      <c r="B78" s="199"/>
      <c r="C78" s="390">
        <f>SUM(C67:C77)</f>
        <v>7051751.080000001</v>
      </c>
      <c r="D78" s="390">
        <f t="shared" ref="D78:X78" si="10">SUM(D67:D76)</f>
        <v>2881904.55</v>
      </c>
      <c r="E78" s="390">
        <f t="shared" si="10"/>
        <v>2881904.55</v>
      </c>
      <c r="F78" s="390">
        <f t="shared" si="10"/>
        <v>0</v>
      </c>
      <c r="G78" s="390">
        <f t="shared" si="10"/>
        <v>0</v>
      </c>
      <c r="H78" s="390">
        <f t="shared" si="10"/>
        <v>0</v>
      </c>
      <c r="I78" s="390">
        <f t="shared" si="10"/>
        <v>0</v>
      </c>
      <c r="J78" s="390">
        <f t="shared" si="10"/>
        <v>0</v>
      </c>
      <c r="K78" s="390">
        <f>SUM(K67:K76)</f>
        <v>0</v>
      </c>
      <c r="L78" s="390">
        <f>SUM(L67:L76)</f>
        <v>0</v>
      </c>
      <c r="M78" s="390">
        <f t="shared" si="10"/>
        <v>0</v>
      </c>
      <c r="N78" s="390">
        <f t="shared" si="10"/>
        <v>0</v>
      </c>
      <c r="O78" s="390">
        <f t="shared" si="10"/>
        <v>0</v>
      </c>
      <c r="P78" s="390">
        <f t="shared" si="10"/>
        <v>0</v>
      </c>
      <c r="Q78" s="390">
        <f t="shared" si="10"/>
        <v>0</v>
      </c>
      <c r="R78" s="390">
        <f t="shared" si="10"/>
        <v>0</v>
      </c>
      <c r="S78" s="390">
        <f t="shared" si="10"/>
        <v>0</v>
      </c>
      <c r="T78" s="346">
        <f t="shared" si="10"/>
        <v>0</v>
      </c>
      <c r="U78" s="390">
        <f t="shared" si="10"/>
        <v>0</v>
      </c>
      <c r="V78" s="390">
        <f t="shared" si="10"/>
        <v>0</v>
      </c>
      <c r="W78" s="390">
        <f t="shared" si="10"/>
        <v>0</v>
      </c>
      <c r="X78" s="390">
        <f t="shared" si="10"/>
        <v>0</v>
      </c>
      <c r="Y78" s="390">
        <f>SUM(Y67:Y77)</f>
        <v>4169846.5300000012</v>
      </c>
      <c r="Z78" s="302">
        <f>(C78-Y78)*0.0214</f>
        <v>61672.757369999992</v>
      </c>
      <c r="AA78" s="403">
        <f t="shared" ref="AA78" si="11">SUM(AA67:AA76)</f>
        <v>0</v>
      </c>
      <c r="AB78" s="403">
        <f>SUM(AB67:AB77)</f>
        <v>4169846.5300000012</v>
      </c>
      <c r="AC78" s="302">
        <f>(F78-AB78)*0.0214</f>
        <v>-89234.715742000015</v>
      </c>
    </row>
    <row r="79" spans="1:32" ht="17.25" customHeight="1" x14ac:dyDescent="0.25">
      <c r="A79" s="411" t="s">
        <v>616</v>
      </c>
      <c r="B79" s="410"/>
      <c r="C79" s="387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46"/>
      <c r="U79" s="390"/>
      <c r="V79" s="390"/>
      <c r="W79" s="390"/>
      <c r="X79" s="390"/>
      <c r="Y79" s="390"/>
      <c r="Z79" s="390"/>
      <c r="AA79" s="403"/>
      <c r="AB79" s="390"/>
      <c r="AC79" s="390"/>
      <c r="AD79" s="64"/>
    </row>
    <row r="80" spans="1:32" ht="12.75" customHeight="1" x14ac:dyDescent="0.2">
      <c r="A80" s="235">
        <f>A77+1</f>
        <v>63</v>
      </c>
      <c r="B80" s="247" t="s">
        <v>617</v>
      </c>
      <c r="C80" s="302">
        <f>D80+L80+N80+P80+R80+U80+W80+X80+Y80</f>
        <v>161056</v>
      </c>
      <c r="D80" s="390">
        <f t="shared" ref="D80:D83" si="12">E80+F80+G80+H80+I80</f>
        <v>0</v>
      </c>
      <c r="E80" s="106"/>
      <c r="F80" s="106"/>
      <c r="G80" s="106"/>
      <c r="H80" s="106"/>
      <c r="I80" s="106"/>
      <c r="J80" s="106"/>
      <c r="K80" s="106"/>
      <c r="L80" s="106"/>
      <c r="M80" s="106"/>
      <c r="N80" s="222"/>
      <c r="O80" s="20"/>
      <c r="P80" s="106"/>
      <c r="Q80" s="106"/>
      <c r="R80" s="106"/>
      <c r="S80" s="106"/>
      <c r="T80" s="357"/>
      <c r="U80" s="106"/>
      <c r="V80" s="106"/>
      <c r="W80" s="106"/>
      <c r="X80" s="106"/>
      <c r="Y80" s="390">
        <f>108576+52480</f>
        <v>161056</v>
      </c>
      <c r="Z80" s="390" t="s">
        <v>615</v>
      </c>
      <c r="AA80" s="105"/>
      <c r="AB80" s="390">
        <f>108576+52480</f>
        <v>161056</v>
      </c>
      <c r="AC80" s="390" t="s">
        <v>615</v>
      </c>
      <c r="AD80" s="64"/>
    </row>
    <row r="81" spans="1:30" ht="12.75" customHeight="1" x14ac:dyDescent="0.2">
      <c r="A81" s="235">
        <f t="shared" ref="A81:A83" si="13">A80+1</f>
        <v>64</v>
      </c>
      <c r="B81" s="247" t="s">
        <v>618</v>
      </c>
      <c r="C81" s="302">
        <f>D81+L81+N81+P81+R81+U81+W81+X81+Y81</f>
        <v>87699.46</v>
      </c>
      <c r="D81" s="390">
        <f t="shared" si="12"/>
        <v>0</v>
      </c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20"/>
      <c r="P81" s="106"/>
      <c r="Q81" s="222"/>
      <c r="R81" s="222"/>
      <c r="S81" s="222"/>
      <c r="T81" s="356"/>
      <c r="U81" s="106"/>
      <c r="V81" s="222"/>
      <c r="W81" s="222"/>
      <c r="X81" s="20"/>
      <c r="Y81" s="227">
        <f>87699.46</f>
        <v>87699.46</v>
      </c>
      <c r="Z81" s="104" t="s">
        <v>619</v>
      </c>
      <c r="AA81" s="174"/>
      <c r="AB81" s="227">
        <f>87699.46</f>
        <v>87699.46</v>
      </c>
      <c r="AC81" s="104" t="s">
        <v>619</v>
      </c>
      <c r="AD81" s="64"/>
    </row>
    <row r="82" spans="1:30" ht="12.75" customHeight="1" x14ac:dyDescent="0.25">
      <c r="A82" s="235">
        <f t="shared" si="13"/>
        <v>65</v>
      </c>
      <c r="B82" s="288" t="s">
        <v>620</v>
      </c>
      <c r="C82" s="302">
        <f>D82+L82+N82+P82+R82+U82+W82+X82+Y82</f>
        <v>149634.42000000001</v>
      </c>
      <c r="D82" s="390">
        <f t="shared" si="12"/>
        <v>0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20"/>
      <c r="P82" s="106"/>
      <c r="Q82" s="222"/>
      <c r="R82" s="222"/>
      <c r="S82" s="222"/>
      <c r="T82" s="356"/>
      <c r="U82" s="106"/>
      <c r="V82" s="222"/>
      <c r="W82" s="222"/>
      <c r="X82" s="20"/>
      <c r="Y82" s="227">
        <f>149634.42</f>
        <v>149634.42000000001</v>
      </c>
      <c r="Z82" s="390" t="s">
        <v>504</v>
      </c>
      <c r="AA82" s="174"/>
      <c r="AB82" s="227">
        <f>149634.42</f>
        <v>149634.42000000001</v>
      </c>
      <c r="AC82" s="390" t="s">
        <v>504</v>
      </c>
      <c r="AD82" s="64"/>
    </row>
    <row r="83" spans="1:30" ht="12.75" customHeight="1" x14ac:dyDescent="0.25">
      <c r="A83" s="235">
        <f t="shared" si="13"/>
        <v>66</v>
      </c>
      <c r="B83" s="288" t="s">
        <v>621</v>
      </c>
      <c r="C83" s="302">
        <f>D83+L83+N83+P83+R83+U83+W83+X83+Y83</f>
        <v>543810.9</v>
      </c>
      <c r="D83" s="390">
        <f t="shared" si="12"/>
        <v>0</v>
      </c>
      <c r="E83" s="106"/>
      <c r="F83" s="106"/>
      <c r="G83" s="106"/>
      <c r="H83" s="106"/>
      <c r="I83" s="106"/>
      <c r="J83" s="106"/>
      <c r="K83" s="106"/>
      <c r="L83" s="106"/>
      <c r="M83" s="106"/>
      <c r="N83" s="222"/>
      <c r="O83" s="20"/>
      <c r="P83" s="106"/>
      <c r="Q83" s="106"/>
      <c r="R83" s="106"/>
      <c r="S83" s="106"/>
      <c r="T83" s="356"/>
      <c r="U83" s="106"/>
      <c r="V83" s="106"/>
      <c r="W83" s="106"/>
      <c r="X83" s="20"/>
      <c r="Y83" s="390">
        <f>193479.97+350330.93</f>
        <v>543810.9</v>
      </c>
      <c r="Z83" s="390" t="s">
        <v>842</v>
      </c>
      <c r="AA83" s="174"/>
      <c r="AB83" s="390">
        <f>193479.97+350330.93</f>
        <v>543810.9</v>
      </c>
      <c r="AC83" s="390" t="s">
        <v>842</v>
      </c>
      <c r="AD83" s="64"/>
    </row>
    <row r="84" spans="1:30" ht="12.75" customHeight="1" x14ac:dyDescent="0.25">
      <c r="A84" s="171" t="s">
        <v>15</v>
      </c>
      <c r="B84" s="199"/>
      <c r="C84" s="302">
        <f>SUM(C80:C83)</f>
        <v>942200.78</v>
      </c>
      <c r="D84" s="302">
        <f t="shared" ref="D84:Y84" si="14">SUM(D80:D83)</f>
        <v>0</v>
      </c>
      <c r="E84" s="302">
        <f t="shared" si="14"/>
        <v>0</v>
      </c>
      <c r="F84" s="302">
        <f t="shared" si="14"/>
        <v>0</v>
      </c>
      <c r="G84" s="302">
        <f t="shared" si="14"/>
        <v>0</v>
      </c>
      <c r="H84" s="302">
        <f t="shared" si="14"/>
        <v>0</v>
      </c>
      <c r="I84" s="302">
        <f t="shared" si="14"/>
        <v>0</v>
      </c>
      <c r="J84" s="302">
        <f t="shared" si="14"/>
        <v>0</v>
      </c>
      <c r="K84" s="302">
        <f t="shared" si="14"/>
        <v>0</v>
      </c>
      <c r="L84" s="302">
        <f t="shared" si="14"/>
        <v>0</v>
      </c>
      <c r="M84" s="302">
        <f t="shared" si="14"/>
        <v>0</v>
      </c>
      <c r="N84" s="302">
        <f t="shared" si="14"/>
        <v>0</v>
      </c>
      <c r="O84" s="302">
        <f t="shared" si="14"/>
        <v>0</v>
      </c>
      <c r="P84" s="302">
        <f t="shared" si="14"/>
        <v>0</v>
      </c>
      <c r="Q84" s="302">
        <f t="shared" si="14"/>
        <v>0</v>
      </c>
      <c r="R84" s="302">
        <f t="shared" si="14"/>
        <v>0</v>
      </c>
      <c r="S84" s="302">
        <f t="shared" si="14"/>
        <v>0</v>
      </c>
      <c r="T84" s="345">
        <f t="shared" si="14"/>
        <v>0</v>
      </c>
      <c r="U84" s="302">
        <f t="shared" si="14"/>
        <v>0</v>
      </c>
      <c r="V84" s="302">
        <f t="shared" si="14"/>
        <v>0</v>
      </c>
      <c r="W84" s="302">
        <f t="shared" si="14"/>
        <v>0</v>
      </c>
      <c r="X84" s="302">
        <f t="shared" si="14"/>
        <v>0</v>
      </c>
      <c r="Y84" s="302">
        <f t="shared" si="14"/>
        <v>942200.78</v>
      </c>
      <c r="Z84" s="302">
        <f>(C84-Y84)*0.0214</f>
        <v>0</v>
      </c>
      <c r="AA84" s="302">
        <f t="shared" ref="AA84:AB84" si="15">SUM(AA80:AA83)</f>
        <v>0</v>
      </c>
      <c r="AB84" s="302">
        <f t="shared" si="15"/>
        <v>942200.78</v>
      </c>
      <c r="AC84" s="302">
        <f>(F84-AB84)*0.0214</f>
        <v>-20163.096691999999</v>
      </c>
      <c r="AD84" s="64"/>
    </row>
    <row r="85" spans="1:30" ht="17.25" customHeight="1" x14ac:dyDescent="0.25">
      <c r="A85" s="391" t="s">
        <v>66</v>
      </c>
      <c r="B85" s="194"/>
      <c r="C85" s="397">
        <f>C84+C78+C61+C65</f>
        <v>465642496.63000011</v>
      </c>
      <c r="D85" s="397">
        <f t="shared" ref="D85:Y85" si="16">D84+D78+D61+D65</f>
        <v>4753346.8499999996</v>
      </c>
      <c r="E85" s="397">
        <f t="shared" si="16"/>
        <v>4753346.8499999996</v>
      </c>
      <c r="F85" s="397">
        <f t="shared" si="16"/>
        <v>0</v>
      </c>
      <c r="G85" s="397">
        <f t="shared" si="16"/>
        <v>0</v>
      </c>
      <c r="H85" s="397">
        <f t="shared" si="16"/>
        <v>0</v>
      </c>
      <c r="I85" s="397">
        <f t="shared" si="16"/>
        <v>0</v>
      </c>
      <c r="J85" s="397">
        <f t="shared" si="16"/>
        <v>0</v>
      </c>
      <c r="K85" s="397">
        <f t="shared" si="16"/>
        <v>0</v>
      </c>
      <c r="L85" s="397">
        <f t="shared" si="16"/>
        <v>0</v>
      </c>
      <c r="M85" s="397">
        <f t="shared" si="16"/>
        <v>11646</v>
      </c>
      <c r="N85" s="397">
        <f t="shared" si="16"/>
        <v>79589599.200000003</v>
      </c>
      <c r="O85" s="397">
        <f t="shared" si="16"/>
        <v>798</v>
      </c>
      <c r="P85" s="397">
        <f t="shared" si="16"/>
        <v>914122.09</v>
      </c>
      <c r="Q85" s="397">
        <f t="shared" si="16"/>
        <v>58674.700000000004</v>
      </c>
      <c r="R85" s="397">
        <f t="shared" si="16"/>
        <v>321128832.34000009</v>
      </c>
      <c r="S85" s="397">
        <f t="shared" si="16"/>
        <v>32695485.210000001</v>
      </c>
      <c r="T85" s="344">
        <f t="shared" si="16"/>
        <v>0</v>
      </c>
      <c r="U85" s="397">
        <f t="shared" si="16"/>
        <v>0</v>
      </c>
      <c r="V85" s="397">
        <f t="shared" si="16"/>
        <v>0</v>
      </c>
      <c r="W85" s="397">
        <f t="shared" si="16"/>
        <v>0</v>
      </c>
      <c r="X85" s="397">
        <f t="shared" si="16"/>
        <v>0</v>
      </c>
      <c r="Y85" s="397">
        <f t="shared" si="16"/>
        <v>26561110.940000001</v>
      </c>
      <c r="Z85" s="302">
        <f>(C85-Y85)*0.0214</f>
        <v>9396341.6537660025</v>
      </c>
      <c r="AA85" s="397" t="e">
        <f>AA84+AA78+#REF!+AA61</f>
        <v>#REF!</v>
      </c>
      <c r="AB85" s="299"/>
      <c r="AC85" s="45"/>
    </row>
    <row r="86" spans="1:30" ht="12.75" customHeight="1" x14ac:dyDescent="0.25">
      <c r="A86" s="389" t="s">
        <v>67</v>
      </c>
      <c r="B86" s="201"/>
      <c r="C86" s="397"/>
      <c r="D86" s="390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7"/>
      <c r="Q86" s="397"/>
      <c r="R86" s="397"/>
      <c r="S86" s="397"/>
      <c r="T86" s="344"/>
      <c r="U86" s="397"/>
      <c r="V86" s="397"/>
      <c r="W86" s="397"/>
      <c r="X86" s="397"/>
      <c r="Y86" s="397"/>
      <c r="Z86" s="397"/>
      <c r="AA86" s="9"/>
      <c r="AB86" s="299"/>
    </row>
    <row r="87" spans="1:30" ht="12.75" customHeight="1" x14ac:dyDescent="0.25">
      <c r="A87" s="391" t="s">
        <v>153</v>
      </c>
      <c r="B87" s="193"/>
      <c r="C87" s="387"/>
      <c r="D87" s="390"/>
      <c r="E87" s="397"/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397"/>
      <c r="Q87" s="397"/>
      <c r="R87" s="397"/>
      <c r="S87" s="397"/>
      <c r="T87" s="344"/>
      <c r="U87" s="397"/>
      <c r="V87" s="397"/>
      <c r="W87" s="397"/>
      <c r="X87" s="397"/>
      <c r="Y87" s="397"/>
      <c r="Z87" s="397"/>
      <c r="AA87" s="9"/>
      <c r="AB87" s="299"/>
      <c r="AD87" s="64"/>
    </row>
    <row r="88" spans="1:30" s="66" customFormat="1" x14ac:dyDescent="0.2">
      <c r="A88" s="235">
        <f>A83+1</f>
        <v>67</v>
      </c>
      <c r="B88" s="287" t="s">
        <v>154</v>
      </c>
      <c r="C88" s="302">
        <f>D88+L88+N88+P88+R88+U88+W88+X88+Y88+K88</f>
        <v>6736642.5</v>
      </c>
      <c r="D88" s="390">
        <f t="shared" ref="D88:D90" si="17">E88+F88+G88+H88+I88</f>
        <v>0</v>
      </c>
      <c r="E88" s="302"/>
      <c r="F88" s="302"/>
      <c r="G88" s="302"/>
      <c r="H88" s="302"/>
      <c r="I88" s="302"/>
      <c r="J88" s="302"/>
      <c r="K88" s="302"/>
      <c r="L88" s="302"/>
      <c r="M88" s="302">
        <v>1150</v>
      </c>
      <c r="N88" s="302">
        <v>6736642.5</v>
      </c>
      <c r="O88" s="302"/>
      <c r="P88" s="302"/>
      <c r="Q88" s="302"/>
      <c r="R88" s="302"/>
      <c r="S88" s="302"/>
      <c r="T88" s="345"/>
      <c r="U88" s="302"/>
      <c r="V88" s="302"/>
      <c r="W88" s="302"/>
      <c r="X88" s="302"/>
      <c r="Y88" s="302"/>
      <c r="Z88" s="302"/>
      <c r="AA88" s="10"/>
      <c r="AB88" s="299" t="s">
        <v>294</v>
      </c>
    </row>
    <row r="89" spans="1:30" s="66" customFormat="1" x14ac:dyDescent="0.2">
      <c r="A89" s="235">
        <f>A88+1</f>
        <v>68</v>
      </c>
      <c r="B89" s="231" t="s">
        <v>632</v>
      </c>
      <c r="C89" s="302">
        <f>D89+L89+N89+P89+R89+U89+W89+X89+Y89+K89</f>
        <v>6736642.5</v>
      </c>
      <c r="D89" s="390">
        <f t="shared" si="17"/>
        <v>0</v>
      </c>
      <c r="E89" s="302"/>
      <c r="F89" s="302"/>
      <c r="G89" s="302"/>
      <c r="H89" s="302"/>
      <c r="I89" s="302"/>
      <c r="J89" s="302"/>
      <c r="K89" s="302"/>
      <c r="L89" s="302"/>
      <c r="M89" s="302">
        <v>1150</v>
      </c>
      <c r="N89" s="302">
        <v>6736642.5</v>
      </c>
      <c r="O89" s="302"/>
      <c r="P89" s="302"/>
      <c r="Q89" s="302"/>
      <c r="R89" s="302"/>
      <c r="S89" s="302"/>
      <c r="T89" s="345"/>
      <c r="U89" s="302"/>
      <c r="V89" s="302"/>
      <c r="W89" s="302"/>
      <c r="X89" s="302"/>
      <c r="Y89" s="302"/>
      <c r="Z89" s="302"/>
      <c r="AA89" s="10"/>
      <c r="AB89" s="299"/>
    </row>
    <row r="90" spans="1:30" ht="12.75" customHeight="1" x14ac:dyDescent="0.25">
      <c r="A90" s="171" t="s">
        <v>15</v>
      </c>
      <c r="B90" s="199"/>
      <c r="C90" s="390">
        <f>SUM(C88:C89)</f>
        <v>13473285</v>
      </c>
      <c r="D90" s="390">
        <f t="shared" si="17"/>
        <v>0</v>
      </c>
      <c r="E90" s="390">
        <f t="shared" ref="E90:X90" si="18">SUM(E88:E88)</f>
        <v>0</v>
      </c>
      <c r="F90" s="390">
        <f t="shared" si="18"/>
        <v>0</v>
      </c>
      <c r="G90" s="390">
        <f t="shared" si="18"/>
        <v>0</v>
      </c>
      <c r="H90" s="390">
        <f t="shared" si="18"/>
        <v>0</v>
      </c>
      <c r="I90" s="390">
        <f t="shared" si="18"/>
        <v>0</v>
      </c>
      <c r="J90" s="390">
        <f t="shared" si="18"/>
        <v>0</v>
      </c>
      <c r="K90" s="390">
        <f t="shared" si="18"/>
        <v>0</v>
      </c>
      <c r="L90" s="390">
        <f t="shared" si="18"/>
        <v>0</v>
      </c>
      <c r="M90" s="390">
        <f t="shared" si="18"/>
        <v>1150</v>
      </c>
      <c r="N90" s="390">
        <f t="shared" si="18"/>
        <v>6736642.5</v>
      </c>
      <c r="O90" s="390">
        <f t="shared" si="18"/>
        <v>0</v>
      </c>
      <c r="P90" s="390">
        <f t="shared" si="18"/>
        <v>0</v>
      </c>
      <c r="Q90" s="390">
        <f t="shared" si="18"/>
        <v>0</v>
      </c>
      <c r="R90" s="390">
        <f t="shared" si="18"/>
        <v>0</v>
      </c>
      <c r="S90" s="390">
        <f t="shared" si="18"/>
        <v>0</v>
      </c>
      <c r="T90" s="346">
        <f t="shared" si="18"/>
        <v>0</v>
      </c>
      <c r="U90" s="390">
        <f t="shared" si="18"/>
        <v>0</v>
      </c>
      <c r="V90" s="390">
        <f t="shared" si="18"/>
        <v>0</v>
      </c>
      <c r="W90" s="390">
        <f t="shared" si="18"/>
        <v>0</v>
      </c>
      <c r="X90" s="390">
        <f t="shared" si="18"/>
        <v>0</v>
      </c>
      <c r="Y90" s="390"/>
      <c r="Z90" s="302">
        <f>(C90-Y90)*0.0214</f>
        <v>288328.299</v>
      </c>
      <c r="AA90" s="390">
        <f>SUM(AA88:AA88)</f>
        <v>0</v>
      </c>
      <c r="AB90" s="299"/>
      <c r="AD90" s="64"/>
    </row>
    <row r="91" spans="1:30" ht="14.25" customHeight="1" x14ac:dyDescent="0.25">
      <c r="A91" s="391" t="s">
        <v>156</v>
      </c>
      <c r="B91" s="193"/>
      <c r="C91" s="387"/>
      <c r="D91" s="397"/>
      <c r="E91" s="397"/>
      <c r="F91" s="397"/>
      <c r="G91" s="397"/>
      <c r="H91" s="397"/>
      <c r="I91" s="397"/>
      <c r="J91" s="397"/>
      <c r="K91" s="397"/>
      <c r="L91" s="397"/>
      <c r="M91" s="397"/>
      <c r="N91" s="397"/>
      <c r="O91" s="397"/>
      <c r="P91" s="397"/>
      <c r="Q91" s="397"/>
      <c r="R91" s="397"/>
      <c r="S91" s="397"/>
      <c r="T91" s="344"/>
      <c r="U91" s="397"/>
      <c r="V91" s="397"/>
      <c r="W91" s="397"/>
      <c r="X91" s="397"/>
      <c r="Y91" s="397"/>
      <c r="Z91" s="397"/>
      <c r="AA91" s="9"/>
      <c r="AB91" s="299"/>
      <c r="AD91" s="64"/>
    </row>
    <row r="92" spans="1:30" s="66" customFormat="1" x14ac:dyDescent="0.2">
      <c r="A92" s="235">
        <f>A89+1</f>
        <v>69</v>
      </c>
      <c r="B92" s="287" t="s">
        <v>157</v>
      </c>
      <c r="C92" s="302">
        <f>D92+L92+N92+P92+R92+U92+W92+X92+Y92+K92</f>
        <v>5395171.9500000002</v>
      </c>
      <c r="D92" s="390">
        <f t="shared" ref="D92:D95" si="19">E92+F92+G92+H92+I92</f>
        <v>0</v>
      </c>
      <c r="E92" s="302"/>
      <c r="F92" s="302"/>
      <c r="G92" s="302"/>
      <c r="H92" s="302"/>
      <c r="I92" s="302"/>
      <c r="J92" s="302"/>
      <c r="K92" s="302"/>
      <c r="L92" s="302"/>
      <c r="M92" s="358">
        <v>921</v>
      </c>
      <c r="N92" s="314">
        <v>5395171.9500000002</v>
      </c>
      <c r="O92" s="302"/>
      <c r="P92" s="302"/>
      <c r="Q92" s="302"/>
      <c r="R92" s="302"/>
      <c r="S92" s="302"/>
      <c r="T92" s="345"/>
      <c r="U92" s="302"/>
      <c r="V92" s="302"/>
      <c r="W92" s="302"/>
      <c r="X92" s="302"/>
      <c r="Y92" s="390"/>
      <c r="Z92" s="272"/>
      <c r="AA92" s="10"/>
      <c r="AB92" s="299" t="s">
        <v>302</v>
      </c>
    </row>
    <row r="93" spans="1:30" s="66" customFormat="1" x14ac:dyDescent="0.2">
      <c r="A93" s="235">
        <f>A92+1</f>
        <v>70</v>
      </c>
      <c r="B93" s="287" t="s">
        <v>158</v>
      </c>
      <c r="C93" s="302">
        <f>D93+L93+N93+P93+R93+U93+W93+X93+Y93+K93</f>
        <v>5065955.16</v>
      </c>
      <c r="D93" s="390">
        <f t="shared" si="19"/>
        <v>0</v>
      </c>
      <c r="E93" s="302"/>
      <c r="F93" s="302"/>
      <c r="G93" s="302"/>
      <c r="H93" s="302"/>
      <c r="I93" s="302"/>
      <c r="J93" s="302"/>
      <c r="K93" s="302"/>
      <c r="L93" s="302"/>
      <c r="M93" s="358">
        <v>846</v>
      </c>
      <c r="N93" s="302">
        <v>5065955.16</v>
      </c>
      <c r="O93" s="302"/>
      <c r="P93" s="302"/>
      <c r="Q93" s="302"/>
      <c r="R93" s="302"/>
      <c r="S93" s="302"/>
      <c r="T93" s="345"/>
      <c r="U93" s="302"/>
      <c r="V93" s="302"/>
      <c r="W93" s="302"/>
      <c r="X93" s="302"/>
      <c r="Y93" s="390"/>
      <c r="Z93" s="272"/>
      <c r="AA93" s="10"/>
      <c r="AB93" s="299" t="s">
        <v>302</v>
      </c>
    </row>
    <row r="94" spans="1:30" s="66" customFormat="1" x14ac:dyDescent="0.2">
      <c r="A94" s="235">
        <f>A93+1</f>
        <v>71</v>
      </c>
      <c r="B94" s="287" t="s">
        <v>159</v>
      </c>
      <c r="C94" s="302">
        <f>D94+L94+N94+P94+R94+U94+W94+X94+Y94+K94</f>
        <v>5787654.5999999996</v>
      </c>
      <c r="D94" s="390">
        <f t="shared" si="19"/>
        <v>0</v>
      </c>
      <c r="E94" s="302"/>
      <c r="F94" s="302"/>
      <c r="G94" s="302"/>
      <c r="H94" s="302"/>
      <c r="I94" s="302"/>
      <c r="J94" s="302"/>
      <c r="K94" s="302"/>
      <c r="L94" s="302"/>
      <c r="M94" s="302">
        <v>988</v>
      </c>
      <c r="N94" s="302">
        <v>5787654.5999999996</v>
      </c>
      <c r="O94" s="390"/>
      <c r="P94" s="302"/>
      <c r="Q94" s="302"/>
      <c r="R94" s="302"/>
      <c r="S94" s="302"/>
      <c r="T94" s="345"/>
      <c r="U94" s="302"/>
      <c r="V94" s="302"/>
      <c r="W94" s="302"/>
      <c r="X94" s="302"/>
      <c r="Y94" s="390"/>
      <c r="Z94" s="272"/>
      <c r="AA94" s="10"/>
      <c r="AB94" s="299" t="s">
        <v>302</v>
      </c>
    </row>
    <row r="95" spans="1:30" s="66" customFormat="1" x14ac:dyDescent="0.2">
      <c r="A95" s="235">
        <f>A94+1</f>
        <v>72</v>
      </c>
      <c r="B95" s="287" t="s">
        <v>160</v>
      </c>
      <c r="C95" s="302">
        <f>D95+L95+N95+P95+R95+U95+W95+X95+Y95+K95</f>
        <v>6525756.2999999998</v>
      </c>
      <c r="D95" s="390">
        <f t="shared" si="19"/>
        <v>0</v>
      </c>
      <c r="E95" s="302"/>
      <c r="F95" s="302"/>
      <c r="G95" s="302"/>
      <c r="H95" s="302"/>
      <c r="I95" s="302"/>
      <c r="J95" s="302"/>
      <c r="K95" s="302"/>
      <c r="L95" s="302"/>
      <c r="M95" s="302">
        <v>1280</v>
      </c>
      <c r="N95" s="302">
        <v>6525756.2999999998</v>
      </c>
      <c r="O95" s="302"/>
      <c r="P95" s="302"/>
      <c r="Q95" s="302"/>
      <c r="R95" s="302"/>
      <c r="S95" s="302"/>
      <c r="T95" s="345"/>
      <c r="U95" s="302"/>
      <c r="V95" s="302"/>
      <c r="W95" s="302"/>
      <c r="X95" s="302"/>
      <c r="Y95" s="390"/>
      <c r="Z95" s="272"/>
      <c r="AA95" s="10"/>
      <c r="AB95" s="299" t="s">
        <v>302</v>
      </c>
    </row>
    <row r="96" spans="1:30" ht="14.25" customHeight="1" x14ac:dyDescent="0.25">
      <c r="A96" s="171" t="s">
        <v>15</v>
      </c>
      <c r="B96" s="199"/>
      <c r="C96" s="302">
        <f t="shared" ref="C96:X96" si="20">SUM(C92:C95)</f>
        <v>22774538.009999998</v>
      </c>
      <c r="D96" s="302">
        <f t="shared" si="20"/>
        <v>0</v>
      </c>
      <c r="E96" s="302">
        <f t="shared" si="20"/>
        <v>0</v>
      </c>
      <c r="F96" s="302">
        <f t="shared" si="20"/>
        <v>0</v>
      </c>
      <c r="G96" s="302">
        <f t="shared" si="20"/>
        <v>0</v>
      </c>
      <c r="H96" s="302">
        <f t="shared" si="20"/>
        <v>0</v>
      </c>
      <c r="I96" s="302">
        <f t="shared" si="20"/>
        <v>0</v>
      </c>
      <c r="J96" s="302">
        <f t="shared" si="20"/>
        <v>0</v>
      </c>
      <c r="K96" s="302">
        <f t="shared" si="20"/>
        <v>0</v>
      </c>
      <c r="L96" s="302">
        <f t="shared" si="20"/>
        <v>0</v>
      </c>
      <c r="M96" s="302">
        <f t="shared" si="20"/>
        <v>4035</v>
      </c>
      <c r="N96" s="302">
        <f t="shared" si="20"/>
        <v>22774538.009999998</v>
      </c>
      <c r="O96" s="302">
        <f t="shared" si="20"/>
        <v>0</v>
      </c>
      <c r="P96" s="302">
        <f t="shared" si="20"/>
        <v>0</v>
      </c>
      <c r="Q96" s="302">
        <f t="shared" si="20"/>
        <v>0</v>
      </c>
      <c r="R96" s="302">
        <f t="shared" si="20"/>
        <v>0</v>
      </c>
      <c r="S96" s="302">
        <f t="shared" si="20"/>
        <v>0</v>
      </c>
      <c r="T96" s="345">
        <f t="shared" si="20"/>
        <v>0</v>
      </c>
      <c r="U96" s="302">
        <f t="shared" si="20"/>
        <v>0</v>
      </c>
      <c r="V96" s="302">
        <f t="shared" si="20"/>
        <v>0</v>
      </c>
      <c r="W96" s="302">
        <f t="shared" si="20"/>
        <v>0</v>
      </c>
      <c r="X96" s="302">
        <f t="shared" si="20"/>
        <v>0</v>
      </c>
      <c r="Y96" s="302"/>
      <c r="Z96" s="302">
        <f>(C96-Y96)*0.0214</f>
        <v>487375.1134139999</v>
      </c>
      <c r="AA96" s="390">
        <f>SUM(AA92:AA95)</f>
        <v>0</v>
      </c>
      <c r="AB96" s="299"/>
      <c r="AC96" s="45"/>
      <c r="AD96" s="64"/>
    </row>
    <row r="97" spans="1:30" ht="14.25" customHeight="1" x14ac:dyDescent="0.25">
      <c r="A97" s="391" t="s">
        <v>161</v>
      </c>
      <c r="B97" s="193"/>
      <c r="C97" s="38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44"/>
      <c r="U97" s="397"/>
      <c r="V97" s="397"/>
      <c r="W97" s="397"/>
      <c r="X97" s="397"/>
      <c r="Y97" s="397"/>
      <c r="Z97" s="397"/>
      <c r="AA97" s="9"/>
      <c r="AB97" s="299"/>
      <c r="AD97" s="64"/>
    </row>
    <row r="98" spans="1:30" s="66" customFormat="1" x14ac:dyDescent="0.2">
      <c r="A98" s="235">
        <f>A95+1</f>
        <v>73</v>
      </c>
      <c r="B98" s="287" t="s">
        <v>162</v>
      </c>
      <c r="C98" s="302">
        <f>D98+L98+N98+P98+R98+U98+W98+X98+Y98+K98</f>
        <v>4996831.3499999996</v>
      </c>
      <c r="D98" s="390">
        <f t="shared" ref="D98" si="21">E98+F98+G98+H98+I98</f>
        <v>0</v>
      </c>
      <c r="E98" s="302"/>
      <c r="F98" s="302"/>
      <c r="G98" s="302"/>
      <c r="H98" s="302"/>
      <c r="I98" s="302"/>
      <c r="J98" s="302"/>
      <c r="K98" s="302"/>
      <c r="L98" s="302"/>
      <c r="M98" s="302">
        <v>853</v>
      </c>
      <c r="N98" s="302">
        <v>4996831.3499999996</v>
      </c>
      <c r="O98" s="302"/>
      <c r="P98" s="302"/>
      <c r="Q98" s="302"/>
      <c r="R98" s="302"/>
      <c r="S98" s="302"/>
      <c r="T98" s="345"/>
      <c r="U98" s="302"/>
      <c r="V98" s="302"/>
      <c r="W98" s="302"/>
      <c r="X98" s="302"/>
      <c r="Y98" s="302"/>
      <c r="Z98" s="302"/>
      <c r="AA98" s="10"/>
      <c r="AB98" s="299" t="s">
        <v>294</v>
      </c>
    </row>
    <row r="99" spans="1:30" ht="14.25" customHeight="1" x14ac:dyDescent="0.25">
      <c r="A99" s="171" t="s">
        <v>15</v>
      </c>
      <c r="B99" s="199"/>
      <c r="C99" s="302">
        <f t="shared" ref="C99:T99" si="22">SUM(C98:C98)</f>
        <v>4996831.3499999996</v>
      </c>
      <c r="D99" s="302">
        <f t="shared" si="22"/>
        <v>0</v>
      </c>
      <c r="E99" s="302">
        <f t="shared" si="22"/>
        <v>0</v>
      </c>
      <c r="F99" s="302">
        <f t="shared" si="22"/>
        <v>0</v>
      </c>
      <c r="G99" s="302">
        <f t="shared" si="22"/>
        <v>0</v>
      </c>
      <c r="H99" s="302">
        <f t="shared" si="22"/>
        <v>0</v>
      </c>
      <c r="I99" s="302">
        <f t="shared" si="22"/>
        <v>0</v>
      </c>
      <c r="J99" s="302">
        <f t="shared" si="22"/>
        <v>0</v>
      </c>
      <c r="K99" s="302">
        <f t="shared" si="22"/>
        <v>0</v>
      </c>
      <c r="L99" s="302">
        <f t="shared" si="22"/>
        <v>0</v>
      </c>
      <c r="M99" s="302">
        <f t="shared" si="22"/>
        <v>853</v>
      </c>
      <c r="N99" s="302">
        <f t="shared" si="22"/>
        <v>4996831.3499999996</v>
      </c>
      <c r="O99" s="302">
        <f t="shared" si="22"/>
        <v>0</v>
      </c>
      <c r="P99" s="302">
        <f t="shared" si="22"/>
        <v>0</v>
      </c>
      <c r="Q99" s="302">
        <f t="shared" si="22"/>
        <v>0</v>
      </c>
      <c r="R99" s="302">
        <f t="shared" si="22"/>
        <v>0</v>
      </c>
      <c r="S99" s="302">
        <f t="shared" si="22"/>
        <v>0</v>
      </c>
      <c r="T99" s="345">
        <f t="shared" si="22"/>
        <v>0</v>
      </c>
      <c r="U99" s="302">
        <f>SUM(U98:U98)</f>
        <v>0</v>
      </c>
      <c r="V99" s="302">
        <f>SUM(V98:V98)</f>
        <v>0</v>
      </c>
      <c r="W99" s="302">
        <f>SUM(W98:W98)</f>
        <v>0</v>
      </c>
      <c r="X99" s="302">
        <f>SUM(X98:X98)</f>
        <v>0</v>
      </c>
      <c r="Y99" s="302"/>
      <c r="Z99" s="302">
        <f>(C99-Y99)*0.0214</f>
        <v>106932.19088999998</v>
      </c>
      <c r="AA99" s="390">
        <f>SUM(AA98:AA98)</f>
        <v>0</v>
      </c>
      <c r="AB99" s="299"/>
      <c r="AC99" s="45"/>
      <c r="AD99" s="64"/>
    </row>
    <row r="100" spans="1:30" ht="14.25" customHeight="1" x14ac:dyDescent="0.25">
      <c r="A100" s="391" t="s">
        <v>163</v>
      </c>
      <c r="B100" s="193"/>
      <c r="C100" s="387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45"/>
      <c r="U100" s="302"/>
      <c r="V100" s="302"/>
      <c r="W100" s="302"/>
      <c r="X100" s="302"/>
      <c r="Y100" s="302"/>
      <c r="Z100" s="302"/>
      <c r="AA100" s="9"/>
      <c r="AB100" s="299"/>
      <c r="AC100" s="45"/>
      <c r="AD100" s="64"/>
    </row>
    <row r="101" spans="1:30" s="66" customFormat="1" x14ac:dyDescent="0.2">
      <c r="A101" s="235">
        <f>A98+1</f>
        <v>74</v>
      </c>
      <c r="B101" s="287" t="s">
        <v>164</v>
      </c>
      <c r="C101" s="302">
        <f>D101+L101+N101+P101+R101+U101+W101+X101+Y101+K101</f>
        <v>3265699.3</v>
      </c>
      <c r="D101" s="390">
        <f t="shared" ref="D101" si="23">E101+F101+G101+H101+I101</f>
        <v>0</v>
      </c>
      <c r="E101" s="302"/>
      <c r="F101" s="302"/>
      <c r="G101" s="302"/>
      <c r="H101" s="302"/>
      <c r="I101" s="302"/>
      <c r="J101" s="302"/>
      <c r="K101" s="302"/>
      <c r="L101" s="302"/>
      <c r="M101" s="302"/>
      <c r="N101" s="302">
        <v>3265699.3</v>
      </c>
      <c r="O101" s="302"/>
      <c r="P101" s="302"/>
      <c r="Q101" s="302"/>
      <c r="R101" s="302"/>
      <c r="S101" s="302"/>
      <c r="T101" s="345"/>
      <c r="U101" s="302"/>
      <c r="V101" s="302"/>
      <c r="W101" s="302"/>
      <c r="X101" s="302"/>
      <c r="Y101" s="390"/>
      <c r="Z101" s="390"/>
      <c r="AA101" s="10"/>
      <c r="AB101" s="299" t="s">
        <v>294</v>
      </c>
    </row>
    <row r="102" spans="1:30" s="66" customFormat="1" ht="15" customHeight="1" x14ac:dyDescent="0.2">
      <c r="A102" s="171" t="s">
        <v>15</v>
      </c>
      <c r="B102" s="199"/>
      <c r="C102" s="302">
        <f t="shared" ref="C102:X102" si="24">SUM(C101)</f>
        <v>3265699.3</v>
      </c>
      <c r="D102" s="302">
        <f t="shared" si="24"/>
        <v>0</v>
      </c>
      <c r="E102" s="302">
        <f t="shared" si="24"/>
        <v>0</v>
      </c>
      <c r="F102" s="302">
        <f t="shared" si="24"/>
        <v>0</v>
      </c>
      <c r="G102" s="302">
        <f t="shared" si="24"/>
        <v>0</v>
      </c>
      <c r="H102" s="302">
        <f t="shared" si="24"/>
        <v>0</v>
      </c>
      <c r="I102" s="302">
        <f t="shared" si="24"/>
        <v>0</v>
      </c>
      <c r="J102" s="302">
        <f t="shared" si="24"/>
        <v>0</v>
      </c>
      <c r="K102" s="302">
        <f t="shared" si="24"/>
        <v>0</v>
      </c>
      <c r="L102" s="302">
        <f t="shared" si="24"/>
        <v>0</v>
      </c>
      <c r="M102" s="302">
        <f t="shared" si="24"/>
        <v>0</v>
      </c>
      <c r="N102" s="302">
        <f t="shared" si="24"/>
        <v>3265699.3</v>
      </c>
      <c r="O102" s="302">
        <f t="shared" si="24"/>
        <v>0</v>
      </c>
      <c r="P102" s="302">
        <f t="shared" si="24"/>
        <v>0</v>
      </c>
      <c r="Q102" s="302">
        <f t="shared" si="24"/>
        <v>0</v>
      </c>
      <c r="R102" s="302">
        <f t="shared" si="24"/>
        <v>0</v>
      </c>
      <c r="S102" s="302">
        <f t="shared" si="24"/>
        <v>0</v>
      </c>
      <c r="T102" s="345">
        <f t="shared" si="24"/>
        <v>0</v>
      </c>
      <c r="U102" s="302">
        <f t="shared" si="24"/>
        <v>0</v>
      </c>
      <c r="V102" s="302">
        <f t="shared" si="24"/>
        <v>0</v>
      </c>
      <c r="W102" s="302">
        <f t="shared" si="24"/>
        <v>0</v>
      </c>
      <c r="X102" s="302">
        <f t="shared" si="24"/>
        <v>0</v>
      </c>
      <c r="Y102" s="302"/>
      <c r="Z102" s="302">
        <f>(C102-Y102)*0.0214</f>
        <v>69885.965019999989</v>
      </c>
      <c r="AA102" s="390">
        <f t="shared" ref="AA102" si="25">SUM(AA101)</f>
        <v>0</v>
      </c>
      <c r="AB102" s="299"/>
    </row>
    <row r="103" spans="1:30" s="66" customFormat="1" ht="14.25" customHeight="1" x14ac:dyDescent="0.2">
      <c r="A103" s="391" t="s">
        <v>165</v>
      </c>
      <c r="B103" s="193"/>
      <c r="C103" s="387"/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45"/>
      <c r="U103" s="302"/>
      <c r="V103" s="302"/>
      <c r="W103" s="302"/>
      <c r="X103" s="302"/>
      <c r="Y103" s="302"/>
      <c r="Z103" s="302"/>
      <c r="AA103" s="10"/>
      <c r="AB103" s="299"/>
    </row>
    <row r="104" spans="1:30" s="66" customFormat="1" x14ac:dyDescent="0.2">
      <c r="A104" s="235">
        <f>A101+1</f>
        <v>75</v>
      </c>
      <c r="B104" s="287" t="s">
        <v>166</v>
      </c>
      <c r="C104" s="302">
        <f>D104+L104+N104+P104+R104+U104+W104+X104+Y104+K104</f>
        <v>6443745</v>
      </c>
      <c r="D104" s="390">
        <f t="shared" ref="D104" si="26">E104+F104+G104+H104+I104</f>
        <v>0</v>
      </c>
      <c r="E104" s="302"/>
      <c r="F104" s="302"/>
      <c r="G104" s="302"/>
      <c r="H104" s="302"/>
      <c r="I104" s="302"/>
      <c r="J104" s="302"/>
      <c r="K104" s="302"/>
      <c r="L104" s="302"/>
      <c r="M104" s="302"/>
      <c r="N104" s="302">
        <v>6443745</v>
      </c>
      <c r="O104" s="302"/>
      <c r="P104" s="302"/>
      <c r="Q104" s="302"/>
      <c r="R104" s="302"/>
      <c r="S104" s="302"/>
      <c r="T104" s="345"/>
      <c r="U104" s="302"/>
      <c r="V104" s="302"/>
      <c r="W104" s="302"/>
      <c r="X104" s="302"/>
      <c r="Y104" s="302"/>
      <c r="Z104" s="302"/>
      <c r="AA104" s="10"/>
      <c r="AB104" s="299" t="s">
        <v>294</v>
      </c>
    </row>
    <row r="105" spans="1:30" s="66" customFormat="1" ht="15" customHeight="1" x14ac:dyDescent="0.2">
      <c r="A105" s="171" t="s">
        <v>15</v>
      </c>
      <c r="B105" s="199"/>
      <c r="C105" s="302">
        <f t="shared" ref="C105:X105" si="27">SUM(C104)</f>
        <v>6443745</v>
      </c>
      <c r="D105" s="302">
        <f t="shared" si="27"/>
        <v>0</v>
      </c>
      <c r="E105" s="302">
        <f t="shared" si="27"/>
        <v>0</v>
      </c>
      <c r="F105" s="302">
        <f t="shared" si="27"/>
        <v>0</v>
      </c>
      <c r="G105" s="302">
        <f t="shared" si="27"/>
        <v>0</v>
      </c>
      <c r="H105" s="302">
        <f t="shared" si="27"/>
        <v>0</v>
      </c>
      <c r="I105" s="302">
        <f t="shared" si="27"/>
        <v>0</v>
      </c>
      <c r="J105" s="302">
        <f t="shared" si="27"/>
        <v>0</v>
      </c>
      <c r="K105" s="302">
        <f t="shared" si="27"/>
        <v>0</v>
      </c>
      <c r="L105" s="302">
        <f t="shared" si="27"/>
        <v>0</v>
      </c>
      <c r="M105" s="302">
        <f t="shared" si="27"/>
        <v>0</v>
      </c>
      <c r="N105" s="302">
        <f t="shared" si="27"/>
        <v>6443745</v>
      </c>
      <c r="O105" s="302">
        <f t="shared" si="27"/>
        <v>0</v>
      </c>
      <c r="P105" s="302">
        <f t="shared" si="27"/>
        <v>0</v>
      </c>
      <c r="Q105" s="302">
        <f t="shared" si="27"/>
        <v>0</v>
      </c>
      <c r="R105" s="302">
        <f t="shared" si="27"/>
        <v>0</v>
      </c>
      <c r="S105" s="302">
        <f t="shared" si="27"/>
        <v>0</v>
      </c>
      <c r="T105" s="345">
        <f t="shared" si="27"/>
        <v>0</v>
      </c>
      <c r="U105" s="302">
        <f t="shared" si="27"/>
        <v>0</v>
      </c>
      <c r="V105" s="302">
        <f t="shared" si="27"/>
        <v>0</v>
      </c>
      <c r="W105" s="302">
        <f t="shared" si="27"/>
        <v>0</v>
      </c>
      <c r="X105" s="302">
        <f t="shared" si="27"/>
        <v>0</v>
      </c>
      <c r="Y105" s="302"/>
      <c r="Z105" s="302">
        <f>(C105-Y105)*0.0214</f>
        <v>137896.14299999998</v>
      </c>
      <c r="AA105" s="390">
        <f t="shared" ref="AA105" si="28">SUM(AA104)</f>
        <v>0</v>
      </c>
      <c r="AB105" s="299"/>
    </row>
    <row r="106" spans="1:30" s="66" customFormat="1" ht="14.25" customHeight="1" x14ac:dyDescent="0.2">
      <c r="A106" s="239" t="s">
        <v>167</v>
      </c>
      <c r="B106" s="395"/>
      <c r="C106" s="387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45"/>
      <c r="U106" s="302"/>
      <c r="V106" s="302"/>
      <c r="W106" s="302"/>
      <c r="X106" s="302"/>
      <c r="Y106" s="302"/>
      <c r="Z106" s="302"/>
      <c r="AA106" s="10"/>
      <c r="AB106" s="299"/>
    </row>
    <row r="107" spans="1:30" s="66" customFormat="1" x14ac:dyDescent="0.2">
      <c r="A107" s="235">
        <f>A104+1</f>
        <v>76</v>
      </c>
      <c r="B107" s="287" t="s">
        <v>168</v>
      </c>
      <c r="C107" s="302">
        <f>D107+L107+N107+P107+R107+U107+W107+X107+Y107+K107</f>
        <v>7521607.7999999998</v>
      </c>
      <c r="D107" s="390">
        <f t="shared" ref="D107:D108" si="29">E107+F107+G107+H107+I107</f>
        <v>0</v>
      </c>
      <c r="E107" s="302"/>
      <c r="F107" s="302"/>
      <c r="G107" s="302"/>
      <c r="H107" s="302"/>
      <c r="I107" s="302"/>
      <c r="J107" s="302"/>
      <c r="K107" s="302"/>
      <c r="L107" s="302"/>
      <c r="M107" s="302">
        <v>2028</v>
      </c>
      <c r="N107" s="302">
        <v>7521607.7999999998</v>
      </c>
      <c r="O107" s="302"/>
      <c r="P107" s="302"/>
      <c r="Q107" s="302"/>
      <c r="R107" s="302"/>
      <c r="S107" s="302"/>
      <c r="T107" s="345"/>
      <c r="U107" s="302"/>
      <c r="V107" s="302"/>
      <c r="W107" s="302"/>
      <c r="X107" s="302"/>
      <c r="Y107" s="302"/>
      <c r="Z107" s="302"/>
      <c r="AA107" s="10"/>
      <c r="AB107" s="299" t="s">
        <v>294</v>
      </c>
    </row>
    <row r="108" spans="1:30" s="66" customFormat="1" x14ac:dyDescent="0.2">
      <c r="A108" s="235">
        <f>A107+1</f>
        <v>77</v>
      </c>
      <c r="B108" s="287" t="s">
        <v>169</v>
      </c>
      <c r="C108" s="302">
        <f>D108+L108+N108+P108+R108+U108+W108+X108+Y108+K108</f>
        <v>5992682.8499999996</v>
      </c>
      <c r="D108" s="390">
        <f t="shared" si="29"/>
        <v>0</v>
      </c>
      <c r="E108" s="302"/>
      <c r="F108" s="302"/>
      <c r="G108" s="302"/>
      <c r="H108" s="302"/>
      <c r="I108" s="302"/>
      <c r="J108" s="302"/>
      <c r="K108" s="302"/>
      <c r="L108" s="302"/>
      <c r="M108" s="302">
        <v>1023</v>
      </c>
      <c r="N108" s="302">
        <v>5992682.8499999996</v>
      </c>
      <c r="O108" s="302"/>
      <c r="P108" s="302"/>
      <c r="Q108" s="302"/>
      <c r="R108" s="302"/>
      <c r="S108" s="302"/>
      <c r="T108" s="345"/>
      <c r="U108" s="302"/>
      <c r="V108" s="302"/>
      <c r="W108" s="302"/>
      <c r="X108" s="302"/>
      <c r="Y108" s="302"/>
      <c r="Z108" s="302"/>
      <c r="AA108" s="10"/>
      <c r="AB108" s="299" t="s">
        <v>294</v>
      </c>
    </row>
    <row r="109" spans="1:30" s="66" customFormat="1" ht="15" customHeight="1" x14ac:dyDescent="0.2">
      <c r="A109" s="171" t="s">
        <v>15</v>
      </c>
      <c r="B109" s="199"/>
      <c r="C109" s="302">
        <f t="shared" ref="C109:X109" si="30">SUM(C107,C108)</f>
        <v>13514290.649999999</v>
      </c>
      <c r="D109" s="302">
        <f t="shared" si="30"/>
        <v>0</v>
      </c>
      <c r="E109" s="302">
        <f t="shared" si="30"/>
        <v>0</v>
      </c>
      <c r="F109" s="302">
        <f t="shared" si="30"/>
        <v>0</v>
      </c>
      <c r="G109" s="302">
        <f t="shared" si="30"/>
        <v>0</v>
      </c>
      <c r="H109" s="302">
        <f t="shared" si="30"/>
        <v>0</v>
      </c>
      <c r="I109" s="302">
        <f t="shared" si="30"/>
        <v>0</v>
      </c>
      <c r="J109" s="302">
        <f t="shared" si="30"/>
        <v>0</v>
      </c>
      <c r="K109" s="302">
        <f t="shared" si="30"/>
        <v>0</v>
      </c>
      <c r="L109" s="302">
        <f t="shared" si="30"/>
        <v>0</v>
      </c>
      <c r="M109" s="302">
        <f t="shared" si="30"/>
        <v>3051</v>
      </c>
      <c r="N109" s="302">
        <f t="shared" si="30"/>
        <v>13514290.649999999</v>
      </c>
      <c r="O109" s="302">
        <f t="shared" si="30"/>
        <v>0</v>
      </c>
      <c r="P109" s="302">
        <f t="shared" si="30"/>
        <v>0</v>
      </c>
      <c r="Q109" s="302">
        <f t="shared" si="30"/>
        <v>0</v>
      </c>
      <c r="R109" s="302">
        <f t="shared" si="30"/>
        <v>0</v>
      </c>
      <c r="S109" s="302">
        <f t="shared" si="30"/>
        <v>0</v>
      </c>
      <c r="T109" s="345">
        <f t="shared" si="30"/>
        <v>0</v>
      </c>
      <c r="U109" s="302">
        <f t="shared" si="30"/>
        <v>0</v>
      </c>
      <c r="V109" s="302">
        <f t="shared" si="30"/>
        <v>0</v>
      </c>
      <c r="W109" s="302">
        <f t="shared" si="30"/>
        <v>0</v>
      </c>
      <c r="X109" s="302">
        <f t="shared" si="30"/>
        <v>0</v>
      </c>
      <c r="Y109" s="302"/>
      <c r="Z109" s="302">
        <f>(C109-Y109)*0.0214</f>
        <v>289205.81990999996</v>
      </c>
      <c r="AA109" s="10"/>
      <c r="AB109" s="299"/>
    </row>
    <row r="110" spans="1:30" ht="14.25" customHeight="1" x14ac:dyDescent="0.25">
      <c r="A110" s="239" t="s">
        <v>170</v>
      </c>
      <c r="B110" s="395"/>
      <c r="C110" s="387"/>
      <c r="D110" s="397"/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344"/>
      <c r="U110" s="397"/>
      <c r="V110" s="397"/>
      <c r="W110" s="397"/>
      <c r="X110" s="397"/>
      <c r="Y110" s="397"/>
      <c r="Z110" s="190"/>
      <c r="AA110" s="9"/>
      <c r="AB110" s="299"/>
      <c r="AD110" s="64"/>
    </row>
    <row r="111" spans="1:30" s="66" customFormat="1" x14ac:dyDescent="0.2">
      <c r="A111" s="235">
        <f>A108+1</f>
        <v>78</v>
      </c>
      <c r="B111" s="280" t="s">
        <v>171</v>
      </c>
      <c r="C111" s="302">
        <f>D111+L111+N111+P111+R111+U111+W111+X111+Y111+K111</f>
        <v>4393462.5</v>
      </c>
      <c r="D111" s="390">
        <f t="shared" ref="D111" si="31">E111+F111+G111+H111+I111</f>
        <v>0</v>
      </c>
      <c r="E111" s="302"/>
      <c r="F111" s="302"/>
      <c r="G111" s="302"/>
      <c r="H111" s="302"/>
      <c r="I111" s="302"/>
      <c r="J111" s="302"/>
      <c r="K111" s="302"/>
      <c r="L111" s="302"/>
      <c r="M111" s="302">
        <v>850</v>
      </c>
      <c r="N111" s="302">
        <v>4393462.5</v>
      </c>
      <c r="O111" s="302"/>
      <c r="P111" s="302"/>
      <c r="Q111" s="302"/>
      <c r="R111" s="302"/>
      <c r="S111" s="302"/>
      <c r="T111" s="345"/>
      <c r="U111" s="302"/>
      <c r="V111" s="302"/>
      <c r="W111" s="302"/>
      <c r="X111" s="302"/>
      <c r="Y111" s="302"/>
      <c r="Z111" s="271"/>
      <c r="AA111" s="10"/>
      <c r="AB111" s="299" t="s">
        <v>294</v>
      </c>
    </row>
    <row r="112" spans="1:30" ht="14.25" customHeight="1" x14ac:dyDescent="0.25">
      <c r="A112" s="171" t="s">
        <v>15</v>
      </c>
      <c r="B112" s="199"/>
      <c r="C112" s="302">
        <f t="shared" ref="C112:P112" si="32">SUM(C111:C111)</f>
        <v>4393462.5</v>
      </c>
      <c r="D112" s="302">
        <f t="shared" si="32"/>
        <v>0</v>
      </c>
      <c r="E112" s="302">
        <f t="shared" si="32"/>
        <v>0</v>
      </c>
      <c r="F112" s="302">
        <f t="shared" si="32"/>
        <v>0</v>
      </c>
      <c r="G112" s="302">
        <f t="shared" si="32"/>
        <v>0</v>
      </c>
      <c r="H112" s="302">
        <f t="shared" si="32"/>
        <v>0</v>
      </c>
      <c r="I112" s="302">
        <f t="shared" si="32"/>
        <v>0</v>
      </c>
      <c r="J112" s="302">
        <f t="shared" si="32"/>
        <v>0</v>
      </c>
      <c r="K112" s="302">
        <f t="shared" si="32"/>
        <v>0</v>
      </c>
      <c r="L112" s="302">
        <f t="shared" si="32"/>
        <v>0</v>
      </c>
      <c r="M112" s="302">
        <f t="shared" si="32"/>
        <v>850</v>
      </c>
      <c r="N112" s="302">
        <f t="shared" si="32"/>
        <v>4393462.5</v>
      </c>
      <c r="O112" s="302">
        <f t="shared" si="32"/>
        <v>0</v>
      </c>
      <c r="P112" s="302">
        <f t="shared" si="32"/>
        <v>0</v>
      </c>
      <c r="Q112" s="302"/>
      <c r="R112" s="302">
        <f t="shared" ref="R112:X112" si="33">SUM(R111:R111)</f>
        <v>0</v>
      </c>
      <c r="S112" s="302">
        <f t="shared" si="33"/>
        <v>0</v>
      </c>
      <c r="T112" s="345">
        <f t="shared" si="33"/>
        <v>0</v>
      </c>
      <c r="U112" s="302">
        <f t="shared" si="33"/>
        <v>0</v>
      </c>
      <c r="V112" s="302">
        <f t="shared" si="33"/>
        <v>0</v>
      </c>
      <c r="W112" s="302">
        <f t="shared" si="33"/>
        <v>0</v>
      </c>
      <c r="X112" s="302">
        <f t="shared" si="33"/>
        <v>0</v>
      </c>
      <c r="Y112" s="302"/>
      <c r="Z112" s="302">
        <f>(C112-Y112)*0.0214</f>
        <v>94020.097499999989</v>
      </c>
      <c r="AA112" s="390">
        <f>SUM(AA111:AA111)</f>
        <v>0</v>
      </c>
      <c r="AB112" s="299"/>
      <c r="AC112" s="45"/>
      <c r="AD112" s="64"/>
    </row>
    <row r="113" spans="1:30" ht="14.25" customHeight="1" x14ac:dyDescent="0.25">
      <c r="A113" s="239" t="s">
        <v>172</v>
      </c>
      <c r="B113" s="395"/>
      <c r="C113" s="387"/>
      <c r="D113" s="397"/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344"/>
      <c r="U113" s="397"/>
      <c r="V113" s="397"/>
      <c r="W113" s="397"/>
      <c r="X113" s="397"/>
      <c r="Y113" s="397"/>
      <c r="Z113" s="190"/>
      <c r="AA113" s="9"/>
      <c r="AB113" s="299"/>
      <c r="AD113" s="64"/>
    </row>
    <row r="114" spans="1:30" s="66" customFormat="1" x14ac:dyDescent="0.2">
      <c r="A114" s="235">
        <f>A111+1</f>
        <v>79</v>
      </c>
      <c r="B114" s="287" t="s">
        <v>625</v>
      </c>
      <c r="C114" s="302">
        <f>D114+L114+N114+P114+R114+U114+W114+X114+Y114+K114</f>
        <v>2343180</v>
      </c>
      <c r="D114" s="390">
        <f>E114+F114+G114+H114+I114</f>
        <v>0</v>
      </c>
      <c r="E114" s="302"/>
      <c r="F114" s="302"/>
      <c r="G114" s="302"/>
      <c r="H114" s="302"/>
      <c r="I114" s="302"/>
      <c r="J114" s="302"/>
      <c r="K114" s="302"/>
      <c r="L114" s="302"/>
      <c r="M114" s="302"/>
      <c r="N114" s="302">
        <v>2343180</v>
      </c>
      <c r="O114" s="302"/>
      <c r="P114" s="302"/>
      <c r="Q114" s="302"/>
      <c r="R114" s="302"/>
      <c r="S114" s="302"/>
      <c r="T114" s="345"/>
      <c r="U114" s="302"/>
      <c r="V114" s="302"/>
      <c r="W114" s="302"/>
      <c r="X114" s="302"/>
      <c r="Y114" s="302"/>
      <c r="Z114" s="271"/>
      <c r="AA114" s="10"/>
      <c r="AB114" s="299" t="s">
        <v>294</v>
      </c>
    </row>
    <row r="115" spans="1:30" s="66" customFormat="1" x14ac:dyDescent="0.2">
      <c r="A115" s="235">
        <f>A114+1</f>
        <v>80</v>
      </c>
      <c r="B115" s="287" t="s">
        <v>622</v>
      </c>
      <c r="C115" s="302">
        <f>D115+L115+N115+P115+R115+U115+W115+X115+Y115+K115</f>
        <v>449505</v>
      </c>
      <c r="D115" s="390">
        <f t="shared" ref="D115:D117" si="34">E115+F115+G115+H115+I115</f>
        <v>449505</v>
      </c>
      <c r="E115" s="302"/>
      <c r="F115" s="302"/>
      <c r="G115" s="302"/>
      <c r="H115" s="302"/>
      <c r="I115" s="302">
        <v>449505</v>
      </c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45"/>
      <c r="U115" s="302"/>
      <c r="V115" s="302"/>
      <c r="W115" s="302"/>
      <c r="X115" s="302"/>
      <c r="Y115" s="302"/>
      <c r="Z115" s="271"/>
      <c r="AA115" s="10"/>
      <c r="AB115" s="299"/>
    </row>
    <row r="116" spans="1:30" s="66" customFormat="1" x14ac:dyDescent="0.2">
      <c r="A116" s="235">
        <f t="shared" ref="A116:A117" si="35">A115+1</f>
        <v>81</v>
      </c>
      <c r="B116" s="287" t="s">
        <v>624</v>
      </c>
      <c r="C116" s="302">
        <f>D116+L116+N116+P116+R116+U116+W116+X116+Y116+K116</f>
        <v>3037860</v>
      </c>
      <c r="D116" s="390">
        <f t="shared" si="34"/>
        <v>0</v>
      </c>
      <c r="E116" s="302"/>
      <c r="F116" s="302"/>
      <c r="G116" s="302"/>
      <c r="H116" s="302"/>
      <c r="I116" s="302"/>
      <c r="J116" s="302"/>
      <c r="K116" s="302"/>
      <c r="L116" s="302"/>
      <c r="M116" s="302"/>
      <c r="N116" s="302">
        <v>3037860</v>
      </c>
      <c r="O116" s="302"/>
      <c r="P116" s="302"/>
      <c r="Q116" s="302"/>
      <c r="R116" s="302"/>
      <c r="S116" s="302"/>
      <c r="T116" s="345"/>
      <c r="U116" s="302"/>
      <c r="V116" s="302"/>
      <c r="W116" s="302"/>
      <c r="X116" s="302"/>
      <c r="Y116" s="390"/>
      <c r="Z116" s="390"/>
      <c r="AA116" s="10"/>
      <c r="AB116" s="299" t="s">
        <v>297</v>
      </c>
    </row>
    <row r="117" spans="1:30" s="66" customFormat="1" x14ac:dyDescent="0.2">
      <c r="A117" s="235">
        <f t="shared" si="35"/>
        <v>82</v>
      </c>
      <c r="B117" s="287" t="s">
        <v>623</v>
      </c>
      <c r="C117" s="302">
        <f>D117+L117+N117+P117+R117+U117+W117+X117+Y117+K117</f>
        <v>3037860</v>
      </c>
      <c r="D117" s="390">
        <f t="shared" si="34"/>
        <v>0</v>
      </c>
      <c r="E117" s="302"/>
      <c r="F117" s="302"/>
      <c r="G117" s="302"/>
      <c r="H117" s="302"/>
      <c r="I117" s="302"/>
      <c r="J117" s="302"/>
      <c r="K117" s="302"/>
      <c r="L117" s="302"/>
      <c r="M117" s="302"/>
      <c r="N117" s="302">
        <v>3037860</v>
      </c>
      <c r="O117" s="302"/>
      <c r="P117" s="302"/>
      <c r="Q117" s="302"/>
      <c r="R117" s="302"/>
      <c r="S117" s="302"/>
      <c r="T117" s="345"/>
      <c r="U117" s="302"/>
      <c r="V117" s="302"/>
      <c r="W117" s="302"/>
      <c r="X117" s="302"/>
      <c r="Y117" s="390"/>
      <c r="Z117" s="390"/>
      <c r="AA117" s="10"/>
      <c r="AB117" s="299" t="s">
        <v>297</v>
      </c>
    </row>
    <row r="118" spans="1:30" ht="14.25" customHeight="1" x14ac:dyDescent="0.25">
      <c r="A118" s="171" t="s">
        <v>15</v>
      </c>
      <c r="B118" s="199"/>
      <c r="C118" s="302">
        <f>SUM(C114:C117)</f>
        <v>8868405</v>
      </c>
      <c r="D118" s="302">
        <f>SUM(D114:D117)</f>
        <v>449505</v>
      </c>
      <c r="E118" s="302">
        <f t="shared" ref="E118:X118" si="36">SUM(E114)</f>
        <v>0</v>
      </c>
      <c r="F118" s="302">
        <f t="shared" si="36"/>
        <v>0</v>
      </c>
      <c r="G118" s="302">
        <f t="shared" si="36"/>
        <v>0</v>
      </c>
      <c r="H118" s="302">
        <f t="shared" si="36"/>
        <v>0</v>
      </c>
      <c r="I118" s="302">
        <f t="shared" si="36"/>
        <v>0</v>
      </c>
      <c r="J118" s="302">
        <f t="shared" si="36"/>
        <v>0</v>
      </c>
      <c r="K118" s="302">
        <f t="shared" ref="K118" si="37">SUM(K114)</f>
        <v>0</v>
      </c>
      <c r="L118" s="302">
        <f t="shared" si="36"/>
        <v>0</v>
      </c>
      <c r="M118" s="302">
        <f t="shared" si="36"/>
        <v>0</v>
      </c>
      <c r="N118" s="302">
        <f t="shared" si="36"/>
        <v>2343180</v>
      </c>
      <c r="O118" s="302">
        <f t="shared" si="36"/>
        <v>0</v>
      </c>
      <c r="P118" s="302">
        <f t="shared" si="36"/>
        <v>0</v>
      </c>
      <c r="Q118" s="302">
        <f t="shared" si="36"/>
        <v>0</v>
      </c>
      <c r="R118" s="302">
        <f t="shared" si="36"/>
        <v>0</v>
      </c>
      <c r="S118" s="302">
        <f t="shared" si="36"/>
        <v>0</v>
      </c>
      <c r="T118" s="345">
        <f t="shared" si="36"/>
        <v>0</v>
      </c>
      <c r="U118" s="302">
        <f t="shared" si="36"/>
        <v>0</v>
      </c>
      <c r="V118" s="302">
        <f t="shared" si="36"/>
        <v>0</v>
      </c>
      <c r="W118" s="302">
        <f t="shared" si="36"/>
        <v>0</v>
      </c>
      <c r="X118" s="302">
        <f t="shared" si="36"/>
        <v>0</v>
      </c>
      <c r="Y118" s="302"/>
      <c r="Z118" s="302">
        <f>(C118-Y118)*0.0214</f>
        <v>189783.867</v>
      </c>
      <c r="AA118" s="390">
        <f t="shared" ref="AA118" si="38">SUM(AA114)</f>
        <v>0</v>
      </c>
      <c r="AB118" s="299"/>
      <c r="AC118" s="45"/>
      <c r="AD118" s="64"/>
    </row>
    <row r="119" spans="1:30" ht="14.25" customHeight="1" x14ac:dyDescent="0.25">
      <c r="A119" s="239" t="s">
        <v>174</v>
      </c>
      <c r="B119" s="395"/>
      <c r="C119" s="387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45"/>
      <c r="U119" s="302"/>
      <c r="V119" s="302"/>
      <c r="W119" s="302"/>
      <c r="X119" s="302"/>
      <c r="Y119" s="302"/>
      <c r="Z119" s="302"/>
      <c r="AA119" s="9"/>
      <c r="AB119" s="299"/>
      <c r="AC119" s="45"/>
      <c r="AD119" s="64"/>
    </row>
    <row r="120" spans="1:30" s="66" customFormat="1" x14ac:dyDescent="0.2">
      <c r="A120" s="235">
        <f>A117+1</f>
        <v>83</v>
      </c>
      <c r="B120" s="287" t="s">
        <v>175</v>
      </c>
      <c r="C120" s="302">
        <f>D120+L120+N120+P120+R120+U120+W120+X120+Y120+K120</f>
        <v>4024411.65</v>
      </c>
      <c r="D120" s="390">
        <f t="shared" ref="D120:D121" si="39">E120+F120+G120+H120+I120</f>
        <v>0</v>
      </c>
      <c r="E120" s="302"/>
      <c r="F120" s="302"/>
      <c r="G120" s="302"/>
      <c r="H120" s="302"/>
      <c r="I120" s="302"/>
      <c r="J120" s="302"/>
      <c r="K120" s="302"/>
      <c r="L120" s="302"/>
      <c r="M120" s="302"/>
      <c r="N120" s="302">
        <v>4024411.65</v>
      </c>
      <c r="O120" s="302"/>
      <c r="P120" s="302"/>
      <c r="Q120" s="302"/>
      <c r="R120" s="302"/>
      <c r="S120" s="302"/>
      <c r="T120" s="345"/>
      <c r="U120" s="302"/>
      <c r="V120" s="302"/>
      <c r="W120" s="302"/>
      <c r="X120" s="302"/>
      <c r="Y120" s="302"/>
      <c r="Z120" s="271"/>
      <c r="AA120" s="10"/>
      <c r="AB120" s="299" t="s">
        <v>294</v>
      </c>
    </row>
    <row r="121" spans="1:30" s="66" customFormat="1" x14ac:dyDescent="0.2">
      <c r="A121" s="235">
        <f>A120+1</f>
        <v>84</v>
      </c>
      <c r="B121" s="287" t="s">
        <v>176</v>
      </c>
      <c r="C121" s="302">
        <f>D121+L121+N121+P121+R121+U121+W121+X121+Y121+K121</f>
        <v>4487189.7</v>
      </c>
      <c r="D121" s="390">
        <f t="shared" si="39"/>
        <v>0</v>
      </c>
      <c r="E121" s="302"/>
      <c r="F121" s="302"/>
      <c r="G121" s="302"/>
      <c r="H121" s="302"/>
      <c r="I121" s="302"/>
      <c r="J121" s="302"/>
      <c r="K121" s="302"/>
      <c r="L121" s="302"/>
      <c r="M121" s="302"/>
      <c r="N121" s="302">
        <v>4487189.7</v>
      </c>
      <c r="O121" s="302"/>
      <c r="P121" s="302"/>
      <c r="Q121" s="302"/>
      <c r="R121" s="302"/>
      <c r="S121" s="302"/>
      <c r="T121" s="345"/>
      <c r="U121" s="302"/>
      <c r="V121" s="302"/>
      <c r="W121" s="302"/>
      <c r="X121" s="302"/>
      <c r="Y121" s="390"/>
      <c r="Z121" s="390"/>
      <c r="AA121" s="10"/>
      <c r="AB121" s="299" t="s">
        <v>294</v>
      </c>
    </row>
    <row r="122" spans="1:30" ht="14.25" customHeight="1" x14ac:dyDescent="0.25">
      <c r="A122" s="171" t="s">
        <v>15</v>
      </c>
      <c r="B122" s="199"/>
      <c r="C122" s="302">
        <f t="shared" ref="C122:X122" si="40">SUM(C120:C121)</f>
        <v>8511601.3499999996</v>
      </c>
      <c r="D122" s="302">
        <f t="shared" si="40"/>
        <v>0</v>
      </c>
      <c r="E122" s="302">
        <f t="shared" si="40"/>
        <v>0</v>
      </c>
      <c r="F122" s="302">
        <f t="shared" si="40"/>
        <v>0</v>
      </c>
      <c r="G122" s="302">
        <f t="shared" si="40"/>
        <v>0</v>
      </c>
      <c r="H122" s="302">
        <f t="shared" si="40"/>
        <v>0</v>
      </c>
      <c r="I122" s="302">
        <f t="shared" si="40"/>
        <v>0</v>
      </c>
      <c r="J122" s="302">
        <f t="shared" si="40"/>
        <v>0</v>
      </c>
      <c r="K122" s="302">
        <f t="shared" si="40"/>
        <v>0</v>
      </c>
      <c r="L122" s="302">
        <f t="shared" si="40"/>
        <v>0</v>
      </c>
      <c r="M122" s="302">
        <f t="shared" si="40"/>
        <v>0</v>
      </c>
      <c r="N122" s="302">
        <f t="shared" si="40"/>
        <v>8511601.3499999996</v>
      </c>
      <c r="O122" s="302">
        <f t="shared" si="40"/>
        <v>0</v>
      </c>
      <c r="P122" s="302">
        <f t="shared" si="40"/>
        <v>0</v>
      </c>
      <c r="Q122" s="302">
        <f t="shared" si="40"/>
        <v>0</v>
      </c>
      <c r="R122" s="302">
        <f t="shared" si="40"/>
        <v>0</v>
      </c>
      <c r="S122" s="302">
        <f t="shared" si="40"/>
        <v>0</v>
      </c>
      <c r="T122" s="345">
        <f t="shared" si="40"/>
        <v>0</v>
      </c>
      <c r="U122" s="302">
        <f t="shared" si="40"/>
        <v>0</v>
      </c>
      <c r="V122" s="302">
        <f t="shared" si="40"/>
        <v>0</v>
      </c>
      <c r="W122" s="302">
        <f t="shared" si="40"/>
        <v>0</v>
      </c>
      <c r="X122" s="302">
        <f t="shared" si="40"/>
        <v>0</v>
      </c>
      <c r="Y122" s="302"/>
      <c r="Z122" s="302">
        <f>(C122-Y122)*0.0214</f>
        <v>182148.26888999998</v>
      </c>
      <c r="AA122" s="390">
        <f>SUM(AA120:AA121)</f>
        <v>0</v>
      </c>
      <c r="AB122" s="299"/>
      <c r="AC122" s="45"/>
      <c r="AD122" s="64"/>
    </row>
    <row r="123" spans="1:30" ht="12.75" customHeight="1" x14ac:dyDescent="0.25">
      <c r="A123" s="239" t="s">
        <v>136</v>
      </c>
      <c r="B123" s="395"/>
      <c r="C123" s="387"/>
      <c r="D123" s="397"/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344"/>
      <c r="U123" s="397"/>
      <c r="V123" s="397"/>
      <c r="W123" s="397"/>
      <c r="X123" s="397"/>
      <c r="Y123" s="45"/>
      <c r="Z123" s="388" t="s">
        <v>602</v>
      </c>
      <c r="AA123" s="9"/>
      <c r="AB123" s="299"/>
    </row>
    <row r="124" spans="1:30" ht="12.75" customHeight="1" x14ac:dyDescent="0.25">
      <c r="A124" s="235">
        <f>A121+1</f>
        <v>85</v>
      </c>
      <c r="B124" s="230" t="s">
        <v>628</v>
      </c>
      <c r="C124" s="302">
        <f>D124+L124+N124+P124+R124+U124+W124+X124+Y124+K124</f>
        <v>180610.76</v>
      </c>
      <c r="D124" s="390">
        <f t="shared" ref="D124:D127" si="41">E124+F124+G124+H124+I124</f>
        <v>0</v>
      </c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44"/>
      <c r="U124" s="397"/>
      <c r="V124" s="397"/>
      <c r="W124" s="397"/>
      <c r="X124" s="397"/>
      <c r="Y124" s="302">
        <f>180610.76</f>
        <v>180610.76</v>
      </c>
      <c r="Z124" s="388" t="s">
        <v>630</v>
      </c>
      <c r="AA124" s="9"/>
      <c r="AB124" s="299"/>
    </row>
    <row r="125" spans="1:30" ht="12.75" customHeight="1" x14ac:dyDescent="0.25">
      <c r="A125" s="235">
        <f>A124+1</f>
        <v>86</v>
      </c>
      <c r="B125" s="230" t="s">
        <v>629</v>
      </c>
      <c r="C125" s="302">
        <f>D125+L125+N125+P125+R125+U125+W125+X125+Y125+K125</f>
        <v>527316.06000000006</v>
      </c>
      <c r="D125" s="390">
        <f t="shared" si="41"/>
        <v>0</v>
      </c>
      <c r="E125" s="397"/>
      <c r="F125" s="397"/>
      <c r="G125" s="397"/>
      <c r="H125" s="397"/>
      <c r="I125" s="397"/>
      <c r="J125" s="397"/>
      <c r="K125" s="397"/>
      <c r="L125" s="397"/>
      <c r="M125" s="397"/>
      <c r="N125" s="397"/>
      <c r="O125" s="397"/>
      <c r="P125" s="397"/>
      <c r="Q125" s="397"/>
      <c r="R125" s="397"/>
      <c r="S125" s="397"/>
      <c r="T125" s="344"/>
      <c r="U125" s="397"/>
      <c r="V125" s="397"/>
      <c r="W125" s="397"/>
      <c r="X125" s="397"/>
      <c r="Y125" s="302">
        <v>527316.06000000006</v>
      </c>
      <c r="Z125" s="190"/>
      <c r="AA125" s="9"/>
      <c r="AB125" s="299"/>
    </row>
    <row r="126" spans="1:30" ht="12.75" customHeight="1" x14ac:dyDescent="0.25">
      <c r="A126" s="235">
        <f t="shared" ref="A126:A127" si="42">A125+1</f>
        <v>87</v>
      </c>
      <c r="B126" s="230" t="s">
        <v>626</v>
      </c>
      <c r="C126" s="302">
        <f>D126+L126+N126+P126+R126+U126+W126+X126+Y126+K126</f>
        <v>1790938.98</v>
      </c>
      <c r="D126" s="390">
        <f t="shared" si="41"/>
        <v>1344951.3</v>
      </c>
      <c r="E126" s="302">
        <v>1344951.3</v>
      </c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45"/>
      <c r="U126" s="302"/>
      <c r="V126" s="302"/>
      <c r="W126" s="302"/>
      <c r="X126" s="302"/>
      <c r="Y126" s="302">
        <v>445987.68</v>
      </c>
      <c r="Z126" s="388" t="s">
        <v>631</v>
      </c>
      <c r="AA126" s="9"/>
      <c r="AB126" s="299"/>
      <c r="AD126" s="45"/>
    </row>
    <row r="127" spans="1:30" s="66" customFormat="1" ht="16.5" customHeight="1" x14ac:dyDescent="0.2">
      <c r="A127" s="235">
        <f t="shared" si="42"/>
        <v>88</v>
      </c>
      <c r="B127" s="287" t="s">
        <v>627</v>
      </c>
      <c r="C127" s="302">
        <f>D127+L127+N127+P127+R127+U127+W127+X127+Y127+K127</f>
        <v>5475978.9000000004</v>
      </c>
      <c r="D127" s="390">
        <f t="shared" si="41"/>
        <v>5475978.9000000004</v>
      </c>
      <c r="E127" s="302">
        <v>5475978.9000000004</v>
      </c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45"/>
      <c r="U127" s="302"/>
      <c r="V127" s="302"/>
      <c r="W127" s="302"/>
      <c r="X127" s="302"/>
      <c r="Y127" s="390"/>
      <c r="Z127" s="390"/>
      <c r="AA127" s="10" t="s">
        <v>365</v>
      </c>
      <c r="AB127" s="299" t="s">
        <v>303</v>
      </c>
    </row>
    <row r="128" spans="1:30" ht="12.75" customHeight="1" x14ac:dyDescent="0.25">
      <c r="A128" s="171" t="s">
        <v>15</v>
      </c>
      <c r="B128" s="199"/>
      <c r="C128" s="302">
        <f>SUM(C124:C127)</f>
        <v>7974844.7000000002</v>
      </c>
      <c r="D128" s="302">
        <f t="shared" ref="D128:Y128" si="43">SUM(D124:D127)</f>
        <v>6820930.2000000002</v>
      </c>
      <c r="E128" s="302">
        <f t="shared" si="43"/>
        <v>6820930.2000000002</v>
      </c>
      <c r="F128" s="302">
        <f t="shared" si="43"/>
        <v>0</v>
      </c>
      <c r="G128" s="302">
        <f t="shared" si="43"/>
        <v>0</v>
      </c>
      <c r="H128" s="302">
        <f t="shared" si="43"/>
        <v>0</v>
      </c>
      <c r="I128" s="302">
        <f t="shared" si="43"/>
        <v>0</v>
      </c>
      <c r="J128" s="302">
        <f t="shared" si="43"/>
        <v>0</v>
      </c>
      <c r="K128" s="302">
        <f t="shared" si="43"/>
        <v>0</v>
      </c>
      <c r="L128" s="302">
        <f t="shared" si="43"/>
        <v>0</v>
      </c>
      <c r="M128" s="302">
        <f t="shared" si="43"/>
        <v>0</v>
      </c>
      <c r="N128" s="302">
        <f t="shared" si="43"/>
        <v>0</v>
      </c>
      <c r="O128" s="302">
        <f t="shared" si="43"/>
        <v>0</v>
      </c>
      <c r="P128" s="302">
        <f t="shared" si="43"/>
        <v>0</v>
      </c>
      <c r="Q128" s="302">
        <f t="shared" si="43"/>
        <v>0</v>
      </c>
      <c r="R128" s="302">
        <f t="shared" si="43"/>
        <v>0</v>
      </c>
      <c r="S128" s="302">
        <f t="shared" si="43"/>
        <v>0</v>
      </c>
      <c r="T128" s="345">
        <f t="shared" si="43"/>
        <v>0</v>
      </c>
      <c r="U128" s="302">
        <f t="shared" si="43"/>
        <v>0</v>
      </c>
      <c r="V128" s="302">
        <f t="shared" si="43"/>
        <v>0</v>
      </c>
      <c r="W128" s="302">
        <f t="shared" si="43"/>
        <v>0</v>
      </c>
      <c r="X128" s="302">
        <f t="shared" si="43"/>
        <v>0</v>
      </c>
      <c r="Y128" s="302">
        <f t="shared" si="43"/>
        <v>1153914.5</v>
      </c>
      <c r="Z128" s="302">
        <f>(C128-Y128)*0.0214</f>
        <v>145967.90628</v>
      </c>
      <c r="AA128" s="390" t="e">
        <f>SUM(AA127,#REF!)</f>
        <v>#REF!</v>
      </c>
      <c r="AB128" s="299"/>
      <c r="AC128" s="45"/>
    </row>
    <row r="129" spans="1:32" ht="14.25" customHeight="1" x14ac:dyDescent="0.25">
      <c r="A129" s="391" t="s">
        <v>177</v>
      </c>
      <c r="B129" s="193"/>
      <c r="C129" s="38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44"/>
      <c r="U129" s="397"/>
      <c r="V129" s="397"/>
      <c r="W129" s="397"/>
      <c r="X129" s="397"/>
      <c r="Y129" s="397"/>
      <c r="Z129" s="397"/>
      <c r="AA129" s="9"/>
      <c r="AB129" s="299"/>
      <c r="AD129" s="64"/>
    </row>
    <row r="130" spans="1:32" s="66" customFormat="1" x14ac:dyDescent="0.2">
      <c r="A130" s="235">
        <f>A127+1</f>
        <v>89</v>
      </c>
      <c r="B130" s="287" t="s">
        <v>178</v>
      </c>
      <c r="C130" s="302">
        <f>D130+L130+N130+P130+R130+U130+W130+X130+Y130+K130</f>
        <v>4217724</v>
      </c>
      <c r="D130" s="390">
        <f t="shared" ref="D130" si="44">E130+F130+G130+H130+I130</f>
        <v>0</v>
      </c>
      <c r="E130" s="302"/>
      <c r="F130" s="302"/>
      <c r="G130" s="302"/>
      <c r="H130" s="302"/>
      <c r="I130" s="302"/>
      <c r="J130" s="302"/>
      <c r="K130" s="302"/>
      <c r="L130" s="302"/>
      <c r="M130" s="302">
        <v>720</v>
      </c>
      <c r="N130" s="302">
        <v>4217724</v>
      </c>
      <c r="O130" s="302"/>
      <c r="P130" s="302"/>
      <c r="Q130" s="302"/>
      <c r="R130" s="302"/>
      <c r="S130" s="302"/>
      <c r="T130" s="345"/>
      <c r="U130" s="302"/>
      <c r="V130" s="302"/>
      <c r="W130" s="302"/>
      <c r="X130" s="302"/>
      <c r="Y130" s="390"/>
      <c r="Z130" s="390"/>
      <c r="AA130" s="10"/>
      <c r="AB130" s="299" t="s">
        <v>294</v>
      </c>
    </row>
    <row r="131" spans="1:32" ht="14.25" customHeight="1" x14ac:dyDescent="0.25">
      <c r="A131" s="171" t="s">
        <v>15</v>
      </c>
      <c r="B131" s="199"/>
      <c r="C131" s="302">
        <f t="shared" ref="C131:X131" si="45">SUM(C130)</f>
        <v>4217724</v>
      </c>
      <c r="D131" s="302">
        <f t="shared" si="45"/>
        <v>0</v>
      </c>
      <c r="E131" s="302">
        <f t="shared" si="45"/>
        <v>0</v>
      </c>
      <c r="F131" s="302">
        <f t="shared" si="45"/>
        <v>0</v>
      </c>
      <c r="G131" s="302">
        <f t="shared" si="45"/>
        <v>0</v>
      </c>
      <c r="H131" s="302">
        <f t="shared" si="45"/>
        <v>0</v>
      </c>
      <c r="I131" s="302">
        <f t="shared" si="45"/>
        <v>0</v>
      </c>
      <c r="J131" s="302">
        <f t="shared" si="45"/>
        <v>0</v>
      </c>
      <c r="K131" s="302">
        <f t="shared" si="45"/>
        <v>0</v>
      </c>
      <c r="L131" s="302">
        <f t="shared" si="45"/>
        <v>0</v>
      </c>
      <c r="M131" s="302">
        <f t="shared" si="45"/>
        <v>720</v>
      </c>
      <c r="N131" s="302">
        <f t="shared" si="45"/>
        <v>4217724</v>
      </c>
      <c r="O131" s="302">
        <f t="shared" si="45"/>
        <v>0</v>
      </c>
      <c r="P131" s="302">
        <f t="shared" si="45"/>
        <v>0</v>
      </c>
      <c r="Q131" s="302">
        <f t="shared" si="45"/>
        <v>0</v>
      </c>
      <c r="R131" s="302">
        <f t="shared" si="45"/>
        <v>0</v>
      </c>
      <c r="S131" s="302">
        <f t="shared" si="45"/>
        <v>0</v>
      </c>
      <c r="T131" s="345">
        <f t="shared" si="45"/>
        <v>0</v>
      </c>
      <c r="U131" s="302">
        <f t="shared" si="45"/>
        <v>0</v>
      </c>
      <c r="V131" s="302">
        <f t="shared" si="45"/>
        <v>0</v>
      </c>
      <c r="W131" s="302">
        <f t="shared" si="45"/>
        <v>0</v>
      </c>
      <c r="X131" s="302">
        <f t="shared" si="45"/>
        <v>0</v>
      </c>
      <c r="Y131" s="302"/>
      <c r="Z131" s="302">
        <f>(C131-Y131)*0.0214</f>
        <v>90259.29359999999</v>
      </c>
      <c r="AA131" s="390">
        <f t="shared" ref="AA131" si="46">SUM(AA130)</f>
        <v>0</v>
      </c>
      <c r="AB131" s="299"/>
      <c r="AC131" s="45"/>
      <c r="AD131" s="64"/>
    </row>
    <row r="132" spans="1:32" ht="14.25" customHeight="1" x14ac:dyDescent="0.25">
      <c r="A132" s="391" t="s">
        <v>68</v>
      </c>
      <c r="B132" s="194"/>
      <c r="C132" s="397">
        <f t="shared" ref="C132:Y132" si="47">C131+C128+C122+C118+C112+C109+C105+C102+C99+C96+C90</f>
        <v>98434426.859999985</v>
      </c>
      <c r="D132" s="397">
        <f t="shared" si="47"/>
        <v>7270435.2000000002</v>
      </c>
      <c r="E132" s="397">
        <f t="shared" si="47"/>
        <v>6820930.2000000002</v>
      </c>
      <c r="F132" s="397">
        <f t="shared" si="47"/>
        <v>0</v>
      </c>
      <c r="G132" s="397">
        <f t="shared" si="47"/>
        <v>0</v>
      </c>
      <c r="H132" s="397">
        <f t="shared" si="47"/>
        <v>0</v>
      </c>
      <c r="I132" s="397">
        <f t="shared" si="47"/>
        <v>0</v>
      </c>
      <c r="J132" s="397">
        <f t="shared" si="47"/>
        <v>0</v>
      </c>
      <c r="K132" s="397">
        <f t="shared" si="47"/>
        <v>0</v>
      </c>
      <c r="L132" s="397">
        <f t="shared" si="47"/>
        <v>0</v>
      </c>
      <c r="M132" s="397">
        <f t="shared" si="47"/>
        <v>10659</v>
      </c>
      <c r="N132" s="397">
        <f t="shared" si="47"/>
        <v>77197714.659999996</v>
      </c>
      <c r="O132" s="397">
        <f t="shared" si="47"/>
        <v>0</v>
      </c>
      <c r="P132" s="397">
        <f t="shared" si="47"/>
        <v>0</v>
      </c>
      <c r="Q132" s="397">
        <f t="shared" si="47"/>
        <v>0</v>
      </c>
      <c r="R132" s="397">
        <f t="shared" si="47"/>
        <v>0</v>
      </c>
      <c r="S132" s="397">
        <f t="shared" si="47"/>
        <v>0</v>
      </c>
      <c r="T132" s="344">
        <f t="shared" si="47"/>
        <v>0</v>
      </c>
      <c r="U132" s="397">
        <f t="shared" si="47"/>
        <v>0</v>
      </c>
      <c r="V132" s="397">
        <f t="shared" si="47"/>
        <v>0</v>
      </c>
      <c r="W132" s="397">
        <f t="shared" si="47"/>
        <v>0</v>
      </c>
      <c r="X132" s="397">
        <f t="shared" si="47"/>
        <v>0</v>
      </c>
      <c r="Y132" s="397">
        <f t="shared" si="47"/>
        <v>1153914.5</v>
      </c>
      <c r="Z132" s="302">
        <f>(C132-Y132)*0.0214</f>
        <v>2081802.9645039996</v>
      </c>
      <c r="AA132" s="201" t="e">
        <f>AA131+AA128+#REF!+AA122+#REF!+#REF!+AA118+AA112+AA109+AA105+AA102+AA99+AA96+#REF!+AA90</f>
        <v>#REF!</v>
      </c>
      <c r="AB132" s="299"/>
      <c r="AC132" s="45"/>
    </row>
    <row r="133" spans="1:32" ht="12.75" customHeight="1" x14ac:dyDescent="0.25">
      <c r="A133" s="389" t="s">
        <v>14</v>
      </c>
      <c r="B133" s="201"/>
      <c r="C133" s="397"/>
      <c r="D133" s="397"/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344"/>
      <c r="U133" s="397"/>
      <c r="V133" s="397"/>
      <c r="W133" s="397"/>
      <c r="X133" s="397"/>
      <c r="Y133" s="397"/>
      <c r="Z133" s="397"/>
      <c r="AA133" s="397"/>
      <c r="AB133" s="397"/>
    </row>
    <row r="134" spans="1:32" ht="15" customHeight="1" x14ac:dyDescent="0.25">
      <c r="A134" s="391" t="s">
        <v>180</v>
      </c>
      <c r="B134" s="194"/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45"/>
      <c r="U134" s="302"/>
      <c r="V134" s="302"/>
      <c r="W134" s="302"/>
      <c r="X134" s="302"/>
      <c r="Y134" s="302"/>
      <c r="Z134" s="302"/>
      <c r="AA134" s="9"/>
      <c r="AB134" s="299"/>
      <c r="AC134" s="45"/>
      <c r="AF134" s="46"/>
    </row>
    <row r="135" spans="1:32" ht="17.25" customHeight="1" x14ac:dyDescent="0.25">
      <c r="A135" s="235">
        <f>A130+1</f>
        <v>90</v>
      </c>
      <c r="B135" s="287" t="s">
        <v>179</v>
      </c>
      <c r="C135" s="302">
        <f>D135+L135+N135+P135+R135+U135+W135+X135+Y135+K135</f>
        <v>10824811.42</v>
      </c>
      <c r="D135" s="390">
        <f t="shared" ref="D135" si="48">E135+F135+G135+H135+I135</f>
        <v>0</v>
      </c>
      <c r="E135" s="302"/>
      <c r="F135" s="302"/>
      <c r="G135" s="302"/>
      <c r="H135" s="302"/>
      <c r="I135" s="302"/>
      <c r="J135" s="390">
        <v>5</v>
      </c>
      <c r="K135" s="302">
        <v>10506465.119999999</v>
      </c>
      <c r="L135" s="302">
        <v>318346.3</v>
      </c>
      <c r="M135" s="302"/>
      <c r="N135" s="302"/>
      <c r="O135" s="390"/>
      <c r="P135" s="302"/>
      <c r="Q135" s="302"/>
      <c r="R135" s="302"/>
      <c r="S135" s="302"/>
      <c r="T135" s="345"/>
      <c r="U135" s="302"/>
      <c r="V135" s="302">
        <v>0</v>
      </c>
      <c r="W135" s="302">
        <v>0</v>
      </c>
      <c r="X135" s="390">
        <v>0</v>
      </c>
      <c r="Y135" s="302"/>
      <c r="Z135" s="302"/>
      <c r="AA135" s="9"/>
      <c r="AB135" s="299" t="s">
        <v>296</v>
      </c>
      <c r="AD135" s="64"/>
    </row>
    <row r="136" spans="1:32" s="4" customFormat="1" ht="13.5" customHeight="1" x14ac:dyDescent="0.25">
      <c r="A136" s="171" t="s">
        <v>15</v>
      </c>
      <c r="B136" s="199"/>
      <c r="C136" s="397">
        <f t="shared" ref="C136:X136" si="49">SUM(C135:C135)</f>
        <v>10824811.42</v>
      </c>
      <c r="D136" s="397">
        <f t="shared" si="49"/>
        <v>0</v>
      </c>
      <c r="E136" s="397">
        <f t="shared" si="49"/>
        <v>0</v>
      </c>
      <c r="F136" s="397">
        <f t="shared" si="49"/>
        <v>0</v>
      </c>
      <c r="G136" s="397">
        <f t="shared" si="49"/>
        <v>0</v>
      </c>
      <c r="H136" s="397">
        <f t="shared" si="49"/>
        <v>0</v>
      </c>
      <c r="I136" s="397">
        <f t="shared" si="49"/>
        <v>0</v>
      </c>
      <c r="J136" s="397">
        <f t="shared" si="49"/>
        <v>5</v>
      </c>
      <c r="K136" s="397">
        <f t="shared" si="49"/>
        <v>10506465.119999999</v>
      </c>
      <c r="L136" s="397">
        <f t="shared" si="49"/>
        <v>318346.3</v>
      </c>
      <c r="M136" s="397">
        <f t="shared" si="49"/>
        <v>0</v>
      </c>
      <c r="N136" s="397">
        <f t="shared" si="49"/>
        <v>0</v>
      </c>
      <c r="O136" s="397">
        <f t="shared" si="49"/>
        <v>0</v>
      </c>
      <c r="P136" s="397">
        <f t="shared" si="49"/>
        <v>0</v>
      </c>
      <c r="Q136" s="397">
        <f t="shared" si="49"/>
        <v>0</v>
      </c>
      <c r="R136" s="397">
        <f t="shared" si="49"/>
        <v>0</v>
      </c>
      <c r="S136" s="397">
        <f t="shared" si="49"/>
        <v>0</v>
      </c>
      <c r="T136" s="344">
        <f t="shared" si="49"/>
        <v>0</v>
      </c>
      <c r="U136" s="397">
        <f t="shared" si="49"/>
        <v>0</v>
      </c>
      <c r="V136" s="397">
        <f t="shared" si="49"/>
        <v>0</v>
      </c>
      <c r="W136" s="397">
        <f t="shared" si="49"/>
        <v>0</v>
      </c>
      <c r="X136" s="397">
        <f t="shared" si="49"/>
        <v>0</v>
      </c>
      <c r="Y136" s="397"/>
      <c r="Z136" s="302">
        <f>(C136-Y136)*0.0214</f>
        <v>231650.96438799999</v>
      </c>
      <c r="AA136" s="201">
        <f>SUM(AA135:AA135)</f>
        <v>0</v>
      </c>
      <c r="AB136" s="299"/>
      <c r="AC136" s="46"/>
    </row>
    <row r="137" spans="1:32" ht="12.75" customHeight="1" x14ac:dyDescent="0.25">
      <c r="A137" s="391" t="s">
        <v>16</v>
      </c>
      <c r="B137" s="193"/>
      <c r="C137" s="387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348"/>
      <c r="U137" s="201"/>
      <c r="V137" s="201"/>
      <c r="W137" s="201"/>
      <c r="X137" s="201"/>
      <c r="Y137" s="201"/>
      <c r="Z137" s="201"/>
      <c r="AA137" s="9"/>
      <c r="AB137" s="299"/>
    </row>
    <row r="138" spans="1:32" ht="12.75" customHeight="1" x14ac:dyDescent="0.25">
      <c r="A138" s="235">
        <f>A135+1</f>
        <v>91</v>
      </c>
      <c r="B138" s="287" t="s">
        <v>637</v>
      </c>
      <c r="C138" s="302">
        <f>D138+L138+N138+P138+R138+U138+W138+X138+Y138+K138</f>
        <v>85363.91</v>
      </c>
      <c r="D138" s="390">
        <f t="shared" ref="D138:D142" si="50">E138+F138+G138+H138+I138</f>
        <v>0</v>
      </c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348"/>
      <c r="U138" s="201"/>
      <c r="V138" s="201"/>
      <c r="W138" s="201"/>
      <c r="X138" s="201"/>
      <c r="Y138" s="390">
        <v>85363.91</v>
      </c>
      <c r="Z138" s="390" t="s">
        <v>638</v>
      </c>
      <c r="AA138" s="9"/>
      <c r="AB138" s="299"/>
    </row>
    <row r="139" spans="1:32" ht="12.75" customHeight="1" x14ac:dyDescent="0.25">
      <c r="A139" s="235">
        <f>A138+1</f>
        <v>92</v>
      </c>
      <c r="B139" s="287" t="s">
        <v>636</v>
      </c>
      <c r="C139" s="302">
        <f>D139+L139+N139+P139+R139+U139+W139+X139+Y139+K139</f>
        <v>354607.07</v>
      </c>
      <c r="D139" s="390">
        <f t="shared" si="50"/>
        <v>0</v>
      </c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348"/>
      <c r="U139" s="201"/>
      <c r="V139" s="201"/>
      <c r="W139" s="201"/>
      <c r="X139" s="201"/>
      <c r="Y139" s="390">
        <f>86129.43+268477.64</f>
        <v>354607.07</v>
      </c>
      <c r="Z139" s="390" t="s">
        <v>639</v>
      </c>
      <c r="AA139" s="9"/>
      <c r="AB139" s="299"/>
    </row>
    <row r="140" spans="1:32" ht="15.75" customHeight="1" x14ac:dyDescent="0.25">
      <c r="A140" s="235">
        <f t="shared" ref="A140:A142" si="51">A139+1</f>
        <v>93</v>
      </c>
      <c r="B140" s="287" t="s">
        <v>17</v>
      </c>
      <c r="C140" s="302">
        <f>D140+L140+N140+P140+R140+U140+W140+X140+Y140+K140</f>
        <v>82796.710000000006</v>
      </c>
      <c r="D140" s="390">
        <f t="shared" si="50"/>
        <v>0</v>
      </c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45"/>
      <c r="U140" s="302"/>
      <c r="V140" s="302"/>
      <c r="W140" s="302"/>
      <c r="X140" s="302"/>
      <c r="Y140" s="390">
        <v>82796.710000000006</v>
      </c>
      <c r="Z140" s="390" t="s">
        <v>635</v>
      </c>
      <c r="AA140" s="9" t="s">
        <v>145</v>
      </c>
      <c r="AB140" s="299"/>
      <c r="AC140" s="45"/>
    </row>
    <row r="141" spans="1:32" ht="15.75" customHeight="1" x14ac:dyDescent="0.25">
      <c r="A141" s="235">
        <f t="shared" si="51"/>
        <v>94</v>
      </c>
      <c r="B141" s="287" t="s">
        <v>633</v>
      </c>
      <c r="C141" s="302">
        <f t="shared" ref="C141:C142" si="52">D141+L141+N141+P141+R141+U141+W141+X141+Y141+K141</f>
        <v>1044149.47</v>
      </c>
      <c r="D141" s="390">
        <f t="shared" si="50"/>
        <v>1044149.47</v>
      </c>
      <c r="E141" s="302">
        <v>1044149.47</v>
      </c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2"/>
      <c r="R141" s="302"/>
      <c r="S141" s="302"/>
      <c r="T141" s="345"/>
      <c r="U141" s="302"/>
      <c r="V141" s="302"/>
      <c r="W141" s="302"/>
      <c r="X141" s="302"/>
      <c r="Y141" s="390"/>
      <c r="Z141" s="390"/>
      <c r="AA141" s="9"/>
      <c r="AB141" s="299"/>
      <c r="AC141" s="45"/>
    </row>
    <row r="142" spans="1:32" ht="15.75" customHeight="1" x14ac:dyDescent="0.25">
      <c r="A142" s="235">
        <f t="shared" si="51"/>
        <v>95</v>
      </c>
      <c r="B142" s="287" t="s">
        <v>634</v>
      </c>
      <c r="C142" s="302">
        <f t="shared" si="52"/>
        <v>2032823.68</v>
      </c>
      <c r="D142" s="390">
        <f t="shared" si="50"/>
        <v>2032823.68</v>
      </c>
      <c r="E142" s="302">
        <v>2032823.68</v>
      </c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45"/>
      <c r="U142" s="302"/>
      <c r="V142" s="302"/>
      <c r="W142" s="302"/>
      <c r="X142" s="302"/>
      <c r="Y142" s="390"/>
      <c r="Z142" s="390"/>
      <c r="AA142" s="9" t="s">
        <v>146</v>
      </c>
      <c r="AB142" s="299"/>
      <c r="AC142" s="45"/>
    </row>
    <row r="143" spans="1:32" ht="15.75" customHeight="1" x14ac:dyDescent="0.25">
      <c r="A143" s="171" t="s">
        <v>15</v>
      </c>
      <c r="B143" s="199"/>
      <c r="C143" s="302">
        <f>SUM(C138:C142)</f>
        <v>3599740.84</v>
      </c>
      <c r="D143" s="302">
        <f t="shared" ref="D143:Y143" si="53">SUM(D138:D142)</f>
        <v>3076973.15</v>
      </c>
      <c r="E143" s="302">
        <f t="shared" si="53"/>
        <v>3076973.15</v>
      </c>
      <c r="F143" s="302">
        <f t="shared" si="53"/>
        <v>0</v>
      </c>
      <c r="G143" s="302">
        <f t="shared" si="53"/>
        <v>0</v>
      </c>
      <c r="H143" s="302">
        <f t="shared" si="53"/>
        <v>0</v>
      </c>
      <c r="I143" s="302">
        <f t="shared" si="53"/>
        <v>0</v>
      </c>
      <c r="J143" s="302">
        <f t="shared" si="53"/>
        <v>0</v>
      </c>
      <c r="K143" s="302">
        <f t="shared" si="53"/>
        <v>0</v>
      </c>
      <c r="L143" s="302">
        <f t="shared" si="53"/>
        <v>0</v>
      </c>
      <c r="M143" s="302">
        <f t="shared" si="53"/>
        <v>0</v>
      </c>
      <c r="N143" s="302">
        <f t="shared" si="53"/>
        <v>0</v>
      </c>
      <c r="O143" s="302">
        <f t="shared" si="53"/>
        <v>0</v>
      </c>
      <c r="P143" s="302">
        <f t="shared" si="53"/>
        <v>0</v>
      </c>
      <c r="Q143" s="302">
        <f t="shared" si="53"/>
        <v>0</v>
      </c>
      <c r="R143" s="302">
        <f t="shared" si="53"/>
        <v>0</v>
      </c>
      <c r="S143" s="302">
        <f t="shared" si="53"/>
        <v>0</v>
      </c>
      <c r="T143" s="345">
        <f t="shared" si="53"/>
        <v>0</v>
      </c>
      <c r="U143" s="302">
        <f t="shared" si="53"/>
        <v>0</v>
      </c>
      <c r="V143" s="302">
        <f t="shared" si="53"/>
        <v>0</v>
      </c>
      <c r="W143" s="302">
        <f t="shared" si="53"/>
        <v>0</v>
      </c>
      <c r="X143" s="302">
        <f t="shared" si="53"/>
        <v>0</v>
      </c>
      <c r="Y143" s="302">
        <f t="shared" si="53"/>
        <v>522767.69</v>
      </c>
      <c r="Z143" s="302">
        <f>(C143-Y143)*0.0214</f>
        <v>65847.225409999999</v>
      </c>
      <c r="AA143" s="390">
        <f t="shared" ref="AA143" si="54">SUM(AA140:AA142)</f>
        <v>0</v>
      </c>
      <c r="AB143" s="299"/>
      <c r="AC143" s="45"/>
      <c r="AF143" s="46"/>
    </row>
    <row r="144" spans="1:32" ht="15.75" customHeight="1" x14ac:dyDescent="0.25">
      <c r="A144" s="391" t="s">
        <v>18</v>
      </c>
      <c r="B144" s="193"/>
      <c r="C144" s="387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348"/>
      <c r="U144" s="201"/>
      <c r="V144" s="201"/>
      <c r="W144" s="201"/>
      <c r="X144" s="201"/>
      <c r="Y144" s="201"/>
      <c r="Z144" s="201"/>
      <c r="AA144" s="9"/>
      <c r="AB144" s="299"/>
    </row>
    <row r="145" spans="1:29" ht="15.75" customHeight="1" x14ac:dyDescent="0.25">
      <c r="A145" s="235">
        <f>A142+1</f>
        <v>96</v>
      </c>
      <c r="B145" s="287" t="s">
        <v>19</v>
      </c>
      <c r="C145" s="302">
        <f>D145+L145+N145+P145+R145+U145+W145+X145+Y145+K145</f>
        <v>179882.3</v>
      </c>
      <c r="D145" s="390">
        <f t="shared" ref="D145:D149" si="55">E145+F145+G145+H145+I145</f>
        <v>0</v>
      </c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2"/>
      <c r="R145" s="302"/>
      <c r="S145" s="302"/>
      <c r="T145" s="345"/>
      <c r="U145" s="302"/>
      <c r="V145" s="302"/>
      <c r="W145" s="302"/>
      <c r="X145" s="302"/>
      <c r="Y145" s="302">
        <v>179882.3</v>
      </c>
      <c r="Z145" s="302" t="s">
        <v>602</v>
      </c>
      <c r="AA145" s="9"/>
      <c r="AB145" s="299"/>
    </row>
    <row r="146" spans="1:29" ht="15.75" customHeight="1" x14ac:dyDescent="0.25">
      <c r="A146" s="235">
        <f>A145+1</f>
        <v>97</v>
      </c>
      <c r="B146" s="287" t="s">
        <v>20</v>
      </c>
      <c r="C146" s="302">
        <f>D146+L146+N146+P146+R146+U146+W146+X146+Y146+K146</f>
        <v>176968.49</v>
      </c>
      <c r="D146" s="390">
        <f t="shared" si="55"/>
        <v>0</v>
      </c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2"/>
      <c r="R146" s="302"/>
      <c r="S146" s="302"/>
      <c r="T146" s="345"/>
      <c r="U146" s="302"/>
      <c r="V146" s="302"/>
      <c r="W146" s="302"/>
      <c r="X146" s="302"/>
      <c r="Y146" s="302">
        <v>176968.49</v>
      </c>
      <c r="Z146" s="302" t="s">
        <v>602</v>
      </c>
      <c r="AA146" s="9"/>
      <c r="AB146" s="299"/>
    </row>
    <row r="147" spans="1:29" ht="15.75" customHeight="1" x14ac:dyDescent="0.25">
      <c r="A147" s="235">
        <f t="shared" ref="A147:A149" si="56">A146+1</f>
        <v>98</v>
      </c>
      <c r="B147" s="287" t="s">
        <v>21</v>
      </c>
      <c r="C147" s="302">
        <f>D147+L147+N147+P147+R147+U147+W147+X147+Y147+K147</f>
        <v>560094.54</v>
      </c>
      <c r="D147" s="390">
        <f t="shared" si="55"/>
        <v>0</v>
      </c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2"/>
      <c r="R147" s="302"/>
      <c r="S147" s="302"/>
      <c r="T147" s="345"/>
      <c r="U147" s="302"/>
      <c r="V147" s="302"/>
      <c r="W147" s="302"/>
      <c r="X147" s="302"/>
      <c r="Y147" s="302">
        <f>380560.54+179534</f>
        <v>560094.54</v>
      </c>
      <c r="Z147" s="302" t="s">
        <v>640</v>
      </c>
      <c r="AA147" s="9"/>
      <c r="AB147" s="299"/>
    </row>
    <row r="148" spans="1:29" ht="15.75" customHeight="1" x14ac:dyDescent="0.25">
      <c r="A148" s="235">
        <f t="shared" si="56"/>
        <v>99</v>
      </c>
      <c r="B148" s="287" t="s">
        <v>22</v>
      </c>
      <c r="C148" s="302">
        <f>D148+L148+N148+P148+R148+U148+W148+X148+Y148+K148</f>
        <v>340229.84</v>
      </c>
      <c r="D148" s="390">
        <f t="shared" si="55"/>
        <v>0</v>
      </c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2"/>
      <c r="R148" s="302"/>
      <c r="S148" s="302"/>
      <c r="T148" s="345"/>
      <c r="U148" s="302"/>
      <c r="V148" s="302"/>
      <c r="W148" s="302"/>
      <c r="X148" s="302"/>
      <c r="Y148" s="302">
        <f>340229.84</f>
        <v>340229.84</v>
      </c>
      <c r="Z148" s="302" t="s">
        <v>601</v>
      </c>
      <c r="AA148" s="9"/>
      <c r="AB148" s="299"/>
    </row>
    <row r="149" spans="1:29" ht="15.75" customHeight="1" x14ac:dyDescent="0.25">
      <c r="A149" s="235">
        <f t="shared" si="56"/>
        <v>100</v>
      </c>
      <c r="B149" s="287" t="s">
        <v>137</v>
      </c>
      <c r="C149" s="302">
        <f>D149+L149+N149+P149+R149+U149+W149+X149+Y149+K149</f>
        <v>406965.89</v>
      </c>
      <c r="D149" s="390">
        <f t="shared" si="55"/>
        <v>0</v>
      </c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2"/>
      <c r="R149" s="302"/>
      <c r="S149" s="302"/>
      <c r="T149" s="345"/>
      <c r="U149" s="302"/>
      <c r="V149" s="302"/>
      <c r="W149" s="302"/>
      <c r="X149" s="302"/>
      <c r="Y149" s="302">
        <v>406965.89</v>
      </c>
      <c r="Z149" s="302" t="s">
        <v>197</v>
      </c>
      <c r="AA149" s="9"/>
      <c r="AB149" s="299"/>
    </row>
    <row r="150" spans="1:29" ht="15.75" customHeight="1" x14ac:dyDescent="0.25">
      <c r="A150" s="171" t="s">
        <v>15</v>
      </c>
      <c r="B150" s="199"/>
      <c r="C150" s="302">
        <f t="shared" ref="C150:Y150" si="57">SUM(C145:C149)</f>
        <v>1664141.06</v>
      </c>
      <c r="D150" s="302">
        <f t="shared" si="57"/>
        <v>0</v>
      </c>
      <c r="E150" s="302">
        <f t="shared" si="57"/>
        <v>0</v>
      </c>
      <c r="F150" s="302">
        <f t="shared" si="57"/>
        <v>0</v>
      </c>
      <c r="G150" s="302">
        <f t="shared" si="57"/>
        <v>0</v>
      </c>
      <c r="H150" s="302">
        <f t="shared" si="57"/>
        <v>0</v>
      </c>
      <c r="I150" s="302">
        <f t="shared" si="57"/>
        <v>0</v>
      </c>
      <c r="J150" s="302">
        <f t="shared" si="57"/>
        <v>0</v>
      </c>
      <c r="K150" s="302">
        <f t="shared" si="57"/>
        <v>0</v>
      </c>
      <c r="L150" s="302">
        <f t="shared" si="57"/>
        <v>0</v>
      </c>
      <c r="M150" s="302">
        <f t="shared" si="57"/>
        <v>0</v>
      </c>
      <c r="N150" s="302">
        <f t="shared" si="57"/>
        <v>0</v>
      </c>
      <c r="O150" s="302">
        <f t="shared" si="57"/>
        <v>0</v>
      </c>
      <c r="P150" s="302">
        <f t="shared" si="57"/>
        <v>0</v>
      </c>
      <c r="Q150" s="302">
        <f t="shared" si="57"/>
        <v>0</v>
      </c>
      <c r="R150" s="302">
        <f t="shared" si="57"/>
        <v>0</v>
      </c>
      <c r="S150" s="302">
        <f t="shared" si="57"/>
        <v>0</v>
      </c>
      <c r="T150" s="345">
        <f t="shared" si="57"/>
        <v>0</v>
      </c>
      <c r="U150" s="302">
        <f t="shared" si="57"/>
        <v>0</v>
      </c>
      <c r="V150" s="302">
        <f t="shared" si="57"/>
        <v>0</v>
      </c>
      <c r="W150" s="302">
        <f t="shared" si="57"/>
        <v>0</v>
      </c>
      <c r="X150" s="302">
        <f t="shared" si="57"/>
        <v>0</v>
      </c>
      <c r="Y150" s="302">
        <f t="shared" si="57"/>
        <v>1664141.06</v>
      </c>
      <c r="Z150" s="302">
        <f>(C150-Y150)*0.0214</f>
        <v>0</v>
      </c>
      <c r="AA150" s="390">
        <f>SUM(AA145:AA149)</f>
        <v>0</v>
      </c>
      <c r="AB150" s="299"/>
      <c r="AC150" s="45"/>
    </row>
    <row r="151" spans="1:29" ht="15.75" customHeight="1" x14ac:dyDescent="0.25">
      <c r="A151" s="391" t="s">
        <v>23</v>
      </c>
      <c r="B151" s="193"/>
      <c r="C151" s="387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348"/>
      <c r="U151" s="201"/>
      <c r="V151" s="201"/>
      <c r="W151" s="201"/>
      <c r="X151" s="201"/>
      <c r="Y151" s="201"/>
      <c r="Z151" s="201"/>
      <c r="AA151" s="9"/>
      <c r="AB151" s="299"/>
      <c r="AC151" s="45"/>
    </row>
    <row r="152" spans="1:29" s="66" customFormat="1" ht="18" customHeight="1" x14ac:dyDescent="0.25">
      <c r="A152" s="235">
        <f>A149+1</f>
        <v>101</v>
      </c>
      <c r="B152" s="288" t="s">
        <v>641</v>
      </c>
      <c r="C152" s="302">
        <f t="shared" ref="C152:C177" si="58">D152+L152+N152+P152+R152+U152+W152+X152+Y152+K152</f>
        <v>2312317.2000000002</v>
      </c>
      <c r="D152" s="390">
        <f t="shared" ref="D152:D177" si="59">E152+F152+G152+H152+I152</f>
        <v>2312317.2000000002</v>
      </c>
      <c r="E152" s="302">
        <v>2312317.2000000002</v>
      </c>
      <c r="F152" s="302"/>
      <c r="G152" s="300"/>
      <c r="H152" s="302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300"/>
      <c r="T152" s="359"/>
      <c r="U152" s="300"/>
      <c r="V152" s="300"/>
      <c r="W152" s="300"/>
      <c r="X152" s="300"/>
      <c r="Y152" s="390"/>
      <c r="Z152" s="390"/>
      <c r="AA152" s="10" t="s">
        <v>366</v>
      </c>
      <c r="AB152" s="299" t="s">
        <v>438</v>
      </c>
    </row>
    <row r="153" spans="1:29" s="66" customFormat="1" ht="17.25" customHeight="1" x14ac:dyDescent="0.25">
      <c r="A153" s="235">
        <f>A152+1</f>
        <v>102</v>
      </c>
      <c r="B153" s="288" t="s">
        <v>642</v>
      </c>
      <c r="C153" s="302">
        <f t="shared" si="58"/>
        <v>91661.99</v>
      </c>
      <c r="D153" s="390">
        <f t="shared" si="59"/>
        <v>0</v>
      </c>
      <c r="E153" s="302"/>
      <c r="F153" s="302"/>
      <c r="G153" s="302"/>
      <c r="H153" s="300"/>
      <c r="I153" s="300"/>
      <c r="J153" s="106"/>
      <c r="K153" s="106"/>
      <c r="L153" s="106"/>
      <c r="M153" s="300"/>
      <c r="N153" s="300"/>
      <c r="O153" s="106"/>
      <c r="P153" s="300"/>
      <c r="Q153" s="300"/>
      <c r="R153" s="300"/>
      <c r="S153" s="300"/>
      <c r="T153" s="359"/>
      <c r="U153" s="300"/>
      <c r="V153" s="300"/>
      <c r="W153" s="300"/>
      <c r="X153" s="300"/>
      <c r="Y153" s="390">
        <v>91661.99</v>
      </c>
      <c r="Z153" s="390" t="s">
        <v>638</v>
      </c>
      <c r="AA153" s="10" t="s">
        <v>367</v>
      </c>
      <c r="AB153" s="299" t="s">
        <v>439</v>
      </c>
    </row>
    <row r="154" spans="1:29" s="66" customFormat="1" ht="17.25" customHeight="1" x14ac:dyDescent="0.25">
      <c r="A154" s="235">
        <f t="shared" ref="A154:A156" si="60">A153+1</f>
        <v>103</v>
      </c>
      <c r="B154" s="288" t="s">
        <v>646</v>
      </c>
      <c r="C154" s="302">
        <f t="shared" si="58"/>
        <v>605223.15</v>
      </c>
      <c r="D154" s="390">
        <f t="shared" si="59"/>
        <v>605223.15</v>
      </c>
      <c r="E154" s="302">
        <v>605223.15</v>
      </c>
      <c r="F154" s="302"/>
      <c r="G154" s="302"/>
      <c r="H154" s="300"/>
      <c r="I154" s="300"/>
      <c r="J154" s="106"/>
      <c r="K154" s="106"/>
      <c r="L154" s="106"/>
      <c r="M154" s="300"/>
      <c r="N154" s="300"/>
      <c r="O154" s="106"/>
      <c r="P154" s="300"/>
      <c r="Q154" s="300"/>
      <c r="R154" s="300"/>
      <c r="S154" s="300"/>
      <c r="T154" s="359"/>
      <c r="U154" s="300"/>
      <c r="V154" s="300"/>
      <c r="W154" s="300"/>
      <c r="X154" s="300"/>
      <c r="Y154" s="390"/>
      <c r="Z154" s="390"/>
      <c r="AA154" s="10"/>
      <c r="AB154" s="299"/>
    </row>
    <row r="155" spans="1:29" s="66" customFormat="1" ht="17.25" customHeight="1" x14ac:dyDescent="0.25">
      <c r="A155" s="235">
        <f t="shared" si="60"/>
        <v>104</v>
      </c>
      <c r="B155" s="288" t="s">
        <v>647</v>
      </c>
      <c r="C155" s="302">
        <f t="shared" si="58"/>
        <v>605223.15</v>
      </c>
      <c r="D155" s="390">
        <f t="shared" si="59"/>
        <v>605223.15</v>
      </c>
      <c r="E155" s="302">
        <v>605223.15</v>
      </c>
      <c r="F155" s="302"/>
      <c r="G155" s="302"/>
      <c r="H155" s="300"/>
      <c r="I155" s="300"/>
      <c r="J155" s="106"/>
      <c r="K155" s="106"/>
      <c r="L155" s="106"/>
      <c r="M155" s="300"/>
      <c r="N155" s="300"/>
      <c r="O155" s="106"/>
      <c r="P155" s="300"/>
      <c r="Q155" s="300"/>
      <c r="R155" s="300"/>
      <c r="S155" s="300"/>
      <c r="T155" s="359"/>
      <c r="U155" s="300"/>
      <c r="V155" s="300"/>
      <c r="W155" s="300"/>
      <c r="X155" s="300"/>
      <c r="Y155" s="390"/>
      <c r="Z155" s="390"/>
      <c r="AA155" s="10"/>
      <c r="AB155" s="299"/>
    </row>
    <row r="156" spans="1:29" s="66" customFormat="1" ht="16.5" customHeight="1" x14ac:dyDescent="0.25">
      <c r="A156" s="235">
        <f t="shared" si="60"/>
        <v>105</v>
      </c>
      <c r="B156" s="288" t="s">
        <v>643</v>
      </c>
      <c r="C156" s="302">
        <f t="shared" si="58"/>
        <v>529196.4</v>
      </c>
      <c r="D156" s="390">
        <f t="shared" si="59"/>
        <v>529196.4</v>
      </c>
      <c r="E156" s="302">
        <v>529196.4</v>
      </c>
      <c r="F156" s="302"/>
      <c r="G156" s="302"/>
      <c r="H156" s="300"/>
      <c r="I156" s="300"/>
      <c r="J156" s="106"/>
      <c r="K156" s="106"/>
      <c r="L156" s="106"/>
      <c r="M156" s="300"/>
      <c r="N156" s="300"/>
      <c r="O156" s="106"/>
      <c r="P156" s="300"/>
      <c r="Q156" s="300"/>
      <c r="R156" s="300"/>
      <c r="S156" s="300"/>
      <c r="T156" s="359"/>
      <c r="U156" s="300"/>
      <c r="V156" s="300"/>
      <c r="W156" s="300"/>
      <c r="X156" s="300"/>
      <c r="Y156" s="390"/>
      <c r="Z156" s="390"/>
      <c r="AA156" s="10" t="s">
        <v>368</v>
      </c>
      <c r="AB156" s="299" t="s">
        <v>490</v>
      </c>
    </row>
    <row r="157" spans="1:29" s="66" customFormat="1" ht="21" customHeight="1" x14ac:dyDescent="0.25">
      <c r="A157" s="70">
        <f t="shared" ref="A157:A177" si="61">A156+1</f>
        <v>106</v>
      </c>
      <c r="B157" s="288" t="s">
        <v>645</v>
      </c>
      <c r="C157" s="302">
        <f t="shared" si="58"/>
        <v>5457362.4199999999</v>
      </c>
      <c r="D157" s="390">
        <f t="shared" si="59"/>
        <v>5347347.0599999996</v>
      </c>
      <c r="E157" s="302"/>
      <c r="F157" s="302">
        <v>4102775.98</v>
      </c>
      <c r="G157" s="300">
        <v>764247.15</v>
      </c>
      <c r="H157" s="302"/>
      <c r="I157" s="300">
        <v>480323.93</v>
      </c>
      <c r="J157" s="300"/>
      <c r="K157" s="5"/>
      <c r="L157" s="5"/>
      <c r="M157" s="300"/>
      <c r="N157" s="300"/>
      <c r="O157" s="106"/>
      <c r="P157" s="5"/>
      <c r="Q157" s="300"/>
      <c r="R157" s="300"/>
      <c r="S157" s="300"/>
      <c r="T157" s="357"/>
      <c r="U157" s="106"/>
      <c r="V157" s="300"/>
      <c r="W157" s="300"/>
      <c r="X157" s="300"/>
      <c r="Y157" s="390">
        <v>110015.36</v>
      </c>
      <c r="Z157" s="390" t="s">
        <v>853</v>
      </c>
      <c r="AA157" s="55"/>
      <c r="AB157" s="299" t="s">
        <v>294</v>
      </c>
    </row>
    <row r="158" spans="1:29" s="66" customFormat="1" ht="21" customHeight="1" x14ac:dyDescent="0.25">
      <c r="A158" s="70">
        <f t="shared" si="61"/>
        <v>107</v>
      </c>
      <c r="B158" s="288" t="s">
        <v>650</v>
      </c>
      <c r="C158" s="302">
        <f t="shared" si="58"/>
        <v>605223.15</v>
      </c>
      <c r="D158" s="390">
        <f t="shared" si="59"/>
        <v>605223.15</v>
      </c>
      <c r="E158" s="302">
        <v>605223.15</v>
      </c>
      <c r="F158" s="302"/>
      <c r="G158" s="300"/>
      <c r="H158" s="302"/>
      <c r="I158" s="300"/>
      <c r="J158" s="300"/>
      <c r="K158" s="5"/>
      <c r="L158" s="5"/>
      <c r="M158" s="300"/>
      <c r="N158" s="300"/>
      <c r="O158" s="106"/>
      <c r="P158" s="5"/>
      <c r="Q158" s="300"/>
      <c r="R158" s="300"/>
      <c r="S158" s="300"/>
      <c r="T158" s="357"/>
      <c r="U158" s="106"/>
      <c r="V158" s="300"/>
      <c r="W158" s="300"/>
      <c r="X158" s="300"/>
      <c r="Y158" s="390"/>
      <c r="Z158" s="390"/>
      <c r="AA158" s="55"/>
      <c r="AB158" s="299"/>
    </row>
    <row r="159" spans="1:29" ht="15.75" customHeight="1" x14ac:dyDescent="0.25">
      <c r="A159" s="70">
        <f t="shared" si="61"/>
        <v>108</v>
      </c>
      <c r="B159" s="288" t="s">
        <v>648</v>
      </c>
      <c r="C159" s="302">
        <f t="shared" si="58"/>
        <v>605223.15</v>
      </c>
      <c r="D159" s="390">
        <f t="shared" si="59"/>
        <v>605223.15</v>
      </c>
      <c r="E159" s="302">
        <v>605223.15</v>
      </c>
      <c r="F159" s="302"/>
      <c r="G159" s="302"/>
      <c r="H159" s="302"/>
      <c r="I159" s="302"/>
      <c r="J159" s="302"/>
      <c r="K159" s="302"/>
      <c r="L159" s="302"/>
      <c r="M159" s="227"/>
      <c r="N159" s="302"/>
      <c r="O159" s="227"/>
      <c r="P159" s="227"/>
      <c r="Q159" s="227"/>
      <c r="R159" s="302"/>
      <c r="S159" s="302"/>
      <c r="T159" s="345"/>
      <c r="U159" s="302"/>
      <c r="V159" s="302"/>
      <c r="W159" s="302"/>
      <c r="X159" s="302"/>
      <c r="Y159" s="302"/>
      <c r="Z159" s="302"/>
      <c r="AA159" s="9" t="s">
        <v>146</v>
      </c>
      <c r="AB159" s="299"/>
      <c r="AC159" s="45"/>
    </row>
    <row r="160" spans="1:29" ht="15.75" customHeight="1" x14ac:dyDescent="0.25">
      <c r="A160" s="70">
        <f t="shared" si="61"/>
        <v>109</v>
      </c>
      <c r="B160" s="288" t="s">
        <v>649</v>
      </c>
      <c r="C160" s="302">
        <f t="shared" si="58"/>
        <v>605223.15</v>
      </c>
      <c r="D160" s="390">
        <f t="shared" si="59"/>
        <v>605223.15</v>
      </c>
      <c r="E160" s="302">
        <v>605223.15</v>
      </c>
      <c r="F160" s="302"/>
      <c r="G160" s="302"/>
      <c r="H160" s="302"/>
      <c r="I160" s="302"/>
      <c r="J160" s="302"/>
      <c r="K160" s="302"/>
      <c r="L160" s="302"/>
      <c r="M160" s="227"/>
      <c r="N160" s="302"/>
      <c r="O160" s="227"/>
      <c r="P160" s="227"/>
      <c r="Q160" s="227"/>
      <c r="R160" s="302"/>
      <c r="S160" s="302"/>
      <c r="T160" s="345"/>
      <c r="U160" s="302"/>
      <c r="V160" s="302"/>
      <c r="W160" s="302"/>
      <c r="X160" s="302"/>
      <c r="Y160" s="302"/>
      <c r="Z160" s="302"/>
      <c r="AA160" s="9" t="s">
        <v>146</v>
      </c>
      <c r="AB160" s="299"/>
      <c r="AC160" s="45"/>
    </row>
    <row r="161" spans="1:29" ht="15.75" customHeight="1" x14ac:dyDescent="0.2">
      <c r="A161" s="70">
        <f t="shared" si="61"/>
        <v>110</v>
      </c>
      <c r="B161" s="287" t="s">
        <v>644</v>
      </c>
      <c r="C161" s="302">
        <f t="shared" si="58"/>
        <v>113826.01</v>
      </c>
      <c r="D161" s="390">
        <f t="shared" si="59"/>
        <v>0</v>
      </c>
      <c r="E161" s="302"/>
      <c r="F161" s="302"/>
      <c r="G161" s="302"/>
      <c r="H161" s="302"/>
      <c r="I161" s="302"/>
      <c r="J161" s="302"/>
      <c r="K161" s="302"/>
      <c r="L161" s="302"/>
      <c r="M161" s="227"/>
      <c r="N161" s="227"/>
      <c r="O161" s="227"/>
      <c r="P161" s="227"/>
      <c r="Q161" s="227"/>
      <c r="R161" s="302"/>
      <c r="S161" s="302"/>
      <c r="T161" s="345"/>
      <c r="U161" s="302"/>
      <c r="V161" s="302"/>
      <c r="W161" s="302"/>
      <c r="X161" s="302"/>
      <c r="Y161" s="302">
        <v>113826.01</v>
      </c>
      <c r="Z161" s="302" t="s">
        <v>867</v>
      </c>
      <c r="AA161" s="9" t="s">
        <v>146</v>
      </c>
      <c r="AB161" s="299"/>
      <c r="AC161" s="45"/>
    </row>
    <row r="162" spans="1:29" ht="15.75" customHeight="1" x14ac:dyDescent="0.2">
      <c r="A162" s="70">
        <f t="shared" si="61"/>
        <v>111</v>
      </c>
      <c r="B162" s="287" t="s">
        <v>138</v>
      </c>
      <c r="C162" s="302">
        <f t="shared" si="58"/>
        <v>216244.11</v>
      </c>
      <c r="D162" s="390">
        <f t="shared" si="59"/>
        <v>0</v>
      </c>
      <c r="E162" s="302"/>
      <c r="F162" s="302"/>
      <c r="G162" s="302"/>
      <c r="H162" s="302"/>
      <c r="I162" s="302"/>
      <c r="J162" s="302"/>
      <c r="K162" s="302"/>
      <c r="L162" s="302"/>
      <c r="M162" s="227"/>
      <c r="N162" s="227"/>
      <c r="O162" s="227"/>
      <c r="P162" s="227"/>
      <c r="Q162" s="227"/>
      <c r="R162" s="302"/>
      <c r="S162" s="302"/>
      <c r="T162" s="345"/>
      <c r="U162" s="302"/>
      <c r="V162" s="302"/>
      <c r="W162" s="302"/>
      <c r="X162" s="302"/>
      <c r="Y162" s="302">
        <v>216244.11</v>
      </c>
      <c r="Z162" s="302" t="s">
        <v>651</v>
      </c>
      <c r="AA162" s="9"/>
      <c r="AB162" s="299"/>
      <c r="AC162" s="45"/>
    </row>
    <row r="163" spans="1:29" ht="15.75" customHeight="1" x14ac:dyDescent="0.2">
      <c r="A163" s="70">
        <f t="shared" si="61"/>
        <v>112</v>
      </c>
      <c r="B163" s="287" t="s">
        <v>139</v>
      </c>
      <c r="C163" s="302">
        <f t="shared" si="58"/>
        <v>59845.39</v>
      </c>
      <c r="D163" s="390">
        <f t="shared" si="59"/>
        <v>0</v>
      </c>
      <c r="E163" s="302"/>
      <c r="F163" s="302"/>
      <c r="G163" s="302"/>
      <c r="H163" s="302"/>
      <c r="I163" s="302"/>
      <c r="J163" s="302"/>
      <c r="K163" s="302"/>
      <c r="L163" s="302"/>
      <c r="M163" s="227"/>
      <c r="N163" s="227"/>
      <c r="O163" s="227"/>
      <c r="P163" s="227"/>
      <c r="Q163" s="227"/>
      <c r="R163" s="302"/>
      <c r="S163" s="302"/>
      <c r="T163" s="345"/>
      <c r="U163" s="302"/>
      <c r="V163" s="302"/>
      <c r="W163" s="302"/>
      <c r="X163" s="302"/>
      <c r="Y163" s="302">
        <v>59845.39</v>
      </c>
      <c r="Z163" s="302" t="s">
        <v>638</v>
      </c>
      <c r="AA163" s="9"/>
      <c r="AB163" s="299"/>
      <c r="AC163" s="45"/>
    </row>
    <row r="164" spans="1:29" ht="15.75" customHeight="1" x14ac:dyDescent="0.2">
      <c r="A164" s="70">
        <f t="shared" si="61"/>
        <v>113</v>
      </c>
      <c r="B164" s="287" t="s">
        <v>652</v>
      </c>
      <c r="C164" s="302">
        <f t="shared" si="58"/>
        <v>3886856.41</v>
      </c>
      <c r="D164" s="390">
        <f t="shared" si="59"/>
        <v>3886856.41</v>
      </c>
      <c r="E164" s="302">
        <v>1459116.82</v>
      </c>
      <c r="F164" s="302">
        <v>1894906.96</v>
      </c>
      <c r="G164" s="302">
        <v>298557.38</v>
      </c>
      <c r="H164" s="302"/>
      <c r="I164" s="302">
        <v>234275.25</v>
      </c>
      <c r="J164" s="302"/>
      <c r="K164" s="302"/>
      <c r="L164" s="302"/>
      <c r="M164" s="227"/>
      <c r="N164" s="227"/>
      <c r="O164" s="227"/>
      <c r="P164" s="227"/>
      <c r="Q164" s="227"/>
      <c r="R164" s="302"/>
      <c r="S164" s="302"/>
      <c r="T164" s="345"/>
      <c r="U164" s="302"/>
      <c r="V164" s="302"/>
      <c r="W164" s="302"/>
      <c r="X164" s="302"/>
      <c r="Y164" s="302"/>
      <c r="Z164" s="302"/>
      <c r="AA164" s="9"/>
      <c r="AB164" s="299"/>
      <c r="AC164" s="45"/>
    </row>
    <row r="165" spans="1:29" ht="15.75" customHeight="1" x14ac:dyDescent="0.2">
      <c r="A165" s="70">
        <f t="shared" si="61"/>
        <v>114</v>
      </c>
      <c r="B165" s="287" t="s">
        <v>653</v>
      </c>
      <c r="C165" s="302">
        <f t="shared" si="58"/>
        <v>114045.6</v>
      </c>
      <c r="D165" s="390">
        <f t="shared" si="59"/>
        <v>0</v>
      </c>
      <c r="E165" s="302"/>
      <c r="F165" s="302"/>
      <c r="G165" s="302"/>
      <c r="H165" s="302"/>
      <c r="I165" s="302"/>
      <c r="J165" s="302"/>
      <c r="K165" s="302"/>
      <c r="L165" s="302"/>
      <c r="M165" s="227"/>
      <c r="N165" s="227"/>
      <c r="O165" s="227"/>
      <c r="P165" s="227"/>
      <c r="Q165" s="227"/>
      <c r="R165" s="302"/>
      <c r="S165" s="302"/>
      <c r="T165" s="345"/>
      <c r="U165" s="302"/>
      <c r="V165" s="302"/>
      <c r="W165" s="302"/>
      <c r="X165" s="302"/>
      <c r="Y165" s="302">
        <v>114045.6</v>
      </c>
      <c r="Z165" s="302" t="s">
        <v>638</v>
      </c>
      <c r="AA165" s="9"/>
      <c r="AB165" s="299"/>
      <c r="AC165" s="45"/>
    </row>
    <row r="166" spans="1:29" ht="15.75" customHeight="1" x14ac:dyDescent="0.2">
      <c r="A166" s="70">
        <f t="shared" si="61"/>
        <v>115</v>
      </c>
      <c r="B166" s="287" t="s">
        <v>140</v>
      </c>
      <c r="C166" s="302">
        <f t="shared" si="58"/>
        <v>1162423.05</v>
      </c>
      <c r="D166" s="390">
        <f t="shared" si="59"/>
        <v>0</v>
      </c>
      <c r="E166" s="302"/>
      <c r="F166" s="302"/>
      <c r="G166" s="302"/>
      <c r="H166" s="302"/>
      <c r="I166" s="302"/>
      <c r="J166" s="302"/>
      <c r="K166" s="302"/>
      <c r="L166" s="302"/>
      <c r="M166" s="227"/>
      <c r="N166" s="227"/>
      <c r="O166" s="227"/>
      <c r="P166" s="227"/>
      <c r="Q166" s="227"/>
      <c r="R166" s="302"/>
      <c r="S166" s="302"/>
      <c r="T166" s="345">
        <v>91</v>
      </c>
      <c r="U166" s="302">
        <v>1015218.75</v>
      </c>
      <c r="V166" s="302"/>
      <c r="W166" s="302"/>
      <c r="X166" s="302"/>
      <c r="Y166" s="302">
        <v>147204.29999999999</v>
      </c>
      <c r="Z166" s="302" t="s">
        <v>379</v>
      </c>
      <c r="AA166" s="9"/>
      <c r="AB166" s="299"/>
      <c r="AC166" s="45"/>
    </row>
    <row r="167" spans="1:29" ht="15.75" customHeight="1" x14ac:dyDescent="0.2">
      <c r="A167" s="70">
        <f t="shared" si="61"/>
        <v>116</v>
      </c>
      <c r="B167" s="287" t="s">
        <v>654</v>
      </c>
      <c r="C167" s="302">
        <f t="shared" si="58"/>
        <v>470718.15</v>
      </c>
      <c r="D167" s="390">
        <f t="shared" si="59"/>
        <v>470718.15</v>
      </c>
      <c r="E167" s="302">
        <v>470718.15</v>
      </c>
      <c r="F167" s="302"/>
      <c r="G167" s="302"/>
      <c r="H167" s="302"/>
      <c r="I167" s="302"/>
      <c r="J167" s="302"/>
      <c r="K167" s="302"/>
      <c r="L167" s="302"/>
      <c r="M167" s="227"/>
      <c r="N167" s="227"/>
      <c r="O167" s="227"/>
      <c r="P167" s="227"/>
      <c r="Q167" s="227"/>
      <c r="R167" s="302"/>
      <c r="S167" s="302"/>
      <c r="T167" s="345"/>
      <c r="U167" s="302"/>
      <c r="V167" s="302"/>
      <c r="W167" s="302"/>
      <c r="X167" s="302"/>
      <c r="Y167" s="302"/>
      <c r="Z167" s="302"/>
      <c r="AA167" s="9"/>
      <c r="AB167" s="299"/>
      <c r="AC167" s="45"/>
    </row>
    <row r="168" spans="1:29" ht="15.75" customHeight="1" x14ac:dyDescent="0.2">
      <c r="A168" s="70">
        <f t="shared" si="61"/>
        <v>117</v>
      </c>
      <c r="B168" s="287" t="s">
        <v>655</v>
      </c>
      <c r="C168" s="302">
        <f t="shared" si="58"/>
        <v>2032823.68</v>
      </c>
      <c r="D168" s="390">
        <f t="shared" si="59"/>
        <v>2032823.68</v>
      </c>
      <c r="E168" s="302">
        <v>2032823.68</v>
      </c>
      <c r="F168" s="302"/>
      <c r="G168" s="302"/>
      <c r="H168" s="302"/>
      <c r="I168" s="302"/>
      <c r="J168" s="302"/>
      <c r="K168" s="302"/>
      <c r="L168" s="302"/>
      <c r="M168" s="227"/>
      <c r="N168" s="227"/>
      <c r="O168" s="227"/>
      <c r="P168" s="227"/>
      <c r="Q168" s="227"/>
      <c r="R168" s="302"/>
      <c r="S168" s="302"/>
      <c r="T168" s="345"/>
      <c r="U168" s="302"/>
      <c r="V168" s="302"/>
      <c r="W168" s="302"/>
      <c r="X168" s="302"/>
      <c r="Y168" s="302"/>
      <c r="Z168" s="302"/>
      <c r="AA168" s="9"/>
      <c r="AB168" s="299"/>
      <c r="AC168" s="45"/>
    </row>
    <row r="169" spans="1:29" ht="15.75" customHeight="1" x14ac:dyDescent="0.2">
      <c r="A169" s="70">
        <f t="shared" si="61"/>
        <v>118</v>
      </c>
      <c r="B169" s="287" t="s">
        <v>656</v>
      </c>
      <c r="C169" s="302">
        <f t="shared" si="58"/>
        <v>592835.48</v>
      </c>
      <c r="D169" s="390">
        <f t="shared" si="59"/>
        <v>470718.15</v>
      </c>
      <c r="E169" s="302">
        <v>470718.15</v>
      </c>
      <c r="F169" s="302"/>
      <c r="G169" s="302"/>
      <c r="H169" s="302"/>
      <c r="I169" s="302"/>
      <c r="J169" s="302"/>
      <c r="K169" s="302"/>
      <c r="L169" s="302"/>
      <c r="M169" s="227"/>
      <c r="N169" s="227"/>
      <c r="O169" s="227"/>
      <c r="P169" s="227"/>
      <c r="Q169" s="227"/>
      <c r="R169" s="302"/>
      <c r="S169" s="302"/>
      <c r="T169" s="345"/>
      <c r="U169" s="302"/>
      <c r="V169" s="302"/>
      <c r="W169" s="302"/>
      <c r="X169" s="302"/>
      <c r="Y169" s="302">
        <v>122117.33</v>
      </c>
      <c r="Z169" s="302" t="s">
        <v>379</v>
      </c>
      <c r="AA169" s="9"/>
      <c r="AB169" s="299"/>
      <c r="AC169" s="45"/>
    </row>
    <row r="170" spans="1:29" ht="15.75" customHeight="1" x14ac:dyDescent="0.2">
      <c r="A170" s="70">
        <f t="shared" si="61"/>
        <v>119</v>
      </c>
      <c r="B170" s="287" t="s">
        <v>657</v>
      </c>
      <c r="C170" s="302">
        <f t="shared" si="58"/>
        <v>458420.55</v>
      </c>
      <c r="D170" s="390">
        <f t="shared" si="59"/>
        <v>458420.55</v>
      </c>
      <c r="E170" s="302">
        <v>458420.55</v>
      </c>
      <c r="F170" s="302"/>
      <c r="G170" s="302"/>
      <c r="H170" s="302"/>
      <c r="I170" s="302"/>
      <c r="J170" s="302"/>
      <c r="K170" s="302"/>
      <c r="L170" s="302"/>
      <c r="M170" s="227"/>
      <c r="N170" s="227"/>
      <c r="O170" s="227"/>
      <c r="P170" s="227"/>
      <c r="Q170" s="227"/>
      <c r="R170" s="302"/>
      <c r="S170" s="302"/>
      <c r="T170" s="345"/>
      <c r="U170" s="302"/>
      <c r="V170" s="302"/>
      <c r="W170" s="302"/>
      <c r="X170" s="302"/>
      <c r="Y170" s="302"/>
      <c r="Z170" s="302"/>
      <c r="AA170" s="9"/>
      <c r="AB170" s="299"/>
      <c r="AC170" s="45"/>
    </row>
    <row r="171" spans="1:29" ht="15.75" customHeight="1" x14ac:dyDescent="0.2">
      <c r="A171" s="70">
        <f t="shared" si="61"/>
        <v>120</v>
      </c>
      <c r="B171" s="287" t="s">
        <v>658</v>
      </c>
      <c r="C171" s="302">
        <f t="shared" si="58"/>
        <v>604385.59000000008</v>
      </c>
      <c r="D171" s="390">
        <f t="shared" si="59"/>
        <v>470718.15</v>
      </c>
      <c r="E171" s="302">
        <v>470718.15</v>
      </c>
      <c r="F171" s="302"/>
      <c r="G171" s="302"/>
      <c r="H171" s="302"/>
      <c r="I171" s="302"/>
      <c r="J171" s="302"/>
      <c r="K171" s="302"/>
      <c r="L171" s="302"/>
      <c r="M171" s="227"/>
      <c r="N171" s="323"/>
      <c r="O171" s="227"/>
      <c r="P171" s="227"/>
      <c r="Q171" s="227"/>
      <c r="R171" s="302"/>
      <c r="S171" s="302"/>
      <c r="T171" s="345"/>
      <c r="U171" s="302"/>
      <c r="V171" s="302"/>
      <c r="W171" s="302"/>
      <c r="X171" s="302"/>
      <c r="Y171" s="302">
        <v>133667.44</v>
      </c>
      <c r="Z171" s="302" t="s">
        <v>379</v>
      </c>
      <c r="AA171" s="9"/>
      <c r="AB171" s="299"/>
      <c r="AC171" s="45"/>
    </row>
    <row r="172" spans="1:29" ht="15.75" customHeight="1" x14ac:dyDescent="0.2">
      <c r="A172" s="70">
        <f t="shared" si="61"/>
        <v>121</v>
      </c>
      <c r="B172" s="287" t="s">
        <v>659</v>
      </c>
      <c r="C172" s="302">
        <f t="shared" si="58"/>
        <v>1100232.27</v>
      </c>
      <c r="D172" s="390">
        <f t="shared" si="59"/>
        <v>902595.6</v>
      </c>
      <c r="E172" s="302">
        <v>902595.6</v>
      </c>
      <c r="F172" s="302"/>
      <c r="G172" s="302"/>
      <c r="H172" s="302"/>
      <c r="I172" s="302"/>
      <c r="J172" s="302"/>
      <c r="K172" s="302"/>
      <c r="L172" s="302"/>
      <c r="M172" s="227"/>
      <c r="N172" s="227"/>
      <c r="O172" s="227"/>
      <c r="P172" s="227"/>
      <c r="Q172" s="227"/>
      <c r="R172" s="302"/>
      <c r="S172" s="302"/>
      <c r="T172" s="345"/>
      <c r="U172" s="302"/>
      <c r="V172" s="302"/>
      <c r="W172" s="302"/>
      <c r="X172" s="302"/>
      <c r="Y172" s="302">
        <v>197636.67</v>
      </c>
      <c r="Z172" s="302" t="s">
        <v>379</v>
      </c>
      <c r="AA172" s="9"/>
      <c r="AB172" s="299"/>
      <c r="AC172" s="45"/>
    </row>
    <row r="173" spans="1:29" ht="15.75" customHeight="1" x14ac:dyDescent="0.2">
      <c r="A173" s="70">
        <f t="shared" si="61"/>
        <v>122</v>
      </c>
      <c r="B173" s="287" t="s">
        <v>660</v>
      </c>
      <c r="C173" s="302">
        <f t="shared" si="58"/>
        <v>199189.37</v>
      </c>
      <c r="D173" s="390">
        <f t="shared" si="59"/>
        <v>0</v>
      </c>
      <c r="E173" s="302"/>
      <c r="F173" s="302"/>
      <c r="G173" s="302"/>
      <c r="H173" s="302"/>
      <c r="I173" s="302"/>
      <c r="J173" s="302"/>
      <c r="K173" s="302"/>
      <c r="L173" s="302"/>
      <c r="M173" s="227"/>
      <c r="N173" s="227"/>
      <c r="O173" s="227"/>
      <c r="P173" s="227"/>
      <c r="Q173" s="227"/>
      <c r="R173" s="302"/>
      <c r="S173" s="302"/>
      <c r="T173" s="345"/>
      <c r="U173" s="302"/>
      <c r="V173" s="302"/>
      <c r="W173" s="302"/>
      <c r="X173" s="302"/>
      <c r="Y173" s="302">
        <v>199189.37</v>
      </c>
      <c r="Z173" s="302" t="s">
        <v>379</v>
      </c>
      <c r="AA173" s="9"/>
      <c r="AB173" s="299"/>
      <c r="AC173" s="45"/>
    </row>
    <row r="174" spans="1:29" ht="15.75" customHeight="1" x14ac:dyDescent="0.2">
      <c r="A174" s="70">
        <f t="shared" si="61"/>
        <v>123</v>
      </c>
      <c r="B174" s="287" t="s">
        <v>661</v>
      </c>
      <c r="C174" s="302">
        <f t="shared" si="58"/>
        <v>159780.51999999999</v>
      </c>
      <c r="D174" s="390">
        <f t="shared" si="59"/>
        <v>0</v>
      </c>
      <c r="E174" s="302"/>
      <c r="F174" s="302"/>
      <c r="G174" s="302"/>
      <c r="H174" s="302"/>
      <c r="I174" s="302"/>
      <c r="J174" s="302"/>
      <c r="K174" s="302"/>
      <c r="L174" s="302"/>
      <c r="M174" s="227"/>
      <c r="N174" s="227"/>
      <c r="O174" s="227"/>
      <c r="P174" s="227"/>
      <c r="Q174" s="227"/>
      <c r="R174" s="302"/>
      <c r="S174" s="302"/>
      <c r="T174" s="345"/>
      <c r="U174" s="302"/>
      <c r="V174" s="302"/>
      <c r="W174" s="302"/>
      <c r="X174" s="302"/>
      <c r="Y174" s="302">
        <v>159780.51999999999</v>
      </c>
      <c r="Z174" s="302" t="s">
        <v>852</v>
      </c>
      <c r="AA174" s="9"/>
      <c r="AB174" s="299"/>
      <c r="AC174" s="45"/>
    </row>
    <row r="175" spans="1:29" ht="15.75" customHeight="1" x14ac:dyDescent="0.2">
      <c r="A175" s="70">
        <f t="shared" si="61"/>
        <v>124</v>
      </c>
      <c r="B175" s="287" t="s">
        <v>662</v>
      </c>
      <c r="C175" s="302">
        <f t="shared" si="58"/>
        <v>631227.11</v>
      </c>
      <c r="D175" s="390">
        <f t="shared" si="59"/>
        <v>470718.15</v>
      </c>
      <c r="E175" s="302">
        <v>470718.15</v>
      </c>
      <c r="F175" s="302"/>
      <c r="G175" s="302"/>
      <c r="H175" s="302"/>
      <c r="I175" s="302"/>
      <c r="J175" s="302"/>
      <c r="K175" s="302"/>
      <c r="L175" s="302"/>
      <c r="M175" s="227"/>
      <c r="N175" s="227"/>
      <c r="O175" s="227"/>
      <c r="P175" s="227"/>
      <c r="Q175" s="227"/>
      <c r="R175" s="302"/>
      <c r="S175" s="302"/>
      <c r="T175" s="345"/>
      <c r="U175" s="302"/>
      <c r="V175" s="302"/>
      <c r="W175" s="302"/>
      <c r="X175" s="302"/>
      <c r="Y175" s="302">
        <v>160508.96</v>
      </c>
      <c r="Z175" s="302" t="s">
        <v>852</v>
      </c>
      <c r="AA175" s="9"/>
      <c r="AB175" s="299"/>
      <c r="AC175" s="45"/>
    </row>
    <row r="176" spans="1:29" ht="15.75" customHeight="1" x14ac:dyDescent="0.2">
      <c r="A176" s="70">
        <f t="shared" si="61"/>
        <v>125</v>
      </c>
      <c r="B176" s="287" t="s">
        <v>663</v>
      </c>
      <c r="C176" s="302">
        <f t="shared" si="58"/>
        <v>71818.23</v>
      </c>
      <c r="D176" s="390">
        <f t="shared" si="59"/>
        <v>0</v>
      </c>
      <c r="E176" s="302"/>
      <c r="F176" s="302"/>
      <c r="G176" s="302"/>
      <c r="H176" s="302"/>
      <c r="I176" s="302"/>
      <c r="J176" s="302"/>
      <c r="K176" s="302"/>
      <c r="L176" s="302"/>
      <c r="M176" s="227"/>
      <c r="N176" s="227"/>
      <c r="O176" s="227"/>
      <c r="P176" s="227"/>
      <c r="Q176" s="227"/>
      <c r="R176" s="302"/>
      <c r="S176" s="302"/>
      <c r="T176" s="345"/>
      <c r="U176" s="302"/>
      <c r="V176" s="302"/>
      <c r="W176" s="302"/>
      <c r="X176" s="302"/>
      <c r="Y176" s="302">
        <v>71818.23</v>
      </c>
      <c r="Z176" s="302" t="s">
        <v>853</v>
      </c>
      <c r="AA176" s="9" t="s">
        <v>151</v>
      </c>
      <c r="AB176" s="299"/>
      <c r="AC176" s="45"/>
    </row>
    <row r="177" spans="1:32" ht="15.75" customHeight="1" x14ac:dyDescent="0.2">
      <c r="A177" s="70">
        <f t="shared" si="61"/>
        <v>126</v>
      </c>
      <c r="B177" s="231" t="s">
        <v>664</v>
      </c>
      <c r="C177" s="302">
        <f t="shared" si="58"/>
        <v>135170.04999999999</v>
      </c>
      <c r="D177" s="390">
        <f t="shared" si="59"/>
        <v>0</v>
      </c>
      <c r="E177" s="302"/>
      <c r="F177" s="302"/>
      <c r="G177" s="302"/>
      <c r="H177" s="302"/>
      <c r="I177" s="302"/>
      <c r="J177" s="302"/>
      <c r="K177" s="302"/>
      <c r="L177" s="302"/>
      <c r="M177" s="227"/>
      <c r="N177" s="227"/>
      <c r="O177" s="227"/>
      <c r="P177" s="227"/>
      <c r="Q177" s="227"/>
      <c r="R177" s="302"/>
      <c r="S177" s="302"/>
      <c r="T177" s="345"/>
      <c r="U177" s="302"/>
      <c r="V177" s="302"/>
      <c r="W177" s="302"/>
      <c r="X177" s="302"/>
      <c r="Y177" s="302">
        <v>135170.04999999999</v>
      </c>
      <c r="Z177" s="302" t="s">
        <v>379</v>
      </c>
      <c r="AA177" s="9"/>
      <c r="AB177" s="299"/>
      <c r="AC177" s="45"/>
    </row>
    <row r="178" spans="1:32" ht="15.75" customHeight="1" x14ac:dyDescent="0.25">
      <c r="A178" s="171" t="s">
        <v>15</v>
      </c>
      <c r="B178" s="199"/>
      <c r="C178" s="302">
        <f>SUM(C152:C177)</f>
        <v>23426495.330000002</v>
      </c>
      <c r="D178" s="302">
        <f t="shared" ref="D178:Y178" si="62">SUM(D152:D177)</f>
        <v>20378545.25</v>
      </c>
      <c r="E178" s="302">
        <f t="shared" si="62"/>
        <v>12603458.600000003</v>
      </c>
      <c r="F178" s="302">
        <f t="shared" si="62"/>
        <v>5997682.9399999995</v>
      </c>
      <c r="G178" s="302">
        <f t="shared" si="62"/>
        <v>1062804.53</v>
      </c>
      <c r="H178" s="302">
        <f t="shared" si="62"/>
        <v>0</v>
      </c>
      <c r="I178" s="302">
        <f t="shared" si="62"/>
        <v>714599.17999999993</v>
      </c>
      <c r="J178" s="302">
        <f t="shared" si="62"/>
        <v>0</v>
      </c>
      <c r="K178" s="302">
        <f t="shared" si="62"/>
        <v>0</v>
      </c>
      <c r="L178" s="302">
        <f t="shared" si="62"/>
        <v>0</v>
      </c>
      <c r="M178" s="302">
        <f t="shared" si="62"/>
        <v>0</v>
      </c>
      <c r="N178" s="302">
        <f t="shared" si="62"/>
        <v>0</v>
      </c>
      <c r="O178" s="302">
        <f t="shared" si="62"/>
        <v>0</v>
      </c>
      <c r="P178" s="302">
        <f t="shared" si="62"/>
        <v>0</v>
      </c>
      <c r="Q178" s="302">
        <f t="shared" si="62"/>
        <v>0</v>
      </c>
      <c r="R178" s="302">
        <f t="shared" si="62"/>
        <v>0</v>
      </c>
      <c r="S178" s="302">
        <f t="shared" si="62"/>
        <v>0</v>
      </c>
      <c r="T178" s="345">
        <f t="shared" si="62"/>
        <v>91</v>
      </c>
      <c r="U178" s="302">
        <f t="shared" si="62"/>
        <v>1015218.75</v>
      </c>
      <c r="V178" s="302">
        <f t="shared" si="62"/>
        <v>0</v>
      </c>
      <c r="W178" s="302">
        <f t="shared" si="62"/>
        <v>0</v>
      </c>
      <c r="X178" s="302">
        <f t="shared" si="62"/>
        <v>0</v>
      </c>
      <c r="Y178" s="302">
        <f t="shared" si="62"/>
        <v>2032731.3299999998</v>
      </c>
      <c r="Z178" s="302">
        <f>(C178-Y178)*0.0214</f>
        <v>457826.54960000003</v>
      </c>
      <c r="AA178" s="390">
        <f>SUM(AA152:AA176)</f>
        <v>0</v>
      </c>
      <c r="AB178" s="299"/>
      <c r="AC178" s="45"/>
      <c r="AF178" s="46"/>
    </row>
    <row r="179" spans="1:32" ht="12.75" customHeight="1" x14ac:dyDescent="0.25">
      <c r="A179" s="391" t="s">
        <v>665</v>
      </c>
      <c r="B179" s="193"/>
      <c r="C179" s="387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348"/>
      <c r="U179" s="201"/>
      <c r="V179" s="201"/>
      <c r="W179" s="201"/>
      <c r="X179" s="201"/>
      <c r="Y179" s="201"/>
      <c r="Z179" s="201"/>
      <c r="AA179" s="9"/>
      <c r="AB179" s="299"/>
      <c r="AD179" s="64"/>
    </row>
    <row r="180" spans="1:32" ht="13.5" customHeight="1" x14ac:dyDescent="0.25">
      <c r="A180" s="235">
        <f>A177+1</f>
        <v>127</v>
      </c>
      <c r="B180" s="287" t="s">
        <v>666</v>
      </c>
      <c r="C180" s="302">
        <f>D180+L180+N180+P180+R180+U180+W180+X180+Y180+K180</f>
        <v>1361682.02</v>
      </c>
      <c r="D180" s="390">
        <f t="shared" ref="D180" si="63">E180+F180+G180+H180+I180</f>
        <v>1361682.02</v>
      </c>
      <c r="E180" s="302">
        <v>0</v>
      </c>
      <c r="F180" s="302">
        <v>1139737.22</v>
      </c>
      <c r="G180" s="302">
        <v>0</v>
      </c>
      <c r="H180" s="302">
        <v>0</v>
      </c>
      <c r="I180" s="302">
        <v>221944.8</v>
      </c>
      <c r="J180" s="390">
        <v>0</v>
      </c>
      <c r="K180" s="302">
        <v>0</v>
      </c>
      <c r="L180" s="302">
        <v>0</v>
      </c>
      <c r="M180" s="302"/>
      <c r="N180" s="302"/>
      <c r="O180" s="390"/>
      <c r="P180" s="302"/>
      <c r="Q180" s="302"/>
      <c r="R180" s="302"/>
      <c r="S180" s="302"/>
      <c r="T180" s="345">
        <v>0</v>
      </c>
      <c r="U180" s="302">
        <v>0</v>
      </c>
      <c r="V180" s="302">
        <v>0</v>
      </c>
      <c r="W180" s="302">
        <v>0</v>
      </c>
      <c r="X180" s="390">
        <v>0</v>
      </c>
      <c r="Y180" s="390"/>
      <c r="Z180" s="390"/>
      <c r="AA180" s="9" t="s">
        <v>369</v>
      </c>
      <c r="AB180" s="299" t="s">
        <v>294</v>
      </c>
      <c r="AD180" s="64"/>
    </row>
    <row r="181" spans="1:32" s="4" customFormat="1" ht="14.25" customHeight="1" x14ac:dyDescent="0.25">
      <c r="A181" s="389" t="s">
        <v>15</v>
      </c>
      <c r="B181" s="200"/>
      <c r="C181" s="397">
        <f t="shared" ref="C181:Y181" si="64">SUM(C180:C180)</f>
        <v>1361682.02</v>
      </c>
      <c r="D181" s="397">
        <f t="shared" si="64"/>
        <v>1361682.02</v>
      </c>
      <c r="E181" s="397">
        <f t="shared" si="64"/>
        <v>0</v>
      </c>
      <c r="F181" s="397">
        <f t="shared" si="64"/>
        <v>1139737.22</v>
      </c>
      <c r="G181" s="397">
        <f t="shared" si="64"/>
        <v>0</v>
      </c>
      <c r="H181" s="397">
        <f t="shared" si="64"/>
        <v>0</v>
      </c>
      <c r="I181" s="397">
        <f t="shared" si="64"/>
        <v>221944.8</v>
      </c>
      <c r="J181" s="397">
        <f t="shared" si="64"/>
        <v>0</v>
      </c>
      <c r="K181" s="397">
        <f t="shared" ref="K181" si="65">SUM(K180:K180)</f>
        <v>0</v>
      </c>
      <c r="L181" s="397">
        <f t="shared" si="64"/>
        <v>0</v>
      </c>
      <c r="M181" s="397">
        <f t="shared" si="64"/>
        <v>0</v>
      </c>
      <c r="N181" s="397">
        <f t="shared" si="64"/>
        <v>0</v>
      </c>
      <c r="O181" s="397">
        <f t="shared" si="64"/>
        <v>0</v>
      </c>
      <c r="P181" s="397">
        <f t="shared" si="64"/>
        <v>0</v>
      </c>
      <c r="Q181" s="397">
        <f t="shared" si="64"/>
        <v>0</v>
      </c>
      <c r="R181" s="397">
        <f t="shared" si="64"/>
        <v>0</v>
      </c>
      <c r="S181" s="397">
        <f t="shared" si="64"/>
        <v>0</v>
      </c>
      <c r="T181" s="344">
        <f t="shared" si="64"/>
        <v>0</v>
      </c>
      <c r="U181" s="397">
        <f t="shared" si="64"/>
        <v>0</v>
      </c>
      <c r="V181" s="397">
        <f t="shared" si="64"/>
        <v>0</v>
      </c>
      <c r="W181" s="397">
        <f t="shared" si="64"/>
        <v>0</v>
      </c>
      <c r="X181" s="397">
        <f t="shared" si="64"/>
        <v>0</v>
      </c>
      <c r="Y181" s="397">
        <f t="shared" si="64"/>
        <v>0</v>
      </c>
      <c r="Z181" s="302">
        <f>(C181-Y181)*0.0214</f>
        <v>29139.995228</v>
      </c>
      <c r="AA181" s="97"/>
      <c r="AB181" s="299"/>
      <c r="AC181" s="46"/>
    </row>
    <row r="182" spans="1:32" ht="15.75" customHeight="1" x14ac:dyDescent="0.25">
      <c r="A182" s="391" t="s">
        <v>24</v>
      </c>
      <c r="B182" s="194"/>
      <c r="C182" s="397">
        <f>C181+C178+C150+C143+C136</f>
        <v>40876870.670000002</v>
      </c>
      <c r="D182" s="397">
        <f t="shared" ref="D182:Y182" si="66">D181+D178+D150+D143+D136</f>
        <v>24817200.419999998</v>
      </c>
      <c r="E182" s="397">
        <f t="shared" si="66"/>
        <v>15680431.750000004</v>
      </c>
      <c r="F182" s="397">
        <f t="shared" si="66"/>
        <v>7137420.1599999992</v>
      </c>
      <c r="G182" s="397">
        <f t="shared" si="66"/>
        <v>1062804.53</v>
      </c>
      <c r="H182" s="397">
        <f t="shared" si="66"/>
        <v>0</v>
      </c>
      <c r="I182" s="397">
        <f t="shared" si="66"/>
        <v>936543.98</v>
      </c>
      <c r="J182" s="397">
        <f t="shared" si="66"/>
        <v>5</v>
      </c>
      <c r="K182" s="397">
        <f t="shared" si="66"/>
        <v>10506465.119999999</v>
      </c>
      <c r="L182" s="397">
        <f t="shared" si="66"/>
        <v>318346.3</v>
      </c>
      <c r="M182" s="397">
        <f t="shared" si="66"/>
        <v>0</v>
      </c>
      <c r="N182" s="397">
        <f t="shared" si="66"/>
        <v>0</v>
      </c>
      <c r="O182" s="397">
        <f t="shared" si="66"/>
        <v>0</v>
      </c>
      <c r="P182" s="397">
        <f t="shared" si="66"/>
        <v>0</v>
      </c>
      <c r="Q182" s="397">
        <f t="shared" si="66"/>
        <v>0</v>
      </c>
      <c r="R182" s="397">
        <f t="shared" si="66"/>
        <v>0</v>
      </c>
      <c r="S182" s="397">
        <f t="shared" si="66"/>
        <v>0</v>
      </c>
      <c r="T182" s="344">
        <f t="shared" si="66"/>
        <v>91</v>
      </c>
      <c r="U182" s="397">
        <f t="shared" si="66"/>
        <v>1015218.75</v>
      </c>
      <c r="V182" s="397">
        <f t="shared" si="66"/>
        <v>0</v>
      </c>
      <c r="W182" s="397">
        <f t="shared" si="66"/>
        <v>0</v>
      </c>
      <c r="X182" s="397">
        <f t="shared" si="66"/>
        <v>0</v>
      </c>
      <c r="Y182" s="397">
        <f t="shared" si="66"/>
        <v>4219640.08</v>
      </c>
      <c r="Z182" s="302">
        <f>(C182-Y182)*0.0214</f>
        <v>784464.73462600005</v>
      </c>
      <c r="AA182" s="201" t="e">
        <f>#REF!+AA181+#REF!+#REF!+AA178+AA150+#REF!+AA143+AA136+#REF!</f>
        <v>#REF!</v>
      </c>
      <c r="AB182" s="299">
        <f>C182+(C182-Y182)*0.0214</f>
        <v>41661335.404626004</v>
      </c>
      <c r="AC182" s="45"/>
    </row>
    <row r="183" spans="1:32" ht="12.75" customHeight="1" x14ac:dyDescent="0.25">
      <c r="A183" s="389" t="s">
        <v>69</v>
      </c>
      <c r="B183" s="201"/>
      <c r="C183" s="397"/>
      <c r="D183" s="397"/>
      <c r="E183" s="397"/>
      <c r="F183" s="397"/>
      <c r="G183" s="397"/>
      <c r="H183" s="397"/>
      <c r="I183" s="397"/>
      <c r="J183" s="397"/>
      <c r="K183" s="397"/>
      <c r="L183" s="397"/>
      <c r="M183" s="397"/>
      <c r="N183" s="397"/>
      <c r="O183" s="397"/>
      <c r="P183" s="397"/>
      <c r="Q183" s="397"/>
      <c r="R183" s="397"/>
      <c r="S183" s="397"/>
      <c r="T183" s="344"/>
      <c r="U183" s="397"/>
      <c r="V183" s="397"/>
      <c r="W183" s="397"/>
      <c r="X183" s="397"/>
      <c r="Y183" s="397"/>
      <c r="Z183" s="397"/>
      <c r="AA183" s="9"/>
      <c r="AB183" s="299"/>
      <c r="AC183" s="22"/>
    </row>
    <row r="184" spans="1:32" ht="12.75" customHeight="1" x14ac:dyDescent="0.25">
      <c r="A184" s="391" t="s">
        <v>667</v>
      </c>
      <c r="B184" s="193"/>
      <c r="C184" s="387"/>
      <c r="D184" s="397"/>
      <c r="E184" s="397"/>
      <c r="F184" s="397"/>
      <c r="G184" s="397"/>
      <c r="H184" s="397"/>
      <c r="I184" s="397"/>
      <c r="J184" s="397"/>
      <c r="K184" s="397"/>
      <c r="L184" s="397"/>
      <c r="M184" s="397"/>
      <c r="N184" s="397"/>
      <c r="O184" s="397"/>
      <c r="P184" s="397"/>
      <c r="Q184" s="397"/>
      <c r="R184" s="397"/>
      <c r="S184" s="397"/>
      <c r="T184" s="344"/>
      <c r="U184" s="397"/>
      <c r="V184" s="397"/>
      <c r="W184" s="397"/>
      <c r="X184" s="397"/>
      <c r="Y184" s="397"/>
      <c r="Z184" s="397"/>
      <c r="AA184" s="9"/>
      <c r="AB184" s="299"/>
      <c r="AC184" s="22"/>
    </row>
    <row r="185" spans="1:32" ht="12.75" customHeight="1" x14ac:dyDescent="0.25">
      <c r="A185" s="235">
        <f>A180+1</f>
        <v>128</v>
      </c>
      <c r="B185" s="261" t="s">
        <v>668</v>
      </c>
      <c r="C185" s="302">
        <f t="shared" ref="C185:C192" si="67">D185+L185+N185+P185+R185+U185+W185+X185+Y185+K185</f>
        <v>4918492.5199999996</v>
      </c>
      <c r="D185" s="390">
        <f t="shared" ref="D185:D192" si="68">E185+F185+G185+H185+I185</f>
        <v>4918492.5199999996</v>
      </c>
      <c r="E185" s="302">
        <v>4918492.5199999996</v>
      </c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45"/>
      <c r="U185" s="302"/>
      <c r="V185" s="302"/>
      <c r="W185" s="302"/>
      <c r="X185" s="302"/>
      <c r="Y185" s="302"/>
      <c r="Z185" s="302"/>
      <c r="AA185" s="9"/>
      <c r="AB185" s="299"/>
      <c r="AC185" s="22"/>
      <c r="AD185" s="45"/>
    </row>
    <row r="186" spans="1:32" ht="12.75" customHeight="1" x14ac:dyDescent="0.2">
      <c r="A186" s="70">
        <f t="shared" ref="A186:A192" si="69">A185+1</f>
        <v>129</v>
      </c>
      <c r="B186" s="261" t="s">
        <v>669</v>
      </c>
      <c r="C186" s="302">
        <f t="shared" si="67"/>
        <v>9008273.4000000004</v>
      </c>
      <c r="D186" s="390">
        <f t="shared" si="68"/>
        <v>9008273.4000000004</v>
      </c>
      <c r="E186" s="302">
        <v>9008273.4000000004</v>
      </c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2"/>
      <c r="R186" s="302"/>
      <c r="S186" s="302"/>
      <c r="T186" s="345"/>
      <c r="U186" s="302"/>
      <c r="V186" s="302"/>
      <c r="W186" s="302"/>
      <c r="X186" s="302"/>
      <c r="Y186" s="302"/>
      <c r="Z186" s="302"/>
      <c r="AA186" s="9"/>
      <c r="AB186" s="299"/>
      <c r="AC186" s="22"/>
      <c r="AD186" s="45"/>
    </row>
    <row r="187" spans="1:32" ht="12.75" customHeight="1" x14ac:dyDescent="0.2">
      <c r="A187" s="70">
        <f t="shared" si="69"/>
        <v>130</v>
      </c>
      <c r="B187" s="261" t="s">
        <v>670</v>
      </c>
      <c r="C187" s="302">
        <f t="shared" si="67"/>
        <v>3252385.62</v>
      </c>
      <c r="D187" s="390">
        <f t="shared" si="68"/>
        <v>3252385.62</v>
      </c>
      <c r="E187" s="302">
        <v>3252385.62</v>
      </c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2"/>
      <c r="R187" s="302"/>
      <c r="S187" s="302"/>
      <c r="T187" s="345"/>
      <c r="U187" s="302"/>
      <c r="V187" s="302"/>
      <c r="W187" s="302"/>
      <c r="X187" s="302"/>
      <c r="Y187" s="302"/>
      <c r="Z187" s="302"/>
      <c r="AA187" s="9"/>
      <c r="AB187" s="299"/>
      <c r="AC187" s="22"/>
      <c r="AD187" s="45"/>
    </row>
    <row r="188" spans="1:32" ht="12.75" customHeight="1" x14ac:dyDescent="0.2">
      <c r="A188" s="70">
        <f t="shared" si="69"/>
        <v>131</v>
      </c>
      <c r="B188" s="261" t="s">
        <v>671</v>
      </c>
      <c r="C188" s="302">
        <f t="shared" si="67"/>
        <v>2143785.06</v>
      </c>
      <c r="D188" s="390">
        <f t="shared" si="68"/>
        <v>2143785.06</v>
      </c>
      <c r="E188" s="302">
        <v>2143785.06</v>
      </c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2"/>
      <c r="R188" s="302"/>
      <c r="S188" s="302"/>
      <c r="T188" s="345"/>
      <c r="U188" s="302"/>
      <c r="V188" s="302"/>
      <c r="W188" s="302"/>
      <c r="X188" s="302"/>
      <c r="Y188" s="302"/>
      <c r="Z188" s="302"/>
      <c r="AA188" s="9"/>
      <c r="AB188" s="299"/>
      <c r="AC188" s="22"/>
      <c r="AD188" s="45"/>
    </row>
    <row r="189" spans="1:32" ht="12.75" customHeight="1" x14ac:dyDescent="0.2">
      <c r="A189" s="70">
        <f t="shared" si="69"/>
        <v>132</v>
      </c>
      <c r="B189" s="261" t="s">
        <v>672</v>
      </c>
      <c r="C189" s="302">
        <f t="shared" si="67"/>
        <v>2143785.06</v>
      </c>
      <c r="D189" s="390">
        <f t="shared" si="68"/>
        <v>2143785.06</v>
      </c>
      <c r="E189" s="302">
        <v>2143785.06</v>
      </c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2"/>
      <c r="R189" s="302"/>
      <c r="S189" s="302"/>
      <c r="T189" s="345"/>
      <c r="U189" s="302"/>
      <c r="V189" s="302"/>
      <c r="W189" s="302"/>
      <c r="X189" s="302"/>
      <c r="Y189" s="302"/>
      <c r="Z189" s="302"/>
      <c r="AA189" s="9"/>
      <c r="AB189" s="299"/>
      <c r="AC189" s="22"/>
      <c r="AD189" s="45"/>
    </row>
    <row r="190" spans="1:32" ht="12.75" customHeight="1" x14ac:dyDescent="0.2">
      <c r="A190" s="70">
        <f t="shared" si="69"/>
        <v>133</v>
      </c>
      <c r="B190" s="261" t="s">
        <v>673</v>
      </c>
      <c r="C190" s="302">
        <f t="shared" si="67"/>
        <v>1436981.58</v>
      </c>
      <c r="D190" s="390">
        <f t="shared" si="68"/>
        <v>1436981.58</v>
      </c>
      <c r="E190" s="302">
        <v>1436981.58</v>
      </c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2"/>
      <c r="R190" s="302"/>
      <c r="S190" s="302"/>
      <c r="T190" s="345"/>
      <c r="U190" s="302"/>
      <c r="V190" s="302"/>
      <c r="W190" s="302"/>
      <c r="X190" s="302"/>
      <c r="Y190" s="302"/>
      <c r="Z190" s="302"/>
      <c r="AA190" s="9"/>
      <c r="AB190" s="299"/>
      <c r="AC190" s="22"/>
      <c r="AD190" s="45"/>
    </row>
    <row r="191" spans="1:32" ht="12.75" customHeight="1" x14ac:dyDescent="0.2">
      <c r="A191" s="70">
        <f t="shared" si="69"/>
        <v>134</v>
      </c>
      <c r="B191" s="261" t="s">
        <v>674</v>
      </c>
      <c r="C191" s="302">
        <f t="shared" si="67"/>
        <v>2944632.18</v>
      </c>
      <c r="D191" s="390">
        <f t="shared" si="68"/>
        <v>2944632.18</v>
      </c>
      <c r="E191" s="302">
        <v>2944632.18</v>
      </c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45"/>
      <c r="U191" s="302"/>
      <c r="V191" s="302"/>
      <c r="W191" s="302"/>
      <c r="X191" s="302"/>
      <c r="Y191" s="302"/>
      <c r="Z191" s="302"/>
      <c r="AA191" s="9"/>
      <c r="AB191" s="299"/>
      <c r="AC191" s="22"/>
      <c r="AD191" s="45"/>
    </row>
    <row r="192" spans="1:32" ht="12.75" customHeight="1" x14ac:dyDescent="0.2">
      <c r="A192" s="70">
        <f t="shared" si="69"/>
        <v>135</v>
      </c>
      <c r="B192" s="261" t="s">
        <v>675</v>
      </c>
      <c r="C192" s="302">
        <f t="shared" si="67"/>
        <v>3415944.24</v>
      </c>
      <c r="D192" s="390">
        <f t="shared" si="68"/>
        <v>3415944.24</v>
      </c>
      <c r="E192" s="302">
        <v>3415944.24</v>
      </c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2"/>
      <c r="R192" s="302"/>
      <c r="S192" s="302"/>
      <c r="T192" s="345"/>
      <c r="U192" s="302"/>
      <c r="V192" s="302"/>
      <c r="W192" s="302"/>
      <c r="X192" s="302"/>
      <c r="Y192" s="302"/>
      <c r="Z192" s="302" t="s">
        <v>676</v>
      </c>
      <c r="AA192" s="9"/>
      <c r="AB192" s="299"/>
      <c r="AC192" s="22"/>
      <c r="AD192" s="45"/>
    </row>
    <row r="193" spans="1:32" ht="12.75" customHeight="1" x14ac:dyDescent="0.25">
      <c r="A193" s="171" t="s">
        <v>15</v>
      </c>
      <c r="B193" s="261"/>
      <c r="C193" s="302">
        <f>SUM(C185:C192)</f>
        <v>29264279.659999996</v>
      </c>
      <c r="D193" s="302">
        <f t="shared" ref="D193:Y193" si="70">SUM(D185:D192)</f>
        <v>29264279.659999996</v>
      </c>
      <c r="E193" s="302">
        <f t="shared" si="70"/>
        <v>29264279.659999996</v>
      </c>
      <c r="F193" s="302">
        <f t="shared" si="70"/>
        <v>0</v>
      </c>
      <c r="G193" s="302">
        <f t="shared" si="70"/>
        <v>0</v>
      </c>
      <c r="H193" s="302">
        <f t="shared" si="70"/>
        <v>0</v>
      </c>
      <c r="I193" s="302">
        <f t="shared" si="70"/>
        <v>0</v>
      </c>
      <c r="J193" s="302">
        <f t="shared" si="70"/>
        <v>0</v>
      </c>
      <c r="K193" s="302">
        <f t="shared" si="70"/>
        <v>0</v>
      </c>
      <c r="L193" s="302">
        <f t="shared" si="70"/>
        <v>0</v>
      </c>
      <c r="M193" s="302">
        <f t="shared" si="70"/>
        <v>0</v>
      </c>
      <c r="N193" s="302">
        <f t="shared" si="70"/>
        <v>0</v>
      </c>
      <c r="O193" s="302">
        <f t="shared" si="70"/>
        <v>0</v>
      </c>
      <c r="P193" s="302">
        <f t="shared" si="70"/>
        <v>0</v>
      </c>
      <c r="Q193" s="302">
        <f t="shared" si="70"/>
        <v>0</v>
      </c>
      <c r="R193" s="302">
        <f t="shared" si="70"/>
        <v>0</v>
      </c>
      <c r="S193" s="302">
        <f t="shared" si="70"/>
        <v>0</v>
      </c>
      <c r="T193" s="345">
        <f t="shared" si="70"/>
        <v>0</v>
      </c>
      <c r="U193" s="302">
        <f t="shared" si="70"/>
        <v>0</v>
      </c>
      <c r="V193" s="302">
        <f t="shared" si="70"/>
        <v>0</v>
      </c>
      <c r="W193" s="302">
        <f t="shared" si="70"/>
        <v>0</v>
      </c>
      <c r="X193" s="302">
        <f t="shared" si="70"/>
        <v>0</v>
      </c>
      <c r="Y193" s="302">
        <f t="shared" si="70"/>
        <v>0</v>
      </c>
      <c r="Z193" s="302"/>
      <c r="AA193" s="9"/>
      <c r="AB193" s="299"/>
      <c r="AC193" s="22"/>
      <c r="AD193" s="45"/>
    </row>
    <row r="194" spans="1:32" ht="12.75" customHeight="1" x14ac:dyDescent="0.25">
      <c r="A194" s="171" t="s">
        <v>677</v>
      </c>
      <c r="B194" s="214"/>
      <c r="C194" s="302"/>
      <c r="D194" s="390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2"/>
      <c r="R194" s="302"/>
      <c r="S194" s="302"/>
      <c r="T194" s="345"/>
      <c r="U194" s="302"/>
      <c r="V194" s="302"/>
      <c r="W194" s="302"/>
      <c r="X194" s="302"/>
      <c r="Y194" s="302"/>
      <c r="Z194" s="302"/>
      <c r="AA194" s="9"/>
      <c r="AB194" s="299"/>
      <c r="AC194" s="22"/>
      <c r="AD194" s="45"/>
    </row>
    <row r="195" spans="1:32" ht="12.75" customHeight="1" x14ac:dyDescent="0.2">
      <c r="A195" s="70">
        <f>A192+1</f>
        <v>136</v>
      </c>
      <c r="B195" s="261" t="s">
        <v>678</v>
      </c>
      <c r="C195" s="302">
        <f t="shared" ref="C195:C198" si="71">D195+L195+N195+P195+R195+U195+W195+X195+Y195+K195</f>
        <v>569404.58000000007</v>
      </c>
      <c r="D195" s="390">
        <f t="shared" ref="D195:D198" si="72">E195+F195+G195+H195+I195</f>
        <v>470718.15</v>
      </c>
      <c r="E195" s="302">
        <v>470718.15</v>
      </c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2"/>
      <c r="R195" s="302"/>
      <c r="S195" s="302"/>
      <c r="T195" s="345"/>
      <c r="U195" s="302"/>
      <c r="V195" s="302"/>
      <c r="W195" s="302"/>
      <c r="X195" s="302"/>
      <c r="Y195" s="302">
        <v>98686.43</v>
      </c>
      <c r="Z195" s="302" t="s">
        <v>638</v>
      </c>
      <c r="AA195" s="9"/>
      <c r="AB195" s="299"/>
      <c r="AC195" s="22"/>
      <c r="AD195" s="45"/>
    </row>
    <row r="196" spans="1:32" ht="12.75" customHeight="1" x14ac:dyDescent="0.2">
      <c r="A196" s="70">
        <f t="shared" ref="A196:A197" si="73">A195+1</f>
        <v>137</v>
      </c>
      <c r="B196" s="261" t="s">
        <v>679</v>
      </c>
      <c r="C196" s="302">
        <f t="shared" si="71"/>
        <v>490725.91000000003</v>
      </c>
      <c r="D196" s="390">
        <f t="shared" si="72"/>
        <v>401544.15</v>
      </c>
      <c r="E196" s="302">
        <v>401544.15</v>
      </c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2"/>
      <c r="R196" s="302"/>
      <c r="S196" s="302"/>
      <c r="T196" s="345"/>
      <c r="U196" s="302"/>
      <c r="V196" s="302"/>
      <c r="W196" s="302"/>
      <c r="X196" s="302"/>
      <c r="Y196" s="302">
        <v>89181.759999999995</v>
      </c>
      <c r="Z196" s="302" t="s">
        <v>638</v>
      </c>
      <c r="AA196" s="9"/>
      <c r="AB196" s="299"/>
      <c r="AC196" s="22"/>
      <c r="AD196" s="45"/>
    </row>
    <row r="197" spans="1:32" ht="12.75" customHeight="1" x14ac:dyDescent="0.2">
      <c r="A197" s="70">
        <f t="shared" si="73"/>
        <v>138</v>
      </c>
      <c r="B197" s="261" t="s">
        <v>680</v>
      </c>
      <c r="C197" s="302">
        <f t="shared" si="71"/>
        <v>589601.11</v>
      </c>
      <c r="D197" s="390">
        <f t="shared" si="72"/>
        <v>486090.15</v>
      </c>
      <c r="E197" s="45">
        <v>486090.15</v>
      </c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  <c r="T197" s="345"/>
      <c r="U197" s="302"/>
      <c r="V197" s="302"/>
      <c r="W197" s="302"/>
      <c r="X197" s="302"/>
      <c r="Y197" s="302">
        <v>103510.96</v>
      </c>
      <c r="Z197" s="302" t="s">
        <v>638</v>
      </c>
      <c r="AA197" s="9"/>
      <c r="AB197" s="299"/>
      <c r="AC197" s="22"/>
      <c r="AD197" s="45"/>
    </row>
    <row r="198" spans="1:32" ht="12.75" customHeight="1" x14ac:dyDescent="0.2">
      <c r="A198" s="70">
        <f t="shared" ref="A198" si="74">A197+1</f>
        <v>139</v>
      </c>
      <c r="B198" s="261" t="s">
        <v>681</v>
      </c>
      <c r="C198" s="302">
        <f t="shared" si="71"/>
        <v>574229.11</v>
      </c>
      <c r="D198" s="390">
        <f t="shared" si="72"/>
        <v>470718.15</v>
      </c>
      <c r="E198" s="302">
        <v>470718.15</v>
      </c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45"/>
      <c r="U198" s="302"/>
      <c r="V198" s="302"/>
      <c r="W198" s="302"/>
      <c r="X198" s="302"/>
      <c r="Y198" s="302">
        <v>103510.96</v>
      </c>
      <c r="Z198" s="302" t="s">
        <v>638</v>
      </c>
      <c r="AA198" s="9"/>
      <c r="AB198" s="299"/>
      <c r="AC198" s="22"/>
      <c r="AD198" s="45"/>
    </row>
    <row r="199" spans="1:32" ht="12.75" customHeight="1" x14ac:dyDescent="0.25">
      <c r="A199" s="171" t="s">
        <v>15</v>
      </c>
      <c r="B199" s="261"/>
      <c r="C199" s="302">
        <f t="shared" ref="C199:Y199" si="75">SUM(C195:C198)</f>
        <v>2223960.71</v>
      </c>
      <c r="D199" s="302">
        <f t="shared" si="75"/>
        <v>1829070.6</v>
      </c>
      <c r="E199" s="302">
        <f t="shared" si="75"/>
        <v>1829070.6</v>
      </c>
      <c r="F199" s="302">
        <f t="shared" si="75"/>
        <v>0</v>
      </c>
      <c r="G199" s="302">
        <f t="shared" si="75"/>
        <v>0</v>
      </c>
      <c r="H199" s="302">
        <f t="shared" si="75"/>
        <v>0</v>
      </c>
      <c r="I199" s="302">
        <f t="shared" si="75"/>
        <v>0</v>
      </c>
      <c r="J199" s="302">
        <f t="shared" si="75"/>
        <v>0</v>
      </c>
      <c r="K199" s="302">
        <f t="shared" si="75"/>
        <v>0</v>
      </c>
      <c r="L199" s="302">
        <f t="shared" si="75"/>
        <v>0</v>
      </c>
      <c r="M199" s="302">
        <f t="shared" si="75"/>
        <v>0</v>
      </c>
      <c r="N199" s="302">
        <f t="shared" si="75"/>
        <v>0</v>
      </c>
      <c r="O199" s="302">
        <f t="shared" si="75"/>
        <v>0</v>
      </c>
      <c r="P199" s="302">
        <f t="shared" si="75"/>
        <v>0</v>
      </c>
      <c r="Q199" s="302">
        <f t="shared" si="75"/>
        <v>0</v>
      </c>
      <c r="R199" s="302">
        <f t="shared" si="75"/>
        <v>0</v>
      </c>
      <c r="S199" s="302">
        <f t="shared" si="75"/>
        <v>0</v>
      </c>
      <c r="T199" s="345">
        <f t="shared" si="75"/>
        <v>0</v>
      </c>
      <c r="U199" s="302">
        <f t="shared" si="75"/>
        <v>0</v>
      </c>
      <c r="V199" s="302">
        <f t="shared" si="75"/>
        <v>0</v>
      </c>
      <c r="W199" s="302">
        <f t="shared" si="75"/>
        <v>0</v>
      </c>
      <c r="X199" s="302">
        <f t="shared" si="75"/>
        <v>0</v>
      </c>
      <c r="Y199" s="302">
        <f t="shared" si="75"/>
        <v>394890.11000000004</v>
      </c>
      <c r="Z199" s="302"/>
      <c r="AA199" s="9"/>
      <c r="AB199" s="299"/>
      <c r="AC199" s="22"/>
      <c r="AD199" s="45"/>
    </row>
    <row r="200" spans="1:32" ht="18" customHeight="1" x14ac:dyDescent="0.25">
      <c r="A200" s="391" t="s">
        <v>183</v>
      </c>
      <c r="B200" s="193"/>
      <c r="C200" s="387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1"/>
      <c r="P200" s="201"/>
      <c r="Q200" s="201"/>
      <c r="R200" s="201"/>
      <c r="S200" s="201"/>
      <c r="T200" s="348"/>
      <c r="U200" s="201"/>
      <c r="V200" s="201"/>
      <c r="W200" s="201"/>
      <c r="X200" s="201"/>
      <c r="Y200" s="201"/>
      <c r="Z200" s="201"/>
      <c r="AA200" s="9"/>
      <c r="AB200" s="299"/>
      <c r="AC200" s="22"/>
    </row>
    <row r="201" spans="1:32" s="66" customFormat="1" ht="20.25" customHeight="1" x14ac:dyDescent="0.2">
      <c r="A201" s="235">
        <f>A198+1</f>
        <v>140</v>
      </c>
      <c r="B201" s="289" t="s">
        <v>185</v>
      </c>
      <c r="C201" s="302">
        <f>D201+L201+N201+P201+R201+U201+W201+X201+Y201+K201</f>
        <v>7269126.7599999998</v>
      </c>
      <c r="D201" s="390">
        <f t="shared" ref="D201:D205" si="76">E201+F201+G201+H201+I201</f>
        <v>3019008.3</v>
      </c>
      <c r="E201" s="390"/>
      <c r="F201" s="390">
        <v>1912224.3</v>
      </c>
      <c r="G201" s="390">
        <v>586992</v>
      </c>
      <c r="H201" s="390">
        <v>220122</v>
      </c>
      <c r="I201" s="390">
        <v>299670</v>
      </c>
      <c r="J201" s="390"/>
      <c r="K201" s="390"/>
      <c r="L201" s="390"/>
      <c r="M201" s="390">
        <v>725.53</v>
      </c>
      <c r="N201" s="390">
        <v>4250118.46</v>
      </c>
      <c r="O201" s="390"/>
      <c r="P201" s="390"/>
      <c r="Q201" s="390"/>
      <c r="R201" s="390"/>
      <c r="S201" s="390"/>
      <c r="T201" s="346"/>
      <c r="U201" s="390"/>
      <c r="V201" s="390"/>
      <c r="W201" s="390"/>
      <c r="X201" s="390"/>
      <c r="Y201" s="390"/>
      <c r="Z201" s="394"/>
      <c r="AA201" s="10" t="s">
        <v>370</v>
      </c>
      <c r="AB201" s="299" t="s">
        <v>465</v>
      </c>
    </row>
    <row r="202" spans="1:32" s="66" customFormat="1" ht="20.25" customHeight="1" x14ac:dyDescent="0.2">
      <c r="A202" s="70">
        <f t="shared" ref="A202:A205" si="77">A201+1</f>
        <v>141</v>
      </c>
      <c r="B202" s="289" t="s">
        <v>186</v>
      </c>
      <c r="C202" s="302">
        <f>D202+L202+N202+P202+R202+U202+W202+X202+Y202+K202</f>
        <v>17576181.740000002</v>
      </c>
      <c r="D202" s="390">
        <f t="shared" si="76"/>
        <v>11956650.300000001</v>
      </c>
      <c r="E202" s="390"/>
      <c r="F202" s="390">
        <v>7488102.2999999998</v>
      </c>
      <c r="G202" s="390">
        <v>880488</v>
      </c>
      <c r="H202" s="390">
        <v>3228456</v>
      </c>
      <c r="I202" s="390">
        <v>359604</v>
      </c>
      <c r="J202" s="390"/>
      <c r="K202" s="390"/>
      <c r="L202" s="390"/>
      <c r="M202" s="390">
        <v>959.3</v>
      </c>
      <c r="N202" s="390">
        <v>5619531.4400000004</v>
      </c>
      <c r="O202" s="390"/>
      <c r="P202" s="390"/>
      <c r="Q202" s="390"/>
      <c r="R202" s="390"/>
      <c r="S202" s="390"/>
      <c r="T202" s="346"/>
      <c r="U202" s="390"/>
      <c r="V202" s="390"/>
      <c r="W202" s="390"/>
      <c r="X202" s="390"/>
      <c r="Y202" s="390"/>
      <c r="Z202" s="394"/>
      <c r="AA202" s="10" t="s">
        <v>370</v>
      </c>
      <c r="AB202" s="299" t="s">
        <v>465</v>
      </c>
    </row>
    <row r="203" spans="1:32" s="66" customFormat="1" ht="20.25" customHeight="1" x14ac:dyDescent="0.2">
      <c r="A203" s="70">
        <f t="shared" si="77"/>
        <v>142</v>
      </c>
      <c r="B203" s="289" t="s">
        <v>682</v>
      </c>
      <c r="C203" s="302">
        <f>D203+L203+N203+P203+R203+U203+W203+X203+Y203+K203</f>
        <v>8883319.1400000006</v>
      </c>
      <c r="D203" s="390">
        <f t="shared" si="76"/>
        <v>8883319.1400000006</v>
      </c>
      <c r="E203" s="390">
        <v>1140063.3700000001</v>
      </c>
      <c r="F203" s="390">
        <v>7743255.7699999996</v>
      </c>
      <c r="G203" s="390"/>
      <c r="H203" s="390"/>
      <c r="I203" s="390"/>
      <c r="J203" s="390"/>
      <c r="K203" s="390"/>
      <c r="L203" s="390"/>
      <c r="M203" s="390"/>
      <c r="N203" s="390"/>
      <c r="O203" s="390"/>
      <c r="P203" s="390"/>
      <c r="Q203" s="390"/>
      <c r="R203" s="390"/>
      <c r="S203" s="390"/>
      <c r="T203" s="346"/>
      <c r="U203" s="390"/>
      <c r="V203" s="390"/>
      <c r="W203" s="390"/>
      <c r="X203" s="390"/>
      <c r="Y203" s="390"/>
      <c r="Z203" s="394"/>
      <c r="AA203" s="10"/>
      <c r="AB203" s="299"/>
    </row>
    <row r="204" spans="1:32" s="66" customFormat="1" ht="20.25" customHeight="1" x14ac:dyDescent="0.2">
      <c r="A204" s="70">
        <f t="shared" si="77"/>
        <v>143</v>
      </c>
      <c r="B204" s="289" t="s">
        <v>184</v>
      </c>
      <c r="C204" s="302">
        <f>D204+L204+N204+P204+R204+U204+W204+X204+Y204+K204</f>
        <v>17580282.300000001</v>
      </c>
      <c r="D204" s="390">
        <f t="shared" si="76"/>
        <v>11956650.300000001</v>
      </c>
      <c r="E204" s="390"/>
      <c r="F204" s="390">
        <v>7488102.2999999998</v>
      </c>
      <c r="G204" s="390">
        <v>880488</v>
      </c>
      <c r="H204" s="390">
        <v>3228456</v>
      </c>
      <c r="I204" s="390">
        <v>359604</v>
      </c>
      <c r="J204" s="390"/>
      <c r="K204" s="390"/>
      <c r="L204" s="390"/>
      <c r="M204" s="390">
        <v>960</v>
      </c>
      <c r="N204" s="390">
        <v>5623632</v>
      </c>
      <c r="O204" s="390"/>
      <c r="P204" s="390"/>
      <c r="Q204" s="390"/>
      <c r="R204" s="390"/>
      <c r="S204" s="390"/>
      <c r="T204" s="346"/>
      <c r="U204" s="390"/>
      <c r="V204" s="390"/>
      <c r="W204" s="390"/>
      <c r="X204" s="390"/>
      <c r="Y204" s="390"/>
      <c r="Z204" s="394"/>
      <c r="AA204" s="10" t="s">
        <v>370</v>
      </c>
      <c r="AB204" s="299" t="s">
        <v>465</v>
      </c>
    </row>
    <row r="205" spans="1:32" s="66" customFormat="1" ht="20.25" customHeight="1" x14ac:dyDescent="0.2">
      <c r="A205" s="70">
        <f t="shared" si="77"/>
        <v>144</v>
      </c>
      <c r="B205" s="232" t="s">
        <v>683</v>
      </c>
      <c r="C205" s="302">
        <f>D205+L205+N205+P205+R205+U205+W205+X205+Y205+K205</f>
        <v>6058785.6299999999</v>
      </c>
      <c r="D205" s="390">
        <f t="shared" si="76"/>
        <v>5802423.4299999997</v>
      </c>
      <c r="E205" s="390">
        <v>730267.84</v>
      </c>
      <c r="F205" s="390">
        <v>5072155.59</v>
      </c>
      <c r="G205" s="390"/>
      <c r="H205" s="390"/>
      <c r="I205" s="390"/>
      <c r="J205" s="390"/>
      <c r="K205" s="390"/>
      <c r="L205" s="390"/>
      <c r="M205" s="390"/>
      <c r="N205" s="390"/>
      <c r="O205" s="390"/>
      <c r="P205" s="390"/>
      <c r="Q205" s="390"/>
      <c r="R205" s="390"/>
      <c r="S205" s="390"/>
      <c r="T205" s="346"/>
      <c r="U205" s="390"/>
      <c r="V205" s="390"/>
      <c r="W205" s="390"/>
      <c r="X205" s="390">
        <v>256362.2</v>
      </c>
      <c r="Y205" s="390"/>
      <c r="Z205" s="394"/>
      <c r="AA205" s="10"/>
      <c r="AB205" s="299"/>
    </row>
    <row r="206" spans="1:32" ht="18" customHeight="1" x14ac:dyDescent="0.25">
      <c r="A206" s="171" t="s">
        <v>15</v>
      </c>
      <c r="B206" s="199"/>
      <c r="C206" s="390">
        <f>SUM(C201:C205)</f>
        <v>57367695.57</v>
      </c>
      <c r="D206" s="390">
        <f t="shared" ref="D206:Y206" si="78">SUM(D201:D205)</f>
        <v>41618051.470000006</v>
      </c>
      <c r="E206" s="390">
        <f t="shared" si="78"/>
        <v>1870331.21</v>
      </c>
      <c r="F206" s="390">
        <f>SUM(F201:F205)</f>
        <v>29703840.259999998</v>
      </c>
      <c r="G206" s="390">
        <f t="shared" si="78"/>
        <v>2347968</v>
      </c>
      <c r="H206" s="390">
        <f t="shared" si="78"/>
        <v>6677034</v>
      </c>
      <c r="I206" s="390">
        <f t="shared" si="78"/>
        <v>1018878</v>
      </c>
      <c r="J206" s="390">
        <f t="shared" si="78"/>
        <v>0</v>
      </c>
      <c r="K206" s="390">
        <f t="shared" si="78"/>
        <v>0</v>
      </c>
      <c r="L206" s="390">
        <f t="shared" si="78"/>
        <v>0</v>
      </c>
      <c r="M206" s="390">
        <f t="shared" si="78"/>
        <v>2644.83</v>
      </c>
      <c r="N206" s="390">
        <f t="shared" si="78"/>
        <v>15493281.9</v>
      </c>
      <c r="O206" s="390">
        <f t="shared" si="78"/>
        <v>0</v>
      </c>
      <c r="P206" s="390">
        <f t="shared" si="78"/>
        <v>0</v>
      </c>
      <c r="Q206" s="390">
        <f t="shared" si="78"/>
        <v>0</v>
      </c>
      <c r="R206" s="390">
        <f t="shared" si="78"/>
        <v>0</v>
      </c>
      <c r="S206" s="390">
        <f t="shared" si="78"/>
        <v>0</v>
      </c>
      <c r="T206" s="346">
        <f t="shared" si="78"/>
        <v>0</v>
      </c>
      <c r="U206" s="390">
        <f t="shared" si="78"/>
        <v>0</v>
      </c>
      <c r="V206" s="390">
        <f t="shared" si="78"/>
        <v>0</v>
      </c>
      <c r="W206" s="390">
        <f t="shared" si="78"/>
        <v>0</v>
      </c>
      <c r="X206" s="390">
        <f t="shared" si="78"/>
        <v>256362.2</v>
      </c>
      <c r="Y206" s="390">
        <f t="shared" si="78"/>
        <v>0</v>
      </c>
      <c r="Z206" s="302">
        <f>(C206-Y206)*0.0214</f>
        <v>1227668.6851979999</v>
      </c>
      <c r="AA206" s="9"/>
      <c r="AB206" s="299"/>
      <c r="AC206" s="45"/>
      <c r="AF206" s="46"/>
    </row>
    <row r="207" spans="1:32" ht="18" customHeight="1" x14ac:dyDescent="0.25">
      <c r="A207" s="391" t="s">
        <v>70</v>
      </c>
      <c r="B207" s="193"/>
      <c r="C207" s="387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1"/>
      <c r="P207" s="201"/>
      <c r="Q207" s="201"/>
      <c r="R207" s="201"/>
      <c r="S207" s="201"/>
      <c r="T207" s="348"/>
      <c r="U207" s="201"/>
      <c r="V207" s="201"/>
      <c r="W207" s="201"/>
      <c r="X207" s="201"/>
      <c r="Y207" s="201"/>
      <c r="Z207" s="201"/>
      <c r="AA207" s="9"/>
      <c r="AB207" s="299"/>
      <c r="AC207" s="22"/>
    </row>
    <row r="208" spans="1:32" ht="12.75" customHeight="1" x14ac:dyDescent="0.25">
      <c r="A208" s="235">
        <f>A205+1</f>
        <v>145</v>
      </c>
      <c r="B208" s="287" t="s">
        <v>445</v>
      </c>
      <c r="C208" s="302">
        <f t="shared" ref="C208:C215" si="79">D208+L208+N208+P208+R208+U208+W208+X208+Y208+K208</f>
        <v>4034955.96</v>
      </c>
      <c r="D208" s="390">
        <f t="shared" ref="D208:D215" si="80">E208+F208+G208+H208+I208</f>
        <v>0</v>
      </c>
      <c r="E208" s="390"/>
      <c r="F208" s="390"/>
      <c r="G208" s="390"/>
      <c r="H208" s="390"/>
      <c r="I208" s="390"/>
      <c r="J208" s="390"/>
      <c r="K208" s="390"/>
      <c r="L208" s="390"/>
      <c r="M208" s="390">
        <v>688.8</v>
      </c>
      <c r="N208" s="390">
        <v>4034955.96</v>
      </c>
      <c r="O208" s="390"/>
      <c r="P208" s="390"/>
      <c r="Q208" s="390"/>
      <c r="R208" s="390"/>
      <c r="S208" s="390"/>
      <c r="T208" s="346"/>
      <c r="U208" s="390"/>
      <c r="V208" s="390"/>
      <c r="W208" s="390"/>
      <c r="X208" s="20"/>
      <c r="Y208" s="302"/>
      <c r="Z208" s="302"/>
      <c r="AA208" s="299" t="s">
        <v>395</v>
      </c>
      <c r="AB208" s="299" t="s">
        <v>395</v>
      </c>
      <c r="AD208" s="64"/>
    </row>
    <row r="209" spans="1:32" ht="12.75" customHeight="1" x14ac:dyDescent="0.2">
      <c r="A209" s="70">
        <f t="shared" ref="A209:A210" si="81">A208+1</f>
        <v>146</v>
      </c>
      <c r="B209" s="287" t="s">
        <v>387</v>
      </c>
      <c r="C209" s="302">
        <f t="shared" si="79"/>
        <v>7205278.5</v>
      </c>
      <c r="D209" s="390">
        <f t="shared" si="80"/>
        <v>0</v>
      </c>
      <c r="E209" s="390"/>
      <c r="F209" s="390"/>
      <c r="G209" s="390"/>
      <c r="H209" s="390"/>
      <c r="I209" s="390"/>
      <c r="J209" s="390"/>
      <c r="K209" s="390"/>
      <c r="L209" s="390"/>
      <c r="M209" s="390">
        <v>2330</v>
      </c>
      <c r="N209" s="390">
        <v>7205278.5</v>
      </c>
      <c r="O209" s="390"/>
      <c r="P209" s="390"/>
      <c r="Q209" s="390"/>
      <c r="R209" s="390"/>
      <c r="S209" s="390"/>
      <c r="T209" s="346"/>
      <c r="U209" s="390"/>
      <c r="V209" s="390"/>
      <c r="W209" s="390"/>
      <c r="X209" s="20"/>
      <c r="Y209" s="302"/>
      <c r="Z209" s="302"/>
      <c r="AA209" s="299"/>
      <c r="AB209" s="299"/>
      <c r="AD209" s="64"/>
    </row>
    <row r="210" spans="1:32" ht="12.75" customHeight="1" x14ac:dyDescent="0.2">
      <c r="A210" s="70">
        <f t="shared" si="81"/>
        <v>147</v>
      </c>
      <c r="B210" s="287" t="s">
        <v>388</v>
      </c>
      <c r="C210" s="302">
        <f t="shared" si="79"/>
        <v>8435448</v>
      </c>
      <c r="D210" s="390">
        <f t="shared" si="80"/>
        <v>0</v>
      </c>
      <c r="E210" s="390"/>
      <c r="F210" s="390"/>
      <c r="G210" s="390"/>
      <c r="H210" s="390"/>
      <c r="I210" s="390"/>
      <c r="J210" s="390"/>
      <c r="K210" s="390"/>
      <c r="L210" s="390"/>
      <c r="M210" s="390">
        <v>1440</v>
      </c>
      <c r="N210" s="390">
        <v>8435448</v>
      </c>
      <c r="O210" s="390"/>
      <c r="P210" s="390"/>
      <c r="Q210" s="390"/>
      <c r="R210" s="390"/>
      <c r="S210" s="390"/>
      <c r="T210" s="346"/>
      <c r="U210" s="390"/>
      <c r="V210" s="390"/>
      <c r="W210" s="390"/>
      <c r="X210" s="20"/>
      <c r="Y210" s="302"/>
      <c r="Z210" s="302"/>
      <c r="AA210" s="299" t="s">
        <v>395</v>
      </c>
      <c r="AB210" s="299" t="s">
        <v>395</v>
      </c>
      <c r="AD210" s="64"/>
    </row>
    <row r="211" spans="1:32" ht="12.75" customHeight="1" x14ac:dyDescent="0.25">
      <c r="A211" s="235">
        <f t="shared" ref="A211:A215" si="82">A210+1</f>
        <v>148</v>
      </c>
      <c r="B211" s="7" t="s">
        <v>389</v>
      </c>
      <c r="C211" s="302">
        <f t="shared" si="79"/>
        <v>10134253.5</v>
      </c>
      <c r="D211" s="390">
        <f t="shared" si="80"/>
        <v>0</v>
      </c>
      <c r="E211" s="201"/>
      <c r="F211" s="201"/>
      <c r="G211" s="201"/>
      <c r="H211" s="390"/>
      <c r="I211" s="390"/>
      <c r="J211" s="201"/>
      <c r="K211" s="390"/>
      <c r="L211" s="390"/>
      <c r="M211" s="390">
        <v>1730</v>
      </c>
      <c r="N211" s="390">
        <v>10134253.5</v>
      </c>
      <c r="O211" s="390"/>
      <c r="P211" s="390"/>
      <c r="Q211" s="390"/>
      <c r="R211" s="390"/>
      <c r="S211" s="390"/>
      <c r="T211" s="346"/>
      <c r="U211" s="390"/>
      <c r="V211" s="201"/>
      <c r="W211" s="201"/>
      <c r="X211" s="20"/>
      <c r="Y211" s="302"/>
      <c r="Z211" s="302"/>
      <c r="AA211" s="299" t="s">
        <v>395</v>
      </c>
      <c r="AB211" s="299" t="s">
        <v>395</v>
      </c>
      <c r="AD211" s="64"/>
    </row>
    <row r="212" spans="1:32" ht="12.75" customHeight="1" x14ac:dyDescent="0.25">
      <c r="A212" s="235">
        <f t="shared" si="82"/>
        <v>149</v>
      </c>
      <c r="B212" s="7" t="s">
        <v>390</v>
      </c>
      <c r="C212" s="302">
        <f t="shared" si="79"/>
        <v>5289728.8499999996</v>
      </c>
      <c r="D212" s="390">
        <f t="shared" si="80"/>
        <v>0</v>
      </c>
      <c r="E212" s="201"/>
      <c r="F212" s="201"/>
      <c r="G212" s="201"/>
      <c r="H212" s="201"/>
      <c r="I212" s="390"/>
      <c r="J212" s="390"/>
      <c r="K212" s="390"/>
      <c r="L212" s="390"/>
      <c r="M212" s="390">
        <v>903</v>
      </c>
      <c r="N212" s="390">
        <v>5289728.8499999996</v>
      </c>
      <c r="O212" s="390"/>
      <c r="P212" s="390"/>
      <c r="Q212" s="390"/>
      <c r="R212" s="390"/>
      <c r="S212" s="390"/>
      <c r="T212" s="346"/>
      <c r="U212" s="390"/>
      <c r="V212" s="201"/>
      <c r="W212" s="201"/>
      <c r="X212" s="20"/>
      <c r="Y212" s="302"/>
      <c r="Z212" s="302"/>
      <c r="AA212" s="299" t="s">
        <v>394</v>
      </c>
      <c r="AB212" s="299" t="s">
        <v>440</v>
      </c>
      <c r="AD212" s="64"/>
    </row>
    <row r="213" spans="1:32" ht="12.75" customHeight="1" x14ac:dyDescent="0.25">
      <c r="A213" s="235">
        <f t="shared" si="82"/>
        <v>150</v>
      </c>
      <c r="B213" s="7" t="s">
        <v>391</v>
      </c>
      <c r="C213" s="302">
        <f t="shared" si="79"/>
        <v>6806937.9000000004</v>
      </c>
      <c r="D213" s="390">
        <f t="shared" si="80"/>
        <v>0</v>
      </c>
      <c r="E213" s="201"/>
      <c r="F213" s="201"/>
      <c r="G213" s="201"/>
      <c r="H213" s="201"/>
      <c r="I213" s="390"/>
      <c r="J213" s="390"/>
      <c r="K213" s="390"/>
      <c r="L213" s="390"/>
      <c r="M213" s="390">
        <v>1162.3</v>
      </c>
      <c r="N213" s="390">
        <v>6806937.9000000004</v>
      </c>
      <c r="O213" s="390"/>
      <c r="P213" s="390"/>
      <c r="Q213" s="390"/>
      <c r="R213" s="390"/>
      <c r="S213" s="390"/>
      <c r="T213" s="346"/>
      <c r="U213" s="390"/>
      <c r="V213" s="201"/>
      <c r="W213" s="201"/>
      <c r="X213" s="20"/>
      <c r="Y213" s="302"/>
      <c r="Z213" s="302"/>
      <c r="AA213" s="299" t="s">
        <v>394</v>
      </c>
      <c r="AB213" s="299" t="s">
        <v>440</v>
      </c>
      <c r="AD213" s="64"/>
    </row>
    <row r="214" spans="1:32" ht="12.75" customHeight="1" x14ac:dyDescent="0.25">
      <c r="A214" s="235">
        <f t="shared" si="82"/>
        <v>151</v>
      </c>
      <c r="B214" s="7" t="s">
        <v>392</v>
      </c>
      <c r="C214" s="302">
        <f t="shared" si="79"/>
        <v>5418603.75</v>
      </c>
      <c r="D214" s="390">
        <f t="shared" si="80"/>
        <v>0</v>
      </c>
      <c r="E214" s="201"/>
      <c r="F214" s="390"/>
      <c r="G214" s="390"/>
      <c r="H214" s="390"/>
      <c r="I214" s="390"/>
      <c r="J214" s="390"/>
      <c r="K214" s="390"/>
      <c r="L214" s="390"/>
      <c r="M214" s="390">
        <v>925</v>
      </c>
      <c r="N214" s="390">
        <v>5418603.75</v>
      </c>
      <c r="O214" s="390"/>
      <c r="P214" s="390"/>
      <c r="Q214" s="390"/>
      <c r="R214" s="390"/>
      <c r="S214" s="390"/>
      <c r="T214" s="346"/>
      <c r="U214" s="390"/>
      <c r="V214" s="201"/>
      <c r="W214" s="201"/>
      <c r="X214" s="20"/>
      <c r="Y214" s="302"/>
      <c r="Z214" s="302"/>
      <c r="AA214" s="299" t="s">
        <v>394</v>
      </c>
      <c r="AB214" s="299" t="s">
        <v>440</v>
      </c>
      <c r="AD214" s="64"/>
    </row>
    <row r="215" spans="1:32" ht="12.75" customHeight="1" x14ac:dyDescent="0.25">
      <c r="A215" s="235">
        <f t="shared" si="82"/>
        <v>152</v>
      </c>
      <c r="B215" s="7" t="s">
        <v>393</v>
      </c>
      <c r="C215" s="302">
        <f t="shared" si="79"/>
        <v>5447893.5</v>
      </c>
      <c r="D215" s="390">
        <f t="shared" si="80"/>
        <v>0</v>
      </c>
      <c r="E215" s="201"/>
      <c r="F215" s="201"/>
      <c r="G215" s="201"/>
      <c r="H215" s="201"/>
      <c r="I215" s="390"/>
      <c r="J215" s="390"/>
      <c r="K215" s="390"/>
      <c r="L215" s="390"/>
      <c r="M215" s="390">
        <v>930</v>
      </c>
      <c r="N215" s="390">
        <v>5447893.5</v>
      </c>
      <c r="O215" s="390"/>
      <c r="P215" s="390"/>
      <c r="Q215" s="390"/>
      <c r="R215" s="390"/>
      <c r="S215" s="390"/>
      <c r="T215" s="346"/>
      <c r="U215" s="390"/>
      <c r="V215" s="201"/>
      <c r="W215" s="201"/>
      <c r="X215" s="20"/>
      <c r="Y215" s="302"/>
      <c r="Z215" s="302"/>
      <c r="AA215" s="299" t="s">
        <v>394</v>
      </c>
      <c r="AB215" s="299" t="s">
        <v>440</v>
      </c>
      <c r="AD215" s="64"/>
    </row>
    <row r="216" spans="1:32" ht="18" customHeight="1" x14ac:dyDescent="0.25">
      <c r="A216" s="171" t="s">
        <v>15</v>
      </c>
      <c r="B216" s="199"/>
      <c r="C216" s="390">
        <f t="shared" ref="C216:Y216" si="83">SUM(C208:C215)</f>
        <v>52773099.960000001</v>
      </c>
      <c r="D216" s="390">
        <f t="shared" si="83"/>
        <v>0</v>
      </c>
      <c r="E216" s="390">
        <f t="shared" si="83"/>
        <v>0</v>
      </c>
      <c r="F216" s="390">
        <f t="shared" si="83"/>
        <v>0</v>
      </c>
      <c r="G216" s="390">
        <f t="shared" si="83"/>
        <v>0</v>
      </c>
      <c r="H216" s="390">
        <f t="shared" si="83"/>
        <v>0</v>
      </c>
      <c r="I216" s="390">
        <f t="shared" si="83"/>
        <v>0</v>
      </c>
      <c r="J216" s="390">
        <f t="shared" si="83"/>
        <v>0</v>
      </c>
      <c r="K216" s="390">
        <f t="shared" si="83"/>
        <v>0</v>
      </c>
      <c r="L216" s="390">
        <f t="shared" si="83"/>
        <v>0</v>
      </c>
      <c r="M216" s="390">
        <f t="shared" si="83"/>
        <v>10109.1</v>
      </c>
      <c r="N216" s="390">
        <f t="shared" si="83"/>
        <v>52773099.960000001</v>
      </c>
      <c r="O216" s="390">
        <f t="shared" si="83"/>
        <v>0</v>
      </c>
      <c r="P216" s="390">
        <f t="shared" si="83"/>
        <v>0</v>
      </c>
      <c r="Q216" s="390">
        <f t="shared" si="83"/>
        <v>0</v>
      </c>
      <c r="R216" s="390">
        <f t="shared" si="83"/>
        <v>0</v>
      </c>
      <c r="S216" s="390">
        <f t="shared" si="83"/>
        <v>0</v>
      </c>
      <c r="T216" s="346">
        <f t="shared" si="83"/>
        <v>0</v>
      </c>
      <c r="U216" s="390">
        <f t="shared" si="83"/>
        <v>0</v>
      </c>
      <c r="V216" s="390">
        <f t="shared" si="83"/>
        <v>0</v>
      </c>
      <c r="W216" s="390">
        <f t="shared" si="83"/>
        <v>0</v>
      </c>
      <c r="X216" s="390">
        <f t="shared" si="83"/>
        <v>0</v>
      </c>
      <c r="Y216" s="390">
        <f t="shared" si="83"/>
        <v>0</v>
      </c>
      <c r="Z216" s="302">
        <f>(C216-Y216)*0.0214</f>
        <v>1129344.3391439999</v>
      </c>
      <c r="AA216" s="9"/>
      <c r="AB216" s="299"/>
      <c r="AC216" s="45"/>
      <c r="AF216" s="46"/>
    </row>
    <row r="217" spans="1:32" ht="18" customHeight="1" x14ac:dyDescent="0.25">
      <c r="A217" s="391" t="s">
        <v>71</v>
      </c>
      <c r="B217" s="193"/>
      <c r="C217" s="387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348"/>
      <c r="U217" s="201"/>
      <c r="V217" s="201"/>
      <c r="W217" s="201"/>
      <c r="X217" s="201"/>
      <c r="Y217" s="201"/>
      <c r="Z217" s="201"/>
      <c r="AA217" s="9"/>
      <c r="AB217" s="299"/>
      <c r="AC217" s="22"/>
    </row>
    <row r="218" spans="1:32" ht="18" customHeight="1" x14ac:dyDescent="0.25">
      <c r="A218" s="235">
        <f>A215+1</f>
        <v>153</v>
      </c>
      <c r="B218" s="287" t="s">
        <v>687</v>
      </c>
      <c r="C218" s="302">
        <f t="shared" ref="C218:C223" si="84">D218+L218+N218+P218+R218+U218+W218+X218+Y218+K218</f>
        <v>8354115</v>
      </c>
      <c r="D218" s="390">
        <f t="shared" ref="D218:D223" si="85">E218+F218+G218+H218+I218</f>
        <v>0</v>
      </c>
      <c r="E218" s="390"/>
      <c r="F218" s="390"/>
      <c r="G218" s="390"/>
      <c r="H218" s="390"/>
      <c r="I218" s="390"/>
      <c r="J218" s="36"/>
      <c r="K218" s="36"/>
      <c r="L218" s="36"/>
      <c r="M218" s="390">
        <v>311</v>
      </c>
      <c r="N218" s="390">
        <v>8354115</v>
      </c>
      <c r="O218" s="390"/>
      <c r="P218" s="390"/>
      <c r="Q218" s="390"/>
      <c r="R218" s="390"/>
      <c r="S218" s="390"/>
      <c r="T218" s="346"/>
      <c r="U218" s="390"/>
      <c r="V218" s="390"/>
      <c r="W218" s="390"/>
      <c r="X218" s="390"/>
      <c r="Y218" s="390"/>
      <c r="Z218" s="390"/>
      <c r="AA218" s="9"/>
      <c r="AB218" s="299"/>
      <c r="AC218" s="22"/>
    </row>
    <row r="219" spans="1:32" ht="18" customHeight="1" x14ac:dyDescent="0.25">
      <c r="A219" s="235">
        <f t="shared" ref="A219" si="86">A218+1</f>
        <v>154</v>
      </c>
      <c r="B219" s="287" t="s">
        <v>688</v>
      </c>
      <c r="C219" s="302">
        <f t="shared" si="84"/>
        <v>25870352.310000002</v>
      </c>
      <c r="D219" s="390">
        <f t="shared" si="85"/>
        <v>0</v>
      </c>
      <c r="E219" s="390"/>
      <c r="F219" s="390"/>
      <c r="G219" s="390"/>
      <c r="H219" s="390"/>
      <c r="I219" s="390"/>
      <c r="J219" s="36"/>
      <c r="K219" s="36"/>
      <c r="L219" s="36"/>
      <c r="M219" s="390">
        <v>1056</v>
      </c>
      <c r="N219" s="390">
        <v>8019950.4000000004</v>
      </c>
      <c r="O219" s="390">
        <v>603</v>
      </c>
      <c r="P219" s="390">
        <v>737798.57</v>
      </c>
      <c r="Q219" s="390">
        <v>2491.8000000000002</v>
      </c>
      <c r="R219" s="390">
        <v>17112603.34</v>
      </c>
      <c r="S219" s="390"/>
      <c r="T219" s="346"/>
      <c r="U219" s="390"/>
      <c r="V219" s="390"/>
      <c r="W219" s="390"/>
      <c r="X219" s="36"/>
      <c r="Y219" s="302"/>
      <c r="Z219" s="302"/>
      <c r="AA219" s="9" t="s">
        <v>151</v>
      </c>
      <c r="AB219" s="299"/>
      <c r="AC219" s="22"/>
    </row>
    <row r="220" spans="1:32" ht="18" customHeight="1" x14ac:dyDescent="0.25">
      <c r="A220" s="235">
        <f t="shared" ref="A220:A223" si="87">A219+1</f>
        <v>155</v>
      </c>
      <c r="B220" s="287" t="s">
        <v>689</v>
      </c>
      <c r="C220" s="302">
        <f t="shared" si="84"/>
        <v>10825491.6</v>
      </c>
      <c r="D220" s="390">
        <f t="shared" si="85"/>
        <v>0</v>
      </c>
      <c r="E220" s="390"/>
      <c r="F220" s="390"/>
      <c r="G220" s="390"/>
      <c r="H220" s="390"/>
      <c r="I220" s="390"/>
      <c r="J220" s="36"/>
      <c r="K220" s="36"/>
      <c r="L220" s="36"/>
      <c r="M220" s="390">
        <v>1848</v>
      </c>
      <c r="N220" s="390">
        <v>10825491.6</v>
      </c>
      <c r="O220" s="390"/>
      <c r="P220" s="390"/>
      <c r="Q220" s="390"/>
      <c r="R220" s="390"/>
      <c r="S220" s="390"/>
      <c r="T220" s="346"/>
      <c r="U220" s="390"/>
      <c r="V220" s="390"/>
      <c r="W220" s="390"/>
      <c r="X220" s="36"/>
      <c r="Y220" s="390"/>
      <c r="Z220" s="390"/>
      <c r="AA220" s="9"/>
      <c r="AB220" s="299"/>
      <c r="AC220" s="22"/>
    </row>
    <row r="221" spans="1:32" s="66" customFormat="1" ht="19.5" customHeight="1" x14ac:dyDescent="0.2">
      <c r="A221" s="235">
        <f t="shared" si="87"/>
        <v>156</v>
      </c>
      <c r="B221" s="289" t="s">
        <v>860</v>
      </c>
      <c r="C221" s="302">
        <f t="shared" si="84"/>
        <v>15103626.300000001</v>
      </c>
      <c r="D221" s="390">
        <f t="shared" si="85"/>
        <v>7015324.0499999998</v>
      </c>
      <c r="E221" s="390">
        <v>1440976.95</v>
      </c>
      <c r="F221" s="390">
        <v>3857395.5</v>
      </c>
      <c r="G221" s="390">
        <v>440244</v>
      </c>
      <c r="H221" s="390">
        <v>440244</v>
      </c>
      <c r="I221" s="390">
        <v>836463.6</v>
      </c>
      <c r="J221" s="390"/>
      <c r="K221" s="390"/>
      <c r="L221" s="390"/>
      <c r="M221" s="390">
        <v>1065</v>
      </c>
      <c r="N221" s="390">
        <v>8088302.25</v>
      </c>
      <c r="O221" s="390"/>
      <c r="P221" s="390"/>
      <c r="Q221" s="390"/>
      <c r="R221" s="302"/>
      <c r="S221" s="302"/>
      <c r="T221" s="346"/>
      <c r="U221" s="390"/>
      <c r="V221" s="390"/>
      <c r="W221" s="390"/>
      <c r="X221" s="390"/>
      <c r="Y221" s="390"/>
      <c r="Z221" s="394"/>
      <c r="AA221" s="52"/>
      <c r="AB221" s="299" t="s">
        <v>293</v>
      </c>
    </row>
    <row r="222" spans="1:32" s="66" customFormat="1" ht="19.5" customHeight="1" x14ac:dyDescent="0.2">
      <c r="A222" s="235">
        <f t="shared" si="87"/>
        <v>157</v>
      </c>
      <c r="B222" s="289" t="s">
        <v>861</v>
      </c>
      <c r="C222" s="302">
        <f t="shared" si="84"/>
        <v>1638794.9</v>
      </c>
      <c r="D222" s="390">
        <f t="shared" si="85"/>
        <v>1638794.9</v>
      </c>
      <c r="E222" s="390"/>
      <c r="F222" s="390"/>
      <c r="G222" s="390">
        <v>461375.71</v>
      </c>
      <c r="H222" s="390">
        <v>461375.71</v>
      </c>
      <c r="I222" s="390">
        <v>716043.48</v>
      </c>
      <c r="J222" s="390"/>
      <c r="K222" s="390"/>
      <c r="L222" s="390"/>
      <c r="M222" s="390"/>
      <c r="N222" s="399"/>
      <c r="O222" s="390"/>
      <c r="P222" s="390"/>
      <c r="Q222" s="390"/>
      <c r="R222" s="302"/>
      <c r="S222" s="302"/>
      <c r="T222" s="346"/>
      <c r="U222" s="390"/>
      <c r="V222" s="390"/>
      <c r="W222" s="390"/>
      <c r="X222" s="390"/>
      <c r="Y222" s="390"/>
      <c r="Z222" s="394"/>
      <c r="AA222" s="52"/>
      <c r="AB222" s="299" t="s">
        <v>293</v>
      </c>
    </row>
    <row r="223" spans="1:32" s="66" customFormat="1" ht="17.25" customHeight="1" x14ac:dyDescent="0.2">
      <c r="A223" s="235">
        <f t="shared" si="87"/>
        <v>158</v>
      </c>
      <c r="B223" s="153" t="s">
        <v>862</v>
      </c>
      <c r="C223" s="302">
        <f t="shared" si="84"/>
        <v>149787.10999999999</v>
      </c>
      <c r="D223" s="390">
        <f t="shared" si="85"/>
        <v>0</v>
      </c>
      <c r="E223" s="390"/>
      <c r="F223" s="390"/>
      <c r="G223" s="390"/>
      <c r="H223" s="390"/>
      <c r="I223" s="390"/>
      <c r="J223" s="390"/>
      <c r="K223" s="390"/>
      <c r="L223" s="390"/>
      <c r="M223" s="390"/>
      <c r="N223" s="399"/>
      <c r="O223" s="390"/>
      <c r="P223" s="390"/>
      <c r="Q223" s="390"/>
      <c r="R223" s="302"/>
      <c r="S223" s="302"/>
      <c r="T223" s="346"/>
      <c r="U223" s="390"/>
      <c r="V223" s="390"/>
      <c r="W223" s="390"/>
      <c r="X223" s="390"/>
      <c r="Y223" s="390">
        <v>149787.10999999999</v>
      </c>
      <c r="Z223" s="394"/>
      <c r="AA223" s="52"/>
      <c r="AB223" s="299" t="s">
        <v>293</v>
      </c>
    </row>
    <row r="224" spans="1:32" ht="18" customHeight="1" x14ac:dyDescent="0.25">
      <c r="A224" s="171" t="s">
        <v>15</v>
      </c>
      <c r="B224" s="199"/>
      <c r="C224" s="302">
        <f t="shared" ref="C224:Y224" si="88">SUM(C218:C223)</f>
        <v>61942167.220000006</v>
      </c>
      <c r="D224" s="302">
        <f t="shared" si="88"/>
        <v>8654118.9499999993</v>
      </c>
      <c r="E224" s="302">
        <f t="shared" si="88"/>
        <v>1440976.95</v>
      </c>
      <c r="F224" s="302">
        <f t="shared" si="88"/>
        <v>3857395.5</v>
      </c>
      <c r="G224" s="302">
        <f t="shared" si="88"/>
        <v>901619.71</v>
      </c>
      <c r="H224" s="302">
        <f t="shared" si="88"/>
        <v>901619.71</v>
      </c>
      <c r="I224" s="302">
        <f t="shared" si="88"/>
        <v>1552507.08</v>
      </c>
      <c r="J224" s="302">
        <f t="shared" si="88"/>
        <v>0</v>
      </c>
      <c r="K224" s="302">
        <f t="shared" si="88"/>
        <v>0</v>
      </c>
      <c r="L224" s="302">
        <f t="shared" si="88"/>
        <v>0</v>
      </c>
      <c r="M224" s="302">
        <f t="shared" si="88"/>
        <v>4280</v>
      </c>
      <c r="N224" s="302">
        <f t="shared" si="88"/>
        <v>35287859.25</v>
      </c>
      <c r="O224" s="302">
        <f t="shared" si="88"/>
        <v>603</v>
      </c>
      <c r="P224" s="302">
        <f t="shared" si="88"/>
        <v>737798.57</v>
      </c>
      <c r="Q224" s="302">
        <f t="shared" si="88"/>
        <v>2491.8000000000002</v>
      </c>
      <c r="R224" s="302">
        <f t="shared" si="88"/>
        <v>17112603.34</v>
      </c>
      <c r="S224" s="302">
        <f t="shared" si="88"/>
        <v>0</v>
      </c>
      <c r="T224" s="345">
        <f t="shared" si="88"/>
        <v>0</v>
      </c>
      <c r="U224" s="302">
        <f t="shared" si="88"/>
        <v>0</v>
      </c>
      <c r="V224" s="302">
        <f t="shared" si="88"/>
        <v>0</v>
      </c>
      <c r="W224" s="302">
        <f t="shared" si="88"/>
        <v>0</v>
      </c>
      <c r="X224" s="302">
        <f t="shared" si="88"/>
        <v>0</v>
      </c>
      <c r="Y224" s="302">
        <f t="shared" si="88"/>
        <v>149787.10999999999</v>
      </c>
      <c r="Z224" s="302">
        <f>(C224-Y224)*0.0214</f>
        <v>1322356.934354</v>
      </c>
      <c r="AA224" s="9"/>
      <c r="AB224" s="299"/>
      <c r="AC224" s="45"/>
      <c r="AF224" s="46"/>
    </row>
    <row r="225" spans="1:32" ht="18" customHeight="1" x14ac:dyDescent="0.25">
      <c r="A225" s="233" t="s">
        <v>690</v>
      </c>
      <c r="B225" s="214"/>
      <c r="C225" s="196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2"/>
      <c r="R225" s="302"/>
      <c r="S225" s="302"/>
      <c r="T225" s="345"/>
      <c r="U225" s="302"/>
      <c r="V225" s="302"/>
      <c r="W225" s="302"/>
      <c r="X225" s="302"/>
      <c r="Y225" s="302"/>
      <c r="Z225" s="302"/>
      <c r="AA225" s="9"/>
      <c r="AB225" s="299"/>
      <c r="AC225" s="45"/>
      <c r="AF225" s="46"/>
    </row>
    <row r="226" spans="1:32" ht="18" customHeight="1" x14ac:dyDescent="0.25">
      <c r="A226" s="235">
        <f>A223+1</f>
        <v>159</v>
      </c>
      <c r="B226" s="261" t="s">
        <v>691</v>
      </c>
      <c r="C226" s="302">
        <f>D226+L226+N226+P226+R226+U226+W226+X226+Y226+K226</f>
        <v>1729080.26</v>
      </c>
      <c r="D226" s="390">
        <f t="shared" ref="D226:D231" si="89">E226+F226+G226+H226+I226</f>
        <v>1729080.26</v>
      </c>
      <c r="E226" s="302">
        <v>1729080.26</v>
      </c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2"/>
      <c r="R226" s="302"/>
      <c r="S226" s="302"/>
      <c r="T226" s="345"/>
      <c r="U226" s="302"/>
      <c r="V226" s="302"/>
      <c r="W226" s="302"/>
      <c r="X226" s="302"/>
      <c r="Y226" s="302"/>
      <c r="Z226" s="302"/>
      <c r="AA226" s="9"/>
      <c r="AB226" s="299"/>
      <c r="AC226" s="45"/>
      <c r="AF226" s="46"/>
    </row>
    <row r="227" spans="1:32" ht="18" customHeight="1" x14ac:dyDescent="0.2">
      <c r="A227" s="70">
        <f t="shared" ref="A227:A231" si="90">A226+1</f>
        <v>160</v>
      </c>
      <c r="B227" s="261" t="s">
        <v>692</v>
      </c>
      <c r="C227" s="302">
        <f>D227+L227+N227+P227+R227+U227+W227+X227+Y227+K227</f>
        <v>13379265.92</v>
      </c>
      <c r="D227" s="390">
        <f t="shared" si="89"/>
        <v>12952906.199999999</v>
      </c>
      <c r="E227" s="302"/>
      <c r="F227" s="302">
        <v>12952906.199999999</v>
      </c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45"/>
      <c r="U227" s="302"/>
      <c r="V227" s="302"/>
      <c r="W227" s="302"/>
      <c r="X227" s="302">
        <v>426359.72</v>
      </c>
      <c r="Y227" s="302"/>
      <c r="Z227" s="302"/>
      <c r="AA227" s="9"/>
      <c r="AB227" s="299"/>
      <c r="AC227" s="45"/>
      <c r="AF227" s="46"/>
    </row>
    <row r="228" spans="1:32" ht="18" customHeight="1" x14ac:dyDescent="0.2">
      <c r="A228" s="70">
        <f t="shared" si="90"/>
        <v>161</v>
      </c>
      <c r="B228" s="261" t="s">
        <v>693</v>
      </c>
      <c r="C228" s="302">
        <f>D228+L228+N228+P228+R228+U228+W228+X228+Y228+K228</f>
        <v>1304074.76</v>
      </c>
      <c r="D228" s="390">
        <f t="shared" si="89"/>
        <v>1304074.76</v>
      </c>
      <c r="E228" s="302">
        <v>1304074.76</v>
      </c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302"/>
      <c r="Q228" s="302"/>
      <c r="R228" s="302"/>
      <c r="S228" s="302"/>
      <c r="T228" s="345"/>
      <c r="U228" s="302"/>
      <c r="V228" s="302"/>
      <c r="W228" s="302"/>
      <c r="X228" s="302"/>
      <c r="Y228" s="302"/>
      <c r="Z228" s="302"/>
      <c r="AA228" s="9"/>
      <c r="AB228" s="299"/>
      <c r="AC228" s="45"/>
      <c r="AF228" s="46"/>
    </row>
    <row r="229" spans="1:32" ht="18" customHeight="1" x14ac:dyDescent="0.25">
      <c r="A229" s="235">
        <f t="shared" si="90"/>
        <v>162</v>
      </c>
      <c r="B229" s="261" t="s">
        <v>694</v>
      </c>
      <c r="C229" s="302">
        <f t="shared" ref="C229:C231" si="91">D229+L229+N229+P229+R229+U229+W229+X229+Y229+K229</f>
        <v>1731995.62</v>
      </c>
      <c r="D229" s="390">
        <f t="shared" si="89"/>
        <v>1731995.62</v>
      </c>
      <c r="E229" s="302">
        <v>1731995.62</v>
      </c>
      <c r="F229" s="302"/>
      <c r="G229" s="302"/>
      <c r="H229" s="302"/>
      <c r="I229" s="302"/>
      <c r="J229" s="302"/>
      <c r="K229" s="302"/>
      <c r="L229" s="302"/>
      <c r="M229" s="302"/>
      <c r="N229" s="302"/>
      <c r="O229" s="302"/>
      <c r="P229" s="302"/>
      <c r="Q229" s="302"/>
      <c r="R229" s="302"/>
      <c r="S229" s="302"/>
      <c r="T229" s="345"/>
      <c r="U229" s="302"/>
      <c r="V229" s="302"/>
      <c r="W229" s="302"/>
      <c r="X229" s="302"/>
      <c r="Y229" s="302"/>
      <c r="Z229" s="302"/>
      <c r="AA229" s="9"/>
      <c r="AB229" s="299"/>
      <c r="AC229" s="45"/>
      <c r="AF229" s="46"/>
    </row>
    <row r="230" spans="1:32" ht="18" customHeight="1" x14ac:dyDescent="0.25">
      <c r="A230" s="235">
        <f t="shared" si="90"/>
        <v>163</v>
      </c>
      <c r="B230" s="261" t="s">
        <v>695</v>
      </c>
      <c r="C230" s="302">
        <f t="shared" si="91"/>
        <v>2052318.01</v>
      </c>
      <c r="D230" s="390">
        <f t="shared" si="89"/>
        <v>2052318.01</v>
      </c>
      <c r="E230" s="302">
        <v>2052318.01</v>
      </c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45"/>
      <c r="U230" s="302"/>
      <c r="V230" s="302"/>
      <c r="W230" s="302"/>
      <c r="X230" s="302"/>
      <c r="Y230" s="302"/>
      <c r="Z230" s="302"/>
      <c r="AA230" s="9"/>
      <c r="AB230" s="299"/>
      <c r="AC230" s="45"/>
      <c r="AF230" s="46"/>
    </row>
    <row r="231" spans="1:32" ht="18" customHeight="1" x14ac:dyDescent="0.25">
      <c r="A231" s="235">
        <f t="shared" si="90"/>
        <v>164</v>
      </c>
      <c r="B231" s="261" t="s">
        <v>696</v>
      </c>
      <c r="C231" s="302">
        <f t="shared" si="91"/>
        <v>1418935.01</v>
      </c>
      <c r="D231" s="390">
        <f t="shared" si="89"/>
        <v>1418935.01</v>
      </c>
      <c r="E231" s="302">
        <v>1418935.01</v>
      </c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45"/>
      <c r="U231" s="302"/>
      <c r="V231" s="302"/>
      <c r="W231" s="302"/>
      <c r="X231" s="302"/>
      <c r="Y231" s="302"/>
      <c r="Z231" s="302"/>
      <c r="AA231" s="9"/>
      <c r="AB231" s="299"/>
      <c r="AC231" s="45"/>
      <c r="AF231" s="46"/>
    </row>
    <row r="232" spans="1:32" ht="18" customHeight="1" x14ac:dyDescent="0.25">
      <c r="A232" s="171" t="s">
        <v>15</v>
      </c>
      <c r="B232" s="214"/>
      <c r="C232" s="196">
        <f>SUM(C226:C231)</f>
        <v>21615669.580000002</v>
      </c>
      <c r="D232" s="196">
        <f t="shared" ref="D232:Y232" si="92">SUM(D226:D231)</f>
        <v>21189309.860000003</v>
      </c>
      <c r="E232" s="196">
        <f t="shared" si="92"/>
        <v>8236403.6600000001</v>
      </c>
      <c r="F232" s="196">
        <f t="shared" si="92"/>
        <v>12952906.199999999</v>
      </c>
      <c r="G232" s="196">
        <f t="shared" si="92"/>
        <v>0</v>
      </c>
      <c r="H232" s="196">
        <f t="shared" si="92"/>
        <v>0</v>
      </c>
      <c r="I232" s="196">
        <f t="shared" si="92"/>
        <v>0</v>
      </c>
      <c r="J232" s="196">
        <f t="shared" si="92"/>
        <v>0</v>
      </c>
      <c r="K232" s="196">
        <f t="shared" si="92"/>
        <v>0</v>
      </c>
      <c r="L232" s="196">
        <f t="shared" si="92"/>
        <v>0</v>
      </c>
      <c r="M232" s="196">
        <f t="shared" si="92"/>
        <v>0</v>
      </c>
      <c r="N232" s="196">
        <f t="shared" si="92"/>
        <v>0</v>
      </c>
      <c r="O232" s="196">
        <f t="shared" si="92"/>
        <v>0</v>
      </c>
      <c r="P232" s="196">
        <f t="shared" si="92"/>
        <v>0</v>
      </c>
      <c r="Q232" s="196">
        <f t="shared" si="92"/>
        <v>0</v>
      </c>
      <c r="R232" s="196">
        <f t="shared" si="92"/>
        <v>0</v>
      </c>
      <c r="S232" s="196">
        <f t="shared" si="92"/>
        <v>0</v>
      </c>
      <c r="T232" s="347">
        <f t="shared" si="92"/>
        <v>0</v>
      </c>
      <c r="U232" s="196">
        <f t="shared" si="92"/>
        <v>0</v>
      </c>
      <c r="V232" s="196">
        <f t="shared" si="92"/>
        <v>0</v>
      </c>
      <c r="W232" s="196">
        <f t="shared" si="92"/>
        <v>0</v>
      </c>
      <c r="X232" s="196">
        <f t="shared" si="92"/>
        <v>426359.72</v>
      </c>
      <c r="Y232" s="196">
        <f t="shared" si="92"/>
        <v>0</v>
      </c>
      <c r="Z232" s="302">
        <v>930855.90422999987</v>
      </c>
      <c r="AA232" s="9"/>
      <c r="AB232" s="299"/>
      <c r="AC232" s="45"/>
      <c r="AF232" s="46"/>
    </row>
    <row r="233" spans="1:32" ht="18" customHeight="1" x14ac:dyDescent="0.25">
      <c r="A233" s="391" t="s">
        <v>72</v>
      </c>
      <c r="B233" s="193"/>
      <c r="C233" s="387"/>
      <c r="D233" s="201"/>
      <c r="E233" s="201"/>
      <c r="F233" s="201"/>
      <c r="G233" s="201"/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348"/>
      <c r="U233" s="201"/>
      <c r="V233" s="201"/>
      <c r="W233" s="201"/>
      <c r="X233" s="201"/>
      <c r="Y233" s="201"/>
      <c r="Z233" s="201"/>
      <c r="AA233" s="9"/>
      <c r="AB233" s="299"/>
      <c r="AC233" s="22"/>
    </row>
    <row r="234" spans="1:32" s="66" customFormat="1" ht="15.75" customHeight="1" x14ac:dyDescent="0.2">
      <c r="A234" s="235">
        <f>A231+1</f>
        <v>165</v>
      </c>
      <c r="B234" s="289" t="s">
        <v>187</v>
      </c>
      <c r="C234" s="302">
        <f>D234+L234+N234+P234+R234+U234+W234+X234+Y234+K234</f>
        <v>73182.63</v>
      </c>
      <c r="D234" s="390">
        <f t="shared" ref="D234:D235" si="93">E234+F234+G234+H234+I234</f>
        <v>73182.63</v>
      </c>
      <c r="E234" s="106"/>
      <c r="F234" s="106"/>
      <c r="G234" s="106">
        <v>73182.63</v>
      </c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357"/>
      <c r="U234" s="106"/>
      <c r="V234" s="106"/>
      <c r="W234" s="106"/>
      <c r="X234" s="106"/>
      <c r="Y234" s="390"/>
      <c r="Z234" s="390"/>
      <c r="AA234" s="10"/>
      <c r="AB234" s="299" t="s">
        <v>349</v>
      </c>
    </row>
    <row r="235" spans="1:32" s="66" customFormat="1" ht="15.75" customHeight="1" x14ac:dyDescent="0.2">
      <c r="A235" s="70">
        <f t="shared" ref="A235" si="94">A234+1</f>
        <v>166</v>
      </c>
      <c r="B235" s="289" t="s">
        <v>188</v>
      </c>
      <c r="C235" s="302">
        <f>D235+L235+N235+P235+R235+U235+W235+X235+Y235+K235</f>
        <v>31490.48</v>
      </c>
      <c r="D235" s="390">
        <f t="shared" si="93"/>
        <v>31490.48</v>
      </c>
      <c r="E235" s="106"/>
      <c r="F235" s="106"/>
      <c r="G235" s="106">
        <v>31490.48</v>
      </c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357"/>
      <c r="U235" s="106"/>
      <c r="V235" s="106"/>
      <c r="W235" s="106"/>
      <c r="X235" s="106"/>
      <c r="Y235" s="390"/>
      <c r="Z235" s="390"/>
      <c r="AA235" s="10"/>
      <c r="AB235" s="299" t="s">
        <v>349</v>
      </c>
    </row>
    <row r="236" spans="1:32" ht="18" customHeight="1" x14ac:dyDescent="0.25">
      <c r="A236" s="171" t="s">
        <v>15</v>
      </c>
      <c r="B236" s="199"/>
      <c r="C236" s="390">
        <f t="shared" ref="C236:Y236" si="95">SUM(C234:C235)</f>
        <v>104673.11</v>
      </c>
      <c r="D236" s="390">
        <f t="shared" si="95"/>
        <v>104673.11</v>
      </c>
      <c r="E236" s="390">
        <f t="shared" si="95"/>
        <v>0</v>
      </c>
      <c r="F236" s="390">
        <f t="shared" si="95"/>
        <v>0</v>
      </c>
      <c r="G236" s="390">
        <f t="shared" si="95"/>
        <v>104673.11</v>
      </c>
      <c r="H236" s="390">
        <f t="shared" si="95"/>
        <v>0</v>
      </c>
      <c r="I236" s="390">
        <f t="shared" si="95"/>
        <v>0</v>
      </c>
      <c r="J236" s="390">
        <f t="shared" si="95"/>
        <v>0</v>
      </c>
      <c r="K236" s="390">
        <f t="shared" si="95"/>
        <v>0</v>
      </c>
      <c r="L236" s="390">
        <f t="shared" si="95"/>
        <v>0</v>
      </c>
      <c r="M236" s="390">
        <f t="shared" si="95"/>
        <v>0</v>
      </c>
      <c r="N236" s="390">
        <f t="shared" si="95"/>
        <v>0</v>
      </c>
      <c r="O236" s="390">
        <f t="shared" si="95"/>
        <v>0</v>
      </c>
      <c r="P236" s="390">
        <f t="shared" si="95"/>
        <v>0</v>
      </c>
      <c r="Q236" s="390">
        <f t="shared" si="95"/>
        <v>0</v>
      </c>
      <c r="R236" s="390">
        <f t="shared" si="95"/>
        <v>0</v>
      </c>
      <c r="S236" s="390">
        <f t="shared" si="95"/>
        <v>0</v>
      </c>
      <c r="T236" s="346">
        <f t="shared" si="95"/>
        <v>0</v>
      </c>
      <c r="U236" s="390">
        <f t="shared" si="95"/>
        <v>0</v>
      </c>
      <c r="V236" s="390">
        <f t="shared" si="95"/>
        <v>0</v>
      </c>
      <c r="W236" s="390">
        <f t="shared" si="95"/>
        <v>0</v>
      </c>
      <c r="X236" s="390">
        <f t="shared" si="95"/>
        <v>0</v>
      </c>
      <c r="Y236" s="390">
        <f t="shared" si="95"/>
        <v>0</v>
      </c>
      <c r="Z236" s="302">
        <f>(C236-Y236)*0.0214</f>
        <v>2240.0045540000001</v>
      </c>
      <c r="AA236" s="9"/>
      <c r="AB236" s="299"/>
      <c r="AC236" s="45"/>
      <c r="AF236" s="46"/>
    </row>
    <row r="237" spans="1:32" ht="18" customHeight="1" x14ac:dyDescent="0.25">
      <c r="A237" s="391" t="s">
        <v>73</v>
      </c>
      <c r="B237" s="194"/>
      <c r="C237" s="201">
        <f t="shared" ref="C237:Y237" si="96">C236+C224+C216+C206+C199+C193+C232</f>
        <v>225291545.81000003</v>
      </c>
      <c r="D237" s="201">
        <f t="shared" si="96"/>
        <v>102659503.64999999</v>
      </c>
      <c r="E237" s="201">
        <f t="shared" si="96"/>
        <v>42641062.079999998</v>
      </c>
      <c r="F237" s="201">
        <f t="shared" si="96"/>
        <v>46514141.959999993</v>
      </c>
      <c r="G237" s="201">
        <f t="shared" si="96"/>
        <v>3354260.82</v>
      </c>
      <c r="H237" s="201">
        <f t="shared" si="96"/>
        <v>7578653.71</v>
      </c>
      <c r="I237" s="201">
        <f t="shared" si="96"/>
        <v>2571385.08</v>
      </c>
      <c r="J237" s="201">
        <f t="shared" si="96"/>
        <v>0</v>
      </c>
      <c r="K237" s="201">
        <f t="shared" si="96"/>
        <v>0</v>
      </c>
      <c r="L237" s="201">
        <f t="shared" si="96"/>
        <v>0</v>
      </c>
      <c r="M237" s="201">
        <f t="shared" si="96"/>
        <v>17033.93</v>
      </c>
      <c r="N237" s="201">
        <f t="shared" si="96"/>
        <v>103554241.11000001</v>
      </c>
      <c r="O237" s="201">
        <f t="shared" si="96"/>
        <v>603</v>
      </c>
      <c r="P237" s="201">
        <f t="shared" si="96"/>
        <v>737798.57</v>
      </c>
      <c r="Q237" s="201">
        <f t="shared" si="96"/>
        <v>2491.8000000000002</v>
      </c>
      <c r="R237" s="201">
        <f t="shared" si="96"/>
        <v>17112603.34</v>
      </c>
      <c r="S237" s="201">
        <f t="shared" si="96"/>
        <v>0</v>
      </c>
      <c r="T237" s="348">
        <f t="shared" si="96"/>
        <v>0</v>
      </c>
      <c r="U237" s="201">
        <f t="shared" si="96"/>
        <v>0</v>
      </c>
      <c r="V237" s="201">
        <f t="shared" si="96"/>
        <v>0</v>
      </c>
      <c r="W237" s="201">
        <f t="shared" si="96"/>
        <v>0</v>
      </c>
      <c r="X237" s="201">
        <f t="shared" si="96"/>
        <v>682721.91999999993</v>
      </c>
      <c r="Y237" s="201">
        <f t="shared" si="96"/>
        <v>544677.22</v>
      </c>
      <c r="Z237" s="302">
        <f>(C237-Y237)*0.0214</f>
        <v>4809582.9878260009</v>
      </c>
      <c r="AA237" s="9"/>
      <c r="AB237" s="299">
        <f>C237+(C237-Y237)*0.0214</f>
        <v>230101128.79782602</v>
      </c>
      <c r="AC237" s="45"/>
    </row>
    <row r="238" spans="1:32" ht="12.75" customHeight="1" x14ac:dyDescent="0.25">
      <c r="A238" s="389" t="s">
        <v>25</v>
      </c>
      <c r="B238" s="201"/>
      <c r="C238" s="397"/>
      <c r="D238" s="397"/>
      <c r="E238" s="397"/>
      <c r="F238" s="397"/>
      <c r="G238" s="397"/>
      <c r="H238" s="397"/>
      <c r="I238" s="397"/>
      <c r="J238" s="397"/>
      <c r="K238" s="397"/>
      <c r="L238" s="397"/>
      <c r="M238" s="397"/>
      <c r="N238" s="397"/>
      <c r="O238" s="397"/>
      <c r="P238" s="397"/>
      <c r="Q238" s="397"/>
      <c r="R238" s="397"/>
      <c r="S238" s="397"/>
      <c r="T238" s="344"/>
      <c r="U238" s="397"/>
      <c r="V238" s="397"/>
      <c r="W238" s="397"/>
      <c r="X238" s="397"/>
      <c r="Y238" s="397"/>
      <c r="Z238" s="397"/>
      <c r="AA238" s="9"/>
      <c r="AB238" s="299"/>
    </row>
    <row r="239" spans="1:32" ht="12.75" customHeight="1" x14ac:dyDescent="0.25">
      <c r="A239" s="391" t="s">
        <v>189</v>
      </c>
      <c r="B239" s="193"/>
      <c r="C239" s="387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348"/>
      <c r="U239" s="201"/>
      <c r="V239" s="201"/>
      <c r="W239" s="201"/>
      <c r="X239" s="201"/>
      <c r="Y239" s="201"/>
      <c r="Z239" s="201"/>
      <c r="AA239" s="9"/>
      <c r="AB239" s="299"/>
      <c r="AD239" s="64"/>
    </row>
    <row r="240" spans="1:32" s="66" customFormat="1" ht="24" customHeight="1" x14ac:dyDescent="0.2">
      <c r="A240" s="70">
        <f>A235+1</f>
        <v>167</v>
      </c>
      <c r="B240" s="7" t="s">
        <v>697</v>
      </c>
      <c r="C240" s="302">
        <f t="shared" ref="C240:C247" si="97">D240+L240+N240+P240+R240+U240+W240+X240+Y240+K240</f>
        <v>3364429.95</v>
      </c>
      <c r="D240" s="390">
        <f t="shared" ref="D240:D247" si="98">E240+F240+G240+H240+I240</f>
        <v>0</v>
      </c>
      <c r="E240" s="390"/>
      <c r="F240" s="360"/>
      <c r="G240" s="360"/>
      <c r="H240" s="360"/>
      <c r="I240" s="360"/>
      <c r="J240" s="390"/>
      <c r="K240" s="390"/>
      <c r="L240" s="390"/>
      <c r="M240" s="390">
        <v>407</v>
      </c>
      <c r="N240" s="390">
        <v>3364429.95</v>
      </c>
      <c r="O240" s="390"/>
      <c r="P240" s="390"/>
      <c r="Q240" s="390"/>
      <c r="R240" s="390"/>
      <c r="S240" s="390"/>
      <c r="T240" s="346"/>
      <c r="U240" s="390"/>
      <c r="V240" s="390"/>
      <c r="W240" s="390"/>
      <c r="X240" s="360"/>
      <c r="Y240" s="390"/>
      <c r="Z240" s="390"/>
      <c r="AA240" s="303"/>
      <c r="AB240" s="299" t="s">
        <v>495</v>
      </c>
      <c r="AC240" s="8"/>
    </row>
    <row r="241" spans="1:32" s="66" customFormat="1" ht="24" customHeight="1" x14ac:dyDescent="0.2">
      <c r="A241" s="70">
        <f t="shared" ref="A241:A252" si="99">A240+1</f>
        <v>168</v>
      </c>
      <c r="B241" s="7" t="s">
        <v>849</v>
      </c>
      <c r="C241" s="302">
        <f t="shared" si="97"/>
        <v>39897555.409999996</v>
      </c>
      <c r="D241" s="390">
        <f t="shared" si="98"/>
        <v>0</v>
      </c>
      <c r="E241" s="390"/>
      <c r="F241" s="360"/>
      <c r="G241" s="360"/>
      <c r="H241" s="360"/>
      <c r="I241" s="360"/>
      <c r="J241" s="390"/>
      <c r="K241" s="390"/>
      <c r="L241" s="390"/>
      <c r="M241" s="361"/>
      <c r="N241" s="361"/>
      <c r="O241" s="390"/>
      <c r="P241" s="390"/>
      <c r="Q241" s="390"/>
      <c r="R241" s="390"/>
      <c r="S241" s="390"/>
      <c r="T241" s="346">
        <v>2530.38</v>
      </c>
      <c r="U241" s="390">
        <v>39897555.409999996</v>
      </c>
      <c r="V241" s="390"/>
      <c r="W241" s="390"/>
      <c r="X241" s="360"/>
      <c r="Y241" s="390"/>
      <c r="Z241" s="390"/>
      <c r="AA241" s="303"/>
      <c r="AB241" s="299"/>
      <c r="AC241" s="8"/>
    </row>
    <row r="242" spans="1:32" ht="21" customHeight="1" x14ac:dyDescent="0.2">
      <c r="A242" s="70">
        <f t="shared" si="99"/>
        <v>169</v>
      </c>
      <c r="B242" s="7" t="s">
        <v>494</v>
      </c>
      <c r="C242" s="302">
        <f t="shared" si="97"/>
        <v>16663537</v>
      </c>
      <c r="D242" s="390">
        <f t="shared" si="98"/>
        <v>0</v>
      </c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346">
        <v>170</v>
      </c>
      <c r="U242" s="302">
        <v>16663537</v>
      </c>
      <c r="V242" s="201"/>
      <c r="W242" s="201"/>
      <c r="X242" s="201"/>
      <c r="Y242" s="390"/>
      <c r="Z242" s="201"/>
      <c r="AA242" s="9"/>
      <c r="AB242" s="299" t="s">
        <v>495</v>
      </c>
      <c r="AD242" s="64"/>
    </row>
    <row r="243" spans="1:32" ht="21" customHeight="1" x14ac:dyDescent="0.2">
      <c r="A243" s="70">
        <f t="shared" si="99"/>
        <v>170</v>
      </c>
      <c r="B243" s="7" t="s">
        <v>850</v>
      </c>
      <c r="C243" s="302">
        <f t="shared" ref="C243:C244" si="100">D243+L243+N243+P243+R243+U243+W243+X243+Y243+K243</f>
        <v>5497087.5700000003</v>
      </c>
      <c r="D243" s="390">
        <f t="shared" ref="D243:D244" si="101">E243+F243+G243+H243+I243</f>
        <v>0</v>
      </c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346">
        <v>1561</v>
      </c>
      <c r="U243" s="302">
        <v>5497087.5700000003</v>
      </c>
      <c r="V243" s="201"/>
      <c r="W243" s="201"/>
      <c r="X243" s="201"/>
      <c r="Y243" s="390"/>
      <c r="Z243" s="201"/>
      <c r="AA243" s="9"/>
      <c r="AB243" s="299"/>
      <c r="AD243" s="64"/>
    </row>
    <row r="244" spans="1:32" ht="21" customHeight="1" x14ac:dyDescent="0.2">
      <c r="A244" s="70">
        <f t="shared" si="99"/>
        <v>171</v>
      </c>
      <c r="B244" s="7" t="s">
        <v>851</v>
      </c>
      <c r="C244" s="302">
        <f t="shared" si="100"/>
        <v>3668489.45</v>
      </c>
      <c r="D244" s="390">
        <f t="shared" si="101"/>
        <v>0</v>
      </c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346">
        <v>1293.9000000000001</v>
      </c>
      <c r="U244" s="302">
        <v>3668489.45</v>
      </c>
      <c r="V244" s="201"/>
      <c r="W244" s="201"/>
      <c r="X244" s="201"/>
      <c r="Y244" s="390"/>
      <c r="Z244" s="201"/>
      <c r="AA244" s="9"/>
      <c r="AB244" s="299"/>
      <c r="AD244" s="64"/>
    </row>
    <row r="245" spans="1:32" ht="18" customHeight="1" x14ac:dyDescent="0.2">
      <c r="A245" s="70">
        <f t="shared" si="99"/>
        <v>172</v>
      </c>
      <c r="B245" s="287" t="s">
        <v>505</v>
      </c>
      <c r="C245" s="302">
        <f t="shared" si="97"/>
        <v>33307874.539999999</v>
      </c>
      <c r="D245" s="390">
        <f t="shared" si="98"/>
        <v>0</v>
      </c>
      <c r="E245" s="302"/>
      <c r="F245" s="302"/>
      <c r="G245" s="302"/>
      <c r="H245" s="302"/>
      <c r="I245" s="302"/>
      <c r="J245" s="390"/>
      <c r="K245" s="390"/>
      <c r="L245" s="390"/>
      <c r="M245" s="390"/>
      <c r="N245" s="390"/>
      <c r="O245" s="390"/>
      <c r="P245" s="390"/>
      <c r="Q245" s="390"/>
      <c r="R245" s="390"/>
      <c r="S245" s="390"/>
      <c r="T245" s="346">
        <v>1223.1300000000001</v>
      </c>
      <c r="U245" s="302">
        <v>33307874.539999999</v>
      </c>
      <c r="V245" s="390"/>
      <c r="W245" s="390"/>
      <c r="X245" s="302"/>
      <c r="Y245" s="390"/>
      <c r="Z245" s="390"/>
      <c r="AA245" s="9"/>
      <c r="AB245" s="299"/>
      <c r="AC245" s="199"/>
      <c r="AD245" s="64"/>
    </row>
    <row r="246" spans="1:32" s="66" customFormat="1" ht="21.75" customHeight="1" x14ac:dyDescent="0.2">
      <c r="A246" s="70">
        <f t="shared" si="99"/>
        <v>173</v>
      </c>
      <c r="B246" s="7" t="s">
        <v>493</v>
      </c>
      <c r="C246" s="302">
        <f t="shared" si="97"/>
        <v>21306998.440000001</v>
      </c>
      <c r="D246" s="390">
        <f t="shared" si="98"/>
        <v>0</v>
      </c>
      <c r="E246" s="390"/>
      <c r="F246" s="360"/>
      <c r="G246" s="360"/>
      <c r="H246" s="360"/>
      <c r="I246" s="360"/>
      <c r="J246" s="390"/>
      <c r="K246" s="390"/>
      <c r="L246" s="390"/>
      <c r="M246" s="390"/>
      <c r="N246" s="390"/>
      <c r="O246" s="390"/>
      <c r="P246" s="390"/>
      <c r="Q246" s="390"/>
      <c r="R246" s="390"/>
      <c r="S246" s="390"/>
      <c r="T246" s="346">
        <v>482</v>
      </c>
      <c r="U246" s="302">
        <v>21306998.440000001</v>
      </c>
      <c r="V246" s="390"/>
      <c r="W246" s="390"/>
      <c r="X246" s="302"/>
      <c r="Y246" s="390"/>
      <c r="Z246" s="390"/>
      <c r="AA246" s="160"/>
      <c r="AB246" s="299" t="s">
        <v>495</v>
      </c>
      <c r="AC246" s="199"/>
    </row>
    <row r="247" spans="1:32" s="66" customFormat="1" ht="24" customHeight="1" x14ac:dyDescent="0.2">
      <c r="A247" s="70">
        <f t="shared" si="99"/>
        <v>174</v>
      </c>
      <c r="B247" s="7" t="s">
        <v>190</v>
      </c>
      <c r="C247" s="302">
        <f t="shared" si="97"/>
        <v>45626667.479999997</v>
      </c>
      <c r="D247" s="390">
        <f t="shared" si="98"/>
        <v>0</v>
      </c>
      <c r="E247" s="302"/>
      <c r="F247" s="302"/>
      <c r="G247" s="302"/>
      <c r="H247" s="302"/>
      <c r="I247" s="302"/>
      <c r="J247" s="390"/>
      <c r="K247" s="390"/>
      <c r="L247" s="390"/>
      <c r="M247" s="390"/>
      <c r="N247" s="390"/>
      <c r="O247" s="390"/>
      <c r="P247" s="390"/>
      <c r="Q247" s="390"/>
      <c r="R247" s="390"/>
      <c r="S247" s="390"/>
      <c r="T247" s="346">
        <v>3704.25</v>
      </c>
      <c r="U247" s="302">
        <v>45626667.479999997</v>
      </c>
      <c r="V247" s="390"/>
      <c r="W247" s="390"/>
      <c r="X247" s="360"/>
      <c r="Y247" s="390"/>
      <c r="Z247" s="390"/>
      <c r="AA247" s="160"/>
      <c r="AB247" s="299" t="s">
        <v>506</v>
      </c>
      <c r="AC247" s="199">
        <v>3254673.04</v>
      </c>
    </row>
    <row r="248" spans="1:32" s="66" customFormat="1" ht="24" customHeight="1" x14ac:dyDescent="0.2">
      <c r="A248" s="70">
        <f t="shared" si="99"/>
        <v>175</v>
      </c>
      <c r="B248" s="7" t="s">
        <v>958</v>
      </c>
      <c r="C248" s="302">
        <v>62097359.359999999</v>
      </c>
      <c r="D248" s="421">
        <v>0</v>
      </c>
      <c r="E248" s="421"/>
      <c r="F248" s="425"/>
      <c r="G248" s="425"/>
      <c r="H248" s="425"/>
      <c r="I248" s="425"/>
      <c r="J248" s="421"/>
      <c r="K248" s="421"/>
      <c r="L248" s="421"/>
      <c r="M248" s="421"/>
      <c r="N248" s="422"/>
      <c r="O248" s="421"/>
      <c r="P248" s="421"/>
      <c r="Q248" s="421"/>
      <c r="R248" s="422"/>
      <c r="S248" s="422"/>
      <c r="T248" s="342">
        <v>987</v>
      </c>
      <c r="U248" s="273">
        <v>62097359.359999999</v>
      </c>
      <c r="V248" s="421"/>
      <c r="W248" s="421"/>
      <c r="X248" s="425"/>
      <c r="Y248" s="422"/>
      <c r="Z248" s="422"/>
      <c r="AA248" s="160"/>
      <c r="AB248" s="299" t="s">
        <v>959</v>
      </c>
      <c r="AC248" s="199">
        <v>2105019.48</v>
      </c>
    </row>
    <row r="249" spans="1:32" ht="17.25" customHeight="1" x14ac:dyDescent="0.25">
      <c r="A249" s="171" t="s">
        <v>15</v>
      </c>
      <c r="B249" s="199"/>
      <c r="C249" s="302">
        <f>SUM(C240:C248)</f>
        <v>231429999.19999999</v>
      </c>
      <c r="D249" s="302">
        <f t="shared" ref="D249:Y249" si="102">SUM(D240:D248)</f>
        <v>0</v>
      </c>
      <c r="E249" s="302">
        <f t="shared" si="102"/>
        <v>0</v>
      </c>
      <c r="F249" s="302">
        <f t="shared" si="102"/>
        <v>0</v>
      </c>
      <c r="G249" s="302">
        <f t="shared" si="102"/>
        <v>0</v>
      </c>
      <c r="H249" s="302">
        <f t="shared" si="102"/>
        <v>0</v>
      </c>
      <c r="I249" s="302">
        <f t="shared" si="102"/>
        <v>0</v>
      </c>
      <c r="J249" s="302">
        <f t="shared" si="102"/>
        <v>0</v>
      </c>
      <c r="K249" s="302">
        <f t="shared" si="102"/>
        <v>0</v>
      </c>
      <c r="L249" s="302">
        <f t="shared" si="102"/>
        <v>0</v>
      </c>
      <c r="M249" s="302">
        <f t="shared" si="102"/>
        <v>407</v>
      </c>
      <c r="N249" s="302">
        <f t="shared" si="102"/>
        <v>3364429.95</v>
      </c>
      <c r="O249" s="302">
        <f t="shared" si="102"/>
        <v>0</v>
      </c>
      <c r="P249" s="302">
        <f t="shared" si="102"/>
        <v>0</v>
      </c>
      <c r="Q249" s="302">
        <f t="shared" si="102"/>
        <v>0</v>
      </c>
      <c r="R249" s="302">
        <f t="shared" si="102"/>
        <v>0</v>
      </c>
      <c r="S249" s="302">
        <f t="shared" si="102"/>
        <v>0</v>
      </c>
      <c r="T249" s="302">
        <f t="shared" si="102"/>
        <v>11951.66</v>
      </c>
      <c r="U249" s="302">
        <f t="shared" si="102"/>
        <v>228065569.25</v>
      </c>
      <c r="V249" s="302">
        <f t="shared" si="102"/>
        <v>0</v>
      </c>
      <c r="W249" s="302">
        <f t="shared" si="102"/>
        <v>0</v>
      </c>
      <c r="X249" s="302">
        <f t="shared" si="102"/>
        <v>0</v>
      </c>
      <c r="Y249" s="302">
        <f t="shared" si="102"/>
        <v>0</v>
      </c>
      <c r="Z249" s="302">
        <f>(C249-Y249)*0.0214</f>
        <v>4952601.9828799991</v>
      </c>
      <c r="AA249" s="9"/>
      <c r="AB249" s="299"/>
      <c r="AC249" s="196">
        <f>SUM(AC246:AC247)</f>
        <v>3254673.04</v>
      </c>
      <c r="AD249" s="64"/>
    </row>
    <row r="250" spans="1:32" ht="15" customHeight="1" x14ac:dyDescent="0.25">
      <c r="A250" s="391" t="s">
        <v>26</v>
      </c>
      <c r="B250" s="193"/>
      <c r="C250" s="387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1"/>
      <c r="S250" s="201"/>
      <c r="T250" s="348"/>
      <c r="U250" s="201"/>
      <c r="V250" s="201"/>
      <c r="W250" s="201"/>
      <c r="X250" s="201"/>
      <c r="Y250" s="201"/>
      <c r="Z250" s="201"/>
      <c r="AA250" s="9"/>
      <c r="AB250" s="299"/>
    </row>
    <row r="251" spans="1:32" ht="15" customHeight="1" x14ac:dyDescent="0.25">
      <c r="A251" s="235">
        <f>A248+1</f>
        <v>176</v>
      </c>
      <c r="B251" s="287" t="s">
        <v>141</v>
      </c>
      <c r="C251" s="302">
        <f>D251+L251+N251+P251+R251+U251+W251+X251+Y251+K251</f>
        <v>121160.76</v>
      </c>
      <c r="D251" s="390">
        <f t="shared" ref="D251:D252" si="103">E251+F251+G251+H251+I251</f>
        <v>0</v>
      </c>
      <c r="E251" s="390"/>
      <c r="F251" s="390"/>
      <c r="G251" s="390"/>
      <c r="H251" s="390"/>
      <c r="I251" s="390"/>
      <c r="J251" s="390"/>
      <c r="K251" s="390"/>
      <c r="L251" s="390"/>
      <c r="M251" s="302"/>
      <c r="N251" s="302"/>
      <c r="O251" s="302"/>
      <c r="P251" s="390"/>
      <c r="Q251" s="302"/>
      <c r="R251" s="390"/>
      <c r="S251" s="390"/>
      <c r="T251" s="346"/>
      <c r="U251" s="390"/>
      <c r="V251" s="390"/>
      <c r="W251" s="390"/>
      <c r="X251" s="302"/>
      <c r="Y251" s="302">
        <v>121160.76</v>
      </c>
      <c r="Z251" s="302" t="s">
        <v>852</v>
      </c>
      <c r="AA251" s="9"/>
      <c r="AB251" s="299"/>
    </row>
    <row r="252" spans="1:32" ht="12.75" customHeight="1" x14ac:dyDescent="0.2">
      <c r="A252" s="70">
        <f t="shared" si="99"/>
        <v>177</v>
      </c>
      <c r="B252" s="287" t="s">
        <v>191</v>
      </c>
      <c r="C252" s="302">
        <f>D252+L252+N252+P252+R252+U252+W252+X252+Y252+K252</f>
        <v>120793.69</v>
      </c>
      <c r="D252" s="390">
        <f t="shared" si="103"/>
        <v>0</v>
      </c>
      <c r="E252" s="390"/>
      <c r="F252" s="390"/>
      <c r="G252" s="390"/>
      <c r="H252" s="390"/>
      <c r="I252" s="390"/>
      <c r="J252" s="390"/>
      <c r="K252" s="390"/>
      <c r="L252" s="390"/>
      <c r="M252" s="302"/>
      <c r="N252" s="390"/>
      <c r="O252" s="390"/>
      <c r="P252" s="390"/>
      <c r="Q252" s="390"/>
      <c r="R252" s="390"/>
      <c r="S252" s="390"/>
      <c r="T252" s="346"/>
      <c r="U252" s="390"/>
      <c r="V252" s="390"/>
      <c r="W252" s="390"/>
      <c r="X252" s="390"/>
      <c r="Y252" s="390">
        <v>120793.69</v>
      </c>
      <c r="Z252" s="302" t="s">
        <v>852</v>
      </c>
      <c r="AA252" s="390"/>
      <c r="AB252" s="299" t="s">
        <v>303</v>
      </c>
      <c r="AC252" s="21"/>
      <c r="AD252" s="64"/>
    </row>
    <row r="253" spans="1:32" ht="15" customHeight="1" x14ac:dyDescent="0.25">
      <c r="A253" s="171" t="s">
        <v>15</v>
      </c>
      <c r="B253" s="199"/>
      <c r="C253" s="302">
        <f t="shared" ref="C253:Y253" si="104">SUM(C251:C252)</f>
        <v>241954.45</v>
      </c>
      <c r="D253" s="302">
        <f t="shared" si="104"/>
        <v>0</v>
      </c>
      <c r="E253" s="302">
        <f t="shared" si="104"/>
        <v>0</v>
      </c>
      <c r="F253" s="302">
        <f t="shared" si="104"/>
        <v>0</v>
      </c>
      <c r="G253" s="302">
        <f t="shared" si="104"/>
        <v>0</v>
      </c>
      <c r="H253" s="302">
        <f t="shared" si="104"/>
        <v>0</v>
      </c>
      <c r="I253" s="302">
        <f t="shared" si="104"/>
        <v>0</v>
      </c>
      <c r="J253" s="302">
        <f t="shared" si="104"/>
        <v>0</v>
      </c>
      <c r="K253" s="302">
        <f t="shared" si="104"/>
        <v>0</v>
      </c>
      <c r="L253" s="302">
        <f t="shared" si="104"/>
        <v>0</v>
      </c>
      <c r="M253" s="302">
        <f t="shared" si="104"/>
        <v>0</v>
      </c>
      <c r="N253" s="302">
        <f t="shared" si="104"/>
        <v>0</v>
      </c>
      <c r="O253" s="302">
        <f t="shared" si="104"/>
        <v>0</v>
      </c>
      <c r="P253" s="302">
        <f t="shared" si="104"/>
        <v>0</v>
      </c>
      <c r="Q253" s="302">
        <f t="shared" si="104"/>
        <v>0</v>
      </c>
      <c r="R253" s="302">
        <f t="shared" si="104"/>
        <v>0</v>
      </c>
      <c r="S253" s="302">
        <f t="shared" si="104"/>
        <v>0</v>
      </c>
      <c r="T253" s="345">
        <f t="shared" si="104"/>
        <v>0</v>
      </c>
      <c r="U253" s="302">
        <f t="shared" si="104"/>
        <v>0</v>
      </c>
      <c r="V253" s="302">
        <f t="shared" si="104"/>
        <v>0</v>
      </c>
      <c r="W253" s="302">
        <f t="shared" si="104"/>
        <v>0</v>
      </c>
      <c r="X253" s="302">
        <f t="shared" si="104"/>
        <v>0</v>
      </c>
      <c r="Y253" s="302">
        <f t="shared" si="104"/>
        <v>241954.45</v>
      </c>
      <c r="Z253" s="302">
        <f>(C253-Y253)*0.0214</f>
        <v>0</v>
      </c>
      <c r="AA253" s="9"/>
      <c r="AB253" s="299"/>
      <c r="AC253" s="45"/>
      <c r="AF253" s="46"/>
    </row>
    <row r="254" spans="1:32" ht="15" customHeight="1" x14ac:dyDescent="0.25">
      <c r="A254" s="389" t="s">
        <v>858</v>
      </c>
      <c r="B254" s="199"/>
      <c r="C254" s="302"/>
      <c r="D254" s="302"/>
      <c r="E254" s="302"/>
      <c r="F254" s="302"/>
      <c r="G254" s="302"/>
      <c r="H254" s="302"/>
      <c r="I254" s="302"/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45"/>
      <c r="U254" s="302"/>
      <c r="V254" s="302"/>
      <c r="W254" s="302"/>
      <c r="X254" s="302"/>
      <c r="Y254" s="302"/>
      <c r="Z254" s="302"/>
      <c r="AA254" s="9"/>
      <c r="AB254" s="299"/>
      <c r="AC254" s="45"/>
      <c r="AF254" s="46"/>
    </row>
    <row r="255" spans="1:32" ht="15" customHeight="1" x14ac:dyDescent="0.25">
      <c r="A255" s="235">
        <f>A252+1</f>
        <v>178</v>
      </c>
      <c r="B255" s="339" t="s">
        <v>855</v>
      </c>
      <c r="C255" s="302">
        <f>D255+L255+N255+P255+R255+U255+W255+X255+Y255+K255</f>
        <v>622672.15</v>
      </c>
      <c r="D255" s="390">
        <f t="shared" ref="D255:D256" si="105">E255+F255+G255+H255+I255</f>
        <v>0</v>
      </c>
      <c r="E255" s="302"/>
      <c r="F255" s="302"/>
      <c r="G255" s="302"/>
      <c r="H255" s="302"/>
      <c r="I255" s="302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45"/>
      <c r="U255" s="302"/>
      <c r="V255" s="302"/>
      <c r="W255" s="302"/>
      <c r="X255" s="302"/>
      <c r="Y255" s="302">
        <v>622672.15</v>
      </c>
      <c r="Z255" s="302" t="s">
        <v>640</v>
      </c>
      <c r="AA255" s="9"/>
      <c r="AB255" s="299"/>
      <c r="AC255" s="45"/>
      <c r="AF255" s="46"/>
    </row>
    <row r="256" spans="1:32" ht="15" customHeight="1" x14ac:dyDescent="0.2">
      <c r="A256" s="70">
        <f t="shared" ref="A256" si="106">A255+1</f>
        <v>179</v>
      </c>
      <c r="B256" s="339" t="s">
        <v>856</v>
      </c>
      <c r="C256" s="302">
        <f>D256+L256+N256+P256+R256+U256+W256+X256+Y256+K256</f>
        <v>623886.59</v>
      </c>
      <c r="D256" s="390">
        <f t="shared" si="105"/>
        <v>0</v>
      </c>
      <c r="E256" s="302"/>
      <c r="F256" s="302"/>
      <c r="G256" s="302"/>
      <c r="H256" s="302"/>
      <c r="I256" s="302"/>
      <c r="J256" s="302"/>
      <c r="K256" s="302"/>
      <c r="L256" s="302"/>
      <c r="M256" s="302"/>
      <c r="N256" s="302"/>
      <c r="O256" s="302"/>
      <c r="P256" s="302"/>
      <c r="Q256" s="302"/>
      <c r="R256" s="302"/>
      <c r="S256" s="302"/>
      <c r="T256" s="345"/>
      <c r="U256" s="302"/>
      <c r="V256" s="302"/>
      <c r="W256" s="302"/>
      <c r="X256" s="302"/>
      <c r="Y256" s="302">
        <v>623886.59</v>
      </c>
      <c r="Z256" s="302" t="s">
        <v>640</v>
      </c>
      <c r="AA256" s="9"/>
      <c r="AB256" s="299"/>
      <c r="AC256" s="45"/>
      <c r="AF256" s="46"/>
    </row>
    <row r="257" spans="1:30" ht="12.75" customHeight="1" x14ac:dyDescent="0.25">
      <c r="A257" s="171" t="s">
        <v>15</v>
      </c>
      <c r="B257" s="199"/>
      <c r="C257" s="302">
        <f t="shared" ref="C257" si="107">SUM(C255:C256)</f>
        <v>1246558.74</v>
      </c>
      <c r="D257" s="302">
        <f t="shared" ref="D257:Y257" si="108">SUM(D255:D256)</f>
        <v>0</v>
      </c>
      <c r="E257" s="302">
        <f t="shared" si="108"/>
        <v>0</v>
      </c>
      <c r="F257" s="302">
        <f t="shared" si="108"/>
        <v>0</v>
      </c>
      <c r="G257" s="302">
        <f t="shared" si="108"/>
        <v>0</v>
      </c>
      <c r="H257" s="302">
        <f t="shared" si="108"/>
        <v>0</v>
      </c>
      <c r="I257" s="302">
        <f t="shared" si="108"/>
        <v>0</v>
      </c>
      <c r="J257" s="302">
        <f t="shared" si="108"/>
        <v>0</v>
      </c>
      <c r="K257" s="302">
        <f t="shared" si="108"/>
        <v>0</v>
      </c>
      <c r="L257" s="302">
        <f t="shared" si="108"/>
        <v>0</v>
      </c>
      <c r="M257" s="302">
        <f t="shared" si="108"/>
        <v>0</v>
      </c>
      <c r="N257" s="302">
        <f t="shared" si="108"/>
        <v>0</v>
      </c>
      <c r="O257" s="302">
        <f t="shared" si="108"/>
        <v>0</v>
      </c>
      <c r="P257" s="302">
        <f t="shared" si="108"/>
        <v>0</v>
      </c>
      <c r="Q257" s="302">
        <f t="shared" si="108"/>
        <v>0</v>
      </c>
      <c r="R257" s="302">
        <f t="shared" si="108"/>
        <v>0</v>
      </c>
      <c r="S257" s="302">
        <f t="shared" si="108"/>
        <v>0</v>
      </c>
      <c r="T257" s="345">
        <f t="shared" si="108"/>
        <v>0</v>
      </c>
      <c r="U257" s="302">
        <f t="shared" si="108"/>
        <v>0</v>
      </c>
      <c r="V257" s="302">
        <f t="shared" si="108"/>
        <v>0</v>
      </c>
      <c r="W257" s="302">
        <f t="shared" si="108"/>
        <v>0</v>
      </c>
      <c r="X257" s="302">
        <f t="shared" si="108"/>
        <v>0</v>
      </c>
      <c r="Y257" s="302">
        <f t="shared" si="108"/>
        <v>1246558.74</v>
      </c>
      <c r="Z257" s="302">
        <f>(C257-Y257)*0.0214</f>
        <v>0</v>
      </c>
      <c r="AA257" s="9"/>
      <c r="AB257" s="299"/>
      <c r="AC257" s="45"/>
      <c r="AD257" s="64"/>
    </row>
    <row r="258" spans="1:30" ht="12.75" customHeight="1" x14ac:dyDescent="0.25">
      <c r="A258" s="389" t="s">
        <v>192</v>
      </c>
      <c r="B258" s="201"/>
      <c r="C258" s="200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345"/>
      <c r="U258" s="302"/>
      <c r="V258" s="302"/>
      <c r="W258" s="302"/>
      <c r="X258" s="302"/>
      <c r="Y258" s="390"/>
      <c r="Z258" s="272"/>
      <c r="AA258" s="9"/>
      <c r="AB258" s="299"/>
      <c r="AC258" s="45"/>
      <c r="AD258" s="64"/>
    </row>
    <row r="259" spans="1:30" ht="12.75" customHeight="1" x14ac:dyDescent="0.25">
      <c r="A259" s="235">
        <f>A256+1</f>
        <v>180</v>
      </c>
      <c r="B259" s="154" t="s">
        <v>193</v>
      </c>
      <c r="C259" s="302">
        <f>D259+L259+N259+P259+R259+U259+W259+X259+Y259+K259</f>
        <v>30870688.800000001</v>
      </c>
      <c r="D259" s="390">
        <f t="shared" ref="D259:D260" si="109">E259+F259+G259+H259+I259</f>
        <v>2690001.3</v>
      </c>
      <c r="E259" s="302">
        <v>2690001.3</v>
      </c>
      <c r="F259" s="302"/>
      <c r="G259" s="302"/>
      <c r="H259" s="302"/>
      <c r="I259" s="302"/>
      <c r="J259" s="302"/>
      <c r="K259" s="302"/>
      <c r="L259" s="302"/>
      <c r="M259" s="302"/>
      <c r="N259" s="302"/>
      <c r="O259" s="302"/>
      <c r="P259" s="302"/>
      <c r="Q259" s="302"/>
      <c r="R259" s="302"/>
      <c r="S259" s="302"/>
      <c r="T259" s="345">
        <v>697</v>
      </c>
      <c r="U259" s="302">
        <v>28180687.5</v>
      </c>
      <c r="V259" s="302"/>
      <c r="W259" s="302"/>
      <c r="X259" s="302"/>
      <c r="Y259" s="302"/>
      <c r="Z259" s="302"/>
      <c r="AA259" s="390" t="s">
        <v>381</v>
      </c>
      <c r="AB259" s="299" t="s">
        <v>306</v>
      </c>
      <c r="AC259" s="45"/>
      <c r="AD259" s="64"/>
    </row>
    <row r="260" spans="1:30" ht="12.75" customHeight="1" x14ac:dyDescent="0.2">
      <c r="A260" s="70">
        <f t="shared" ref="A260" si="110">A259+1</f>
        <v>181</v>
      </c>
      <c r="B260" s="154" t="s">
        <v>194</v>
      </c>
      <c r="C260" s="302">
        <f t="shared" ref="C260" si="111">D260+L260+N260+P260+R260+U260+W260+X260+Y260+K260</f>
        <v>3632013</v>
      </c>
      <c r="D260" s="390">
        <f t="shared" si="109"/>
        <v>3632013</v>
      </c>
      <c r="E260" s="302"/>
      <c r="F260" s="302"/>
      <c r="G260" s="302">
        <v>3632013</v>
      </c>
      <c r="H260" s="302"/>
      <c r="I260" s="302"/>
      <c r="J260" s="302"/>
      <c r="K260" s="302"/>
      <c r="L260" s="302"/>
      <c r="M260" s="302"/>
      <c r="N260" s="302"/>
      <c r="O260" s="302"/>
      <c r="P260" s="302"/>
      <c r="Q260" s="302"/>
      <c r="R260" s="302"/>
      <c r="S260" s="302"/>
      <c r="T260" s="345"/>
      <c r="U260" s="302"/>
      <c r="V260" s="302"/>
      <c r="W260" s="302"/>
      <c r="X260" s="302"/>
      <c r="Y260" s="302"/>
      <c r="Z260" s="302"/>
      <c r="AA260" s="390"/>
      <c r="AB260" s="299" t="s">
        <v>349</v>
      </c>
      <c r="AC260" s="45"/>
      <c r="AD260" s="64"/>
    </row>
    <row r="261" spans="1:30" ht="12.75" customHeight="1" x14ac:dyDescent="0.25">
      <c r="A261" s="171" t="s">
        <v>15</v>
      </c>
      <c r="B261" s="199"/>
      <c r="C261" s="302">
        <f t="shared" ref="C261:Y261" si="112">SUM(C259:C260)</f>
        <v>34502701.799999997</v>
      </c>
      <c r="D261" s="302">
        <f t="shared" si="112"/>
        <v>6322014.2999999998</v>
      </c>
      <c r="E261" s="302">
        <f t="shared" si="112"/>
        <v>2690001.3</v>
      </c>
      <c r="F261" s="302">
        <f t="shared" si="112"/>
        <v>0</v>
      </c>
      <c r="G261" s="302">
        <f t="shared" si="112"/>
        <v>3632013</v>
      </c>
      <c r="H261" s="302">
        <f t="shared" si="112"/>
        <v>0</v>
      </c>
      <c r="I261" s="302">
        <f t="shared" si="112"/>
        <v>0</v>
      </c>
      <c r="J261" s="302">
        <f t="shared" si="112"/>
        <v>0</v>
      </c>
      <c r="K261" s="302">
        <f t="shared" si="112"/>
        <v>0</v>
      </c>
      <c r="L261" s="302">
        <f t="shared" si="112"/>
        <v>0</v>
      </c>
      <c r="M261" s="302">
        <f t="shared" si="112"/>
        <v>0</v>
      </c>
      <c r="N261" s="302">
        <f t="shared" si="112"/>
        <v>0</v>
      </c>
      <c r="O261" s="302">
        <f t="shared" si="112"/>
        <v>0</v>
      </c>
      <c r="P261" s="302">
        <f t="shared" si="112"/>
        <v>0</v>
      </c>
      <c r="Q261" s="302">
        <f t="shared" si="112"/>
        <v>0</v>
      </c>
      <c r="R261" s="302">
        <f t="shared" si="112"/>
        <v>0</v>
      </c>
      <c r="S261" s="302">
        <f t="shared" si="112"/>
        <v>0</v>
      </c>
      <c r="T261" s="345">
        <f t="shared" si="112"/>
        <v>697</v>
      </c>
      <c r="U261" s="302">
        <f t="shared" si="112"/>
        <v>28180687.5</v>
      </c>
      <c r="V261" s="302">
        <f t="shared" si="112"/>
        <v>0</v>
      </c>
      <c r="W261" s="302">
        <f t="shared" si="112"/>
        <v>0</v>
      </c>
      <c r="X261" s="302">
        <f t="shared" si="112"/>
        <v>0</v>
      </c>
      <c r="Y261" s="302">
        <f t="shared" si="112"/>
        <v>0</v>
      </c>
      <c r="Z261" s="302">
        <f>(C261-Y261)*0.0214</f>
        <v>738357.81851999986</v>
      </c>
      <c r="AA261" s="9"/>
      <c r="AB261" s="299"/>
      <c r="AC261" s="45"/>
      <c r="AD261" s="64"/>
    </row>
    <row r="262" spans="1:30" ht="15" customHeight="1" x14ac:dyDescent="0.25">
      <c r="A262" s="391" t="s">
        <v>27</v>
      </c>
      <c r="B262" s="193"/>
      <c r="C262" s="387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348"/>
      <c r="U262" s="201"/>
      <c r="V262" s="201"/>
      <c r="W262" s="201"/>
      <c r="X262" s="201"/>
      <c r="Y262" s="201"/>
      <c r="Z262" s="201"/>
      <c r="AA262" s="9"/>
      <c r="AB262" s="299"/>
      <c r="AC262" s="22"/>
      <c r="AD262" s="3"/>
    </row>
    <row r="263" spans="1:30" ht="15" customHeight="1" x14ac:dyDescent="0.25">
      <c r="A263" s="235">
        <f>A260+1</f>
        <v>182</v>
      </c>
      <c r="B263" s="154" t="s">
        <v>142</v>
      </c>
      <c r="C263" s="302">
        <f>D263+L263+N263+P263+R263+U263+W263+X263+Y263+K263</f>
        <v>3091022.55</v>
      </c>
      <c r="D263" s="390">
        <f t="shared" ref="D263" si="113">E263+F263+G263+H263+I263</f>
        <v>0</v>
      </c>
      <c r="E263" s="201"/>
      <c r="F263" s="201"/>
      <c r="G263" s="201"/>
      <c r="H263" s="201"/>
      <c r="I263" s="201"/>
      <c r="J263" s="201"/>
      <c r="K263" s="201"/>
      <c r="L263" s="201"/>
      <c r="M263" s="390">
        <v>120</v>
      </c>
      <c r="N263" s="390">
        <v>3091022.55</v>
      </c>
      <c r="O263" s="201"/>
      <c r="P263" s="201"/>
      <c r="Q263" s="390"/>
      <c r="R263" s="390"/>
      <c r="S263" s="390"/>
      <c r="T263" s="348"/>
      <c r="U263" s="201"/>
      <c r="V263" s="201"/>
      <c r="W263" s="201"/>
      <c r="X263" s="201"/>
      <c r="Y263" s="201"/>
      <c r="Z263" s="201"/>
      <c r="AA263" s="9"/>
      <c r="AB263" s="299"/>
      <c r="AC263" s="22"/>
      <c r="AD263" s="3"/>
    </row>
    <row r="264" spans="1:30" ht="15" customHeight="1" x14ac:dyDescent="0.25">
      <c r="A264" s="171" t="s">
        <v>15</v>
      </c>
      <c r="B264" s="199"/>
      <c r="C264" s="390">
        <f t="shared" ref="C264:T264" si="114">SUM(C263:C263)</f>
        <v>3091022.55</v>
      </c>
      <c r="D264" s="390">
        <f t="shared" si="114"/>
        <v>0</v>
      </c>
      <c r="E264" s="390">
        <f t="shared" si="114"/>
        <v>0</v>
      </c>
      <c r="F264" s="390">
        <f t="shared" si="114"/>
        <v>0</v>
      </c>
      <c r="G264" s="390">
        <f t="shared" si="114"/>
        <v>0</v>
      </c>
      <c r="H264" s="390">
        <f t="shared" si="114"/>
        <v>0</v>
      </c>
      <c r="I264" s="390">
        <f t="shared" si="114"/>
        <v>0</v>
      </c>
      <c r="J264" s="390">
        <f t="shared" si="114"/>
        <v>0</v>
      </c>
      <c r="K264" s="390">
        <f t="shared" si="114"/>
        <v>0</v>
      </c>
      <c r="L264" s="390">
        <f t="shared" si="114"/>
        <v>0</v>
      </c>
      <c r="M264" s="390">
        <f t="shared" si="114"/>
        <v>120</v>
      </c>
      <c r="N264" s="390">
        <f t="shared" si="114"/>
        <v>3091022.55</v>
      </c>
      <c r="O264" s="390">
        <f t="shared" si="114"/>
        <v>0</v>
      </c>
      <c r="P264" s="390">
        <f t="shared" si="114"/>
        <v>0</v>
      </c>
      <c r="Q264" s="390">
        <f t="shared" si="114"/>
        <v>0</v>
      </c>
      <c r="R264" s="390">
        <f t="shared" si="114"/>
        <v>0</v>
      </c>
      <c r="S264" s="390">
        <f t="shared" si="114"/>
        <v>0</v>
      </c>
      <c r="T264" s="346">
        <f t="shared" si="114"/>
        <v>0</v>
      </c>
      <c r="U264" s="390">
        <f>SUM(U263:U263)</f>
        <v>0</v>
      </c>
      <c r="V264" s="390">
        <f>SUM(V263:V263)</f>
        <v>0</v>
      </c>
      <c r="W264" s="390">
        <f>SUM(W263:W263)</f>
        <v>0</v>
      </c>
      <c r="X264" s="390">
        <f>SUM(X263:X263)</f>
        <v>0</v>
      </c>
      <c r="Y264" s="390">
        <f>SUM(Y263:Y263)</f>
        <v>0</v>
      </c>
      <c r="Z264" s="302">
        <f>(C264-Y264)*0.0214</f>
        <v>66147.882569999987</v>
      </c>
      <c r="AA264" s="9"/>
      <c r="AB264" s="299"/>
      <c r="AC264" s="21"/>
      <c r="AD264" s="3"/>
    </row>
    <row r="265" spans="1:30" ht="15" customHeight="1" x14ac:dyDescent="0.25">
      <c r="A265" s="391" t="s">
        <v>28</v>
      </c>
      <c r="B265" s="194"/>
      <c r="C265" s="201">
        <f>C264+C261+C253+C249+C257</f>
        <v>270512236.74000001</v>
      </c>
      <c r="D265" s="201">
        <f t="shared" ref="D265:Y265" si="115">D264+D261+D253+D249+D257</f>
        <v>6322014.2999999998</v>
      </c>
      <c r="E265" s="201">
        <f t="shared" si="115"/>
        <v>2690001.3</v>
      </c>
      <c r="F265" s="201">
        <f t="shared" si="115"/>
        <v>0</v>
      </c>
      <c r="G265" s="201">
        <f t="shared" si="115"/>
        <v>3632013</v>
      </c>
      <c r="H265" s="201">
        <f t="shared" si="115"/>
        <v>0</v>
      </c>
      <c r="I265" s="201">
        <f t="shared" si="115"/>
        <v>0</v>
      </c>
      <c r="J265" s="201">
        <f t="shared" si="115"/>
        <v>0</v>
      </c>
      <c r="K265" s="201">
        <f t="shared" si="115"/>
        <v>0</v>
      </c>
      <c r="L265" s="201">
        <f t="shared" si="115"/>
        <v>0</v>
      </c>
      <c r="M265" s="201">
        <f t="shared" si="115"/>
        <v>527</v>
      </c>
      <c r="N265" s="201">
        <f t="shared" si="115"/>
        <v>6455452.5</v>
      </c>
      <c r="O265" s="201">
        <f t="shared" si="115"/>
        <v>0</v>
      </c>
      <c r="P265" s="201">
        <f t="shared" si="115"/>
        <v>0</v>
      </c>
      <c r="Q265" s="201">
        <f t="shared" si="115"/>
        <v>0</v>
      </c>
      <c r="R265" s="201">
        <f t="shared" si="115"/>
        <v>0</v>
      </c>
      <c r="S265" s="201">
        <f t="shared" si="115"/>
        <v>0</v>
      </c>
      <c r="T265" s="348">
        <f t="shared" si="115"/>
        <v>12648.66</v>
      </c>
      <c r="U265" s="201">
        <f t="shared" si="115"/>
        <v>256246256.75</v>
      </c>
      <c r="V265" s="201">
        <f t="shared" si="115"/>
        <v>0</v>
      </c>
      <c r="W265" s="201">
        <f>W264+W261+W253+W249+W257</f>
        <v>0</v>
      </c>
      <c r="X265" s="201">
        <f t="shared" si="115"/>
        <v>0</v>
      </c>
      <c r="Y265" s="201">
        <f t="shared" si="115"/>
        <v>1488513.19</v>
      </c>
      <c r="Z265" s="302">
        <f>(C265-Y265)*0.0214</f>
        <v>5757107.6839699997</v>
      </c>
      <c r="AA265" s="9"/>
      <c r="AB265" s="299"/>
      <c r="AC265" s="6"/>
      <c r="AD265" s="3"/>
    </row>
    <row r="266" spans="1:30" ht="15" customHeight="1" x14ac:dyDescent="0.25">
      <c r="A266" s="389" t="s">
        <v>74</v>
      </c>
      <c r="B266" s="201"/>
      <c r="C266" s="397"/>
      <c r="D266" s="397"/>
      <c r="E266" s="397"/>
      <c r="F266" s="397"/>
      <c r="G266" s="397"/>
      <c r="H266" s="397"/>
      <c r="I266" s="397"/>
      <c r="J266" s="397"/>
      <c r="K266" s="397"/>
      <c r="L266" s="397"/>
      <c r="M266" s="397"/>
      <c r="N266" s="397"/>
      <c r="O266" s="397"/>
      <c r="P266" s="397"/>
      <c r="Q266" s="397"/>
      <c r="R266" s="397"/>
      <c r="S266" s="397"/>
      <c r="T266" s="344"/>
      <c r="U266" s="397"/>
      <c r="V266" s="397"/>
      <c r="W266" s="397"/>
      <c r="X266" s="397"/>
      <c r="Y266" s="397"/>
      <c r="Z266" s="397"/>
      <c r="AA266" s="397"/>
      <c r="AB266" s="397"/>
      <c r="AC266" s="22"/>
      <c r="AD266" s="3"/>
    </row>
    <row r="267" spans="1:30" ht="12.75" customHeight="1" x14ac:dyDescent="0.25">
      <c r="A267" s="391" t="s">
        <v>195</v>
      </c>
      <c r="B267" s="193"/>
      <c r="C267" s="387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1"/>
      <c r="P267" s="201"/>
      <c r="Q267" s="201"/>
      <c r="R267" s="201"/>
      <c r="S267" s="201"/>
      <c r="T267" s="348"/>
      <c r="U267" s="201"/>
      <c r="V267" s="201"/>
      <c r="W267" s="201"/>
      <c r="X267" s="201"/>
      <c r="Y267" s="201"/>
      <c r="Z267" s="201"/>
      <c r="AA267" s="9"/>
      <c r="AB267" s="299"/>
      <c r="AC267" s="22"/>
      <c r="AD267" s="22"/>
    </row>
    <row r="268" spans="1:30" ht="19.5" customHeight="1" x14ac:dyDescent="0.25">
      <c r="A268" s="235">
        <f>A263+1</f>
        <v>183</v>
      </c>
      <c r="B268" s="289" t="s">
        <v>196</v>
      </c>
      <c r="C268" s="302">
        <f>D268+L268+N268+P268+R268+U268+W268+X268+Y268+K268</f>
        <v>3104713.5</v>
      </c>
      <c r="D268" s="390">
        <f t="shared" ref="D268:D269" si="116">E268+F268+G268+H268+I268</f>
        <v>0</v>
      </c>
      <c r="E268" s="390">
        <v>0</v>
      </c>
      <c r="F268" s="390">
        <v>0</v>
      </c>
      <c r="G268" s="390">
        <v>0</v>
      </c>
      <c r="H268" s="390">
        <v>0</v>
      </c>
      <c r="I268" s="390"/>
      <c r="J268" s="390"/>
      <c r="K268" s="390"/>
      <c r="L268" s="390"/>
      <c r="M268" s="390">
        <v>530</v>
      </c>
      <c r="N268" s="390">
        <v>3104713.5</v>
      </c>
      <c r="O268" s="390"/>
      <c r="P268" s="390"/>
      <c r="Q268" s="390"/>
      <c r="R268" s="390"/>
      <c r="S268" s="390"/>
      <c r="T268" s="346"/>
      <c r="U268" s="390"/>
      <c r="V268" s="390"/>
      <c r="W268" s="390"/>
      <c r="X268" s="390">
        <v>0</v>
      </c>
      <c r="Y268" s="302"/>
      <c r="Z268" s="302"/>
      <c r="AA268" s="9"/>
      <c r="AB268" s="299" t="s">
        <v>351</v>
      </c>
      <c r="AC268" s="22"/>
      <c r="AD268" s="22"/>
    </row>
    <row r="269" spans="1:30" ht="19.5" customHeight="1" x14ac:dyDescent="0.2">
      <c r="A269" s="70">
        <f t="shared" ref="A269" si="117">A268+1</f>
        <v>184</v>
      </c>
      <c r="B269" s="232" t="s">
        <v>698</v>
      </c>
      <c r="C269" s="302">
        <f t="shared" ref="C269" si="118">D269+L269+N269+P269+R269+U269+W269+X269+Y269+K269</f>
        <v>326598</v>
      </c>
      <c r="D269" s="390">
        <f t="shared" si="116"/>
        <v>326598</v>
      </c>
      <c r="E269" s="201"/>
      <c r="F269" s="201"/>
      <c r="G269" s="201"/>
      <c r="H269" s="201"/>
      <c r="I269" s="390">
        <v>326598</v>
      </c>
      <c r="J269" s="201"/>
      <c r="K269" s="201"/>
      <c r="L269" s="201"/>
      <c r="M269" s="201"/>
      <c r="N269" s="201"/>
      <c r="O269" s="201"/>
      <c r="P269" s="201"/>
      <c r="Q269" s="201"/>
      <c r="R269" s="390"/>
      <c r="S269" s="390"/>
      <c r="T269" s="348"/>
      <c r="U269" s="201"/>
      <c r="V269" s="201"/>
      <c r="W269" s="201"/>
      <c r="X269" s="201"/>
      <c r="Y269" s="302"/>
      <c r="Z269" s="302"/>
      <c r="AA269" s="9"/>
      <c r="AB269" s="299"/>
      <c r="AC269" s="22"/>
      <c r="AD269" s="22"/>
    </row>
    <row r="270" spans="1:30" ht="12.75" customHeight="1" x14ac:dyDescent="0.25">
      <c r="A270" s="171" t="s">
        <v>15</v>
      </c>
      <c r="B270" s="199"/>
      <c r="C270" s="390">
        <f>SUM(C268:C269)</f>
        <v>3431311.5</v>
      </c>
      <c r="D270" s="390">
        <f t="shared" ref="D270:Y270" si="119">SUM(D268:D269)</f>
        <v>326598</v>
      </c>
      <c r="E270" s="390">
        <f t="shared" si="119"/>
        <v>0</v>
      </c>
      <c r="F270" s="390">
        <f t="shared" si="119"/>
        <v>0</v>
      </c>
      <c r="G270" s="390">
        <f t="shared" si="119"/>
        <v>0</v>
      </c>
      <c r="H270" s="390">
        <f t="shared" si="119"/>
        <v>0</v>
      </c>
      <c r="I270" s="390">
        <f t="shared" si="119"/>
        <v>326598</v>
      </c>
      <c r="J270" s="390">
        <f t="shared" si="119"/>
        <v>0</v>
      </c>
      <c r="K270" s="390">
        <f t="shared" si="119"/>
        <v>0</v>
      </c>
      <c r="L270" s="390">
        <f t="shared" si="119"/>
        <v>0</v>
      </c>
      <c r="M270" s="390">
        <f t="shared" si="119"/>
        <v>530</v>
      </c>
      <c r="N270" s="390">
        <f t="shared" si="119"/>
        <v>3104713.5</v>
      </c>
      <c r="O270" s="390">
        <f t="shared" si="119"/>
        <v>0</v>
      </c>
      <c r="P270" s="390">
        <f t="shared" si="119"/>
        <v>0</v>
      </c>
      <c r="Q270" s="390">
        <f t="shared" si="119"/>
        <v>0</v>
      </c>
      <c r="R270" s="390">
        <f t="shared" si="119"/>
        <v>0</v>
      </c>
      <c r="S270" s="390">
        <f t="shared" si="119"/>
        <v>0</v>
      </c>
      <c r="T270" s="346">
        <f t="shared" si="119"/>
        <v>0</v>
      </c>
      <c r="U270" s="390">
        <f t="shared" si="119"/>
        <v>0</v>
      </c>
      <c r="V270" s="390">
        <f t="shared" si="119"/>
        <v>0</v>
      </c>
      <c r="W270" s="390">
        <f t="shared" si="119"/>
        <v>0</v>
      </c>
      <c r="X270" s="390">
        <f t="shared" si="119"/>
        <v>0</v>
      </c>
      <c r="Y270" s="390">
        <f t="shared" si="119"/>
        <v>0</v>
      </c>
      <c r="Z270" s="302">
        <f>(C270-Y270)*0.0214</f>
        <v>73430.066099999996</v>
      </c>
      <c r="AA270" s="9"/>
      <c r="AB270" s="299"/>
      <c r="AC270" s="21"/>
      <c r="AD270" s="22"/>
    </row>
    <row r="271" spans="1:30" ht="17.25" customHeight="1" x14ac:dyDescent="0.2">
      <c r="A271" s="234" t="s">
        <v>313</v>
      </c>
      <c r="B271" s="213"/>
      <c r="C271" s="362"/>
      <c r="D271" s="226"/>
      <c r="E271" s="226"/>
      <c r="F271" s="226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97"/>
      <c r="S271" s="397"/>
      <c r="T271" s="345"/>
      <c r="U271" s="397"/>
      <c r="V271" s="390"/>
      <c r="W271" s="390"/>
      <c r="X271" s="390"/>
      <c r="Y271" s="390"/>
      <c r="Z271" s="390"/>
      <c r="AA271" s="9"/>
      <c r="AB271" s="299"/>
      <c r="AC271" s="22"/>
      <c r="AD271" s="3"/>
    </row>
    <row r="272" spans="1:30" ht="17.25" customHeight="1" x14ac:dyDescent="0.25">
      <c r="A272" s="235">
        <f>A269+1</f>
        <v>185</v>
      </c>
      <c r="B272" s="156" t="s">
        <v>314</v>
      </c>
      <c r="C272" s="302">
        <f>D272+L272+N272+P272+R272+U272+W272+X272+Y272+K272</f>
        <v>19364140.740000002</v>
      </c>
      <c r="D272" s="390">
        <f t="shared" ref="D272" si="120">E272+F272+G272+H272+I272</f>
        <v>12861816.24</v>
      </c>
      <c r="E272" s="302">
        <v>3276009.45</v>
      </c>
      <c r="F272" s="302">
        <v>6542077.5</v>
      </c>
      <c r="G272" s="302">
        <v>1073828.49</v>
      </c>
      <c r="H272" s="302">
        <v>1178772</v>
      </c>
      <c r="I272" s="302">
        <v>791128.8</v>
      </c>
      <c r="J272" s="302">
        <v>0</v>
      </c>
      <c r="K272" s="302">
        <v>0</v>
      </c>
      <c r="L272" s="302">
        <v>0</v>
      </c>
      <c r="M272" s="302">
        <v>1110</v>
      </c>
      <c r="N272" s="302">
        <v>6502324.5</v>
      </c>
      <c r="O272" s="302"/>
      <c r="P272" s="20"/>
      <c r="Q272" s="302"/>
      <c r="R272" s="302"/>
      <c r="S272" s="302"/>
      <c r="T272" s="345"/>
      <c r="U272" s="302"/>
      <c r="V272" s="390"/>
      <c r="W272" s="390"/>
      <c r="X272" s="302"/>
      <c r="Y272" s="390"/>
      <c r="Z272" s="390"/>
      <c r="AA272" s="9" t="s">
        <v>372</v>
      </c>
      <c r="AB272" s="299" t="s">
        <v>441</v>
      </c>
      <c r="AC272" s="22"/>
      <c r="AD272" s="21"/>
    </row>
    <row r="273" spans="1:32" ht="17.25" customHeight="1" x14ac:dyDescent="0.25">
      <c r="A273" s="171" t="s">
        <v>15</v>
      </c>
      <c r="B273" s="199"/>
      <c r="C273" s="302">
        <f t="shared" ref="C273:Y273" si="121">SUM(C272)</f>
        <v>19364140.740000002</v>
      </c>
      <c r="D273" s="302">
        <f t="shared" si="121"/>
        <v>12861816.24</v>
      </c>
      <c r="E273" s="302">
        <f t="shared" si="121"/>
        <v>3276009.45</v>
      </c>
      <c r="F273" s="302">
        <f t="shared" si="121"/>
        <v>6542077.5</v>
      </c>
      <c r="G273" s="302">
        <f t="shared" si="121"/>
        <v>1073828.49</v>
      </c>
      <c r="H273" s="302">
        <f t="shared" si="121"/>
        <v>1178772</v>
      </c>
      <c r="I273" s="302">
        <f t="shared" si="121"/>
        <v>791128.8</v>
      </c>
      <c r="J273" s="302">
        <f t="shared" si="121"/>
        <v>0</v>
      </c>
      <c r="K273" s="302">
        <f t="shared" si="121"/>
        <v>0</v>
      </c>
      <c r="L273" s="302">
        <f t="shared" si="121"/>
        <v>0</v>
      </c>
      <c r="M273" s="302">
        <f t="shared" si="121"/>
        <v>1110</v>
      </c>
      <c r="N273" s="302">
        <f t="shared" si="121"/>
        <v>6502324.5</v>
      </c>
      <c r="O273" s="302">
        <f t="shared" si="121"/>
        <v>0</v>
      </c>
      <c r="P273" s="302">
        <f t="shared" si="121"/>
        <v>0</v>
      </c>
      <c r="Q273" s="302">
        <f t="shared" si="121"/>
        <v>0</v>
      </c>
      <c r="R273" s="302">
        <f t="shared" si="121"/>
        <v>0</v>
      </c>
      <c r="S273" s="302">
        <f t="shared" si="121"/>
        <v>0</v>
      </c>
      <c r="T273" s="345">
        <f t="shared" si="121"/>
        <v>0</v>
      </c>
      <c r="U273" s="302">
        <f t="shared" si="121"/>
        <v>0</v>
      </c>
      <c r="V273" s="302">
        <f t="shared" si="121"/>
        <v>0</v>
      </c>
      <c r="W273" s="302">
        <f t="shared" si="121"/>
        <v>0</v>
      </c>
      <c r="X273" s="302">
        <f t="shared" si="121"/>
        <v>0</v>
      </c>
      <c r="Y273" s="302">
        <f t="shared" si="121"/>
        <v>0</v>
      </c>
      <c r="Z273" s="302">
        <f>(C273-Y273)*0.0214</f>
        <v>414392.611836</v>
      </c>
      <c r="AA273" s="9"/>
      <c r="AB273" s="299"/>
      <c r="AC273" s="22"/>
      <c r="AD273" s="3"/>
    </row>
    <row r="274" spans="1:32" ht="17.25" customHeight="1" x14ac:dyDescent="0.25">
      <c r="A274" s="391" t="s">
        <v>75</v>
      </c>
      <c r="B274" s="193"/>
      <c r="C274" s="387"/>
      <c r="D274" s="389"/>
      <c r="E274" s="389"/>
      <c r="F274" s="389"/>
      <c r="G274" s="389"/>
      <c r="H274" s="389"/>
      <c r="I274" s="389"/>
      <c r="J274" s="302"/>
      <c r="K274" s="302"/>
      <c r="L274" s="302"/>
      <c r="M274" s="397"/>
      <c r="N274" s="397"/>
      <c r="O274" s="302"/>
      <c r="P274" s="302"/>
      <c r="Q274" s="397"/>
      <c r="R274" s="397"/>
      <c r="S274" s="397"/>
      <c r="T274" s="344"/>
      <c r="U274" s="397"/>
      <c r="V274" s="390"/>
      <c r="W274" s="390"/>
      <c r="X274" s="302"/>
      <c r="Y274" s="390"/>
      <c r="Z274" s="390"/>
      <c r="AA274" s="9"/>
      <c r="AB274" s="299"/>
      <c r="AC274" s="22"/>
      <c r="AD274" s="3"/>
    </row>
    <row r="275" spans="1:32" ht="17.25" customHeight="1" x14ac:dyDescent="0.25">
      <c r="A275" s="235">
        <f>A272+1</f>
        <v>186</v>
      </c>
      <c r="B275" s="288" t="s">
        <v>700</v>
      </c>
      <c r="C275" s="302">
        <f t="shared" ref="C275:C280" si="122">D275+L275+N275+P275+R275+U275+W275+X275+Y275+K275</f>
        <v>144169.14000000001</v>
      </c>
      <c r="D275" s="390">
        <f t="shared" ref="D275:D280" si="123">E275+F275+G275+H275+I275</f>
        <v>0</v>
      </c>
      <c r="E275" s="390"/>
      <c r="F275" s="390"/>
      <c r="G275" s="390"/>
      <c r="H275" s="390"/>
      <c r="I275" s="390"/>
      <c r="J275" s="390"/>
      <c r="K275" s="390"/>
      <c r="L275" s="390"/>
      <c r="M275" s="390"/>
      <c r="N275" s="302"/>
      <c r="O275" s="390"/>
      <c r="P275" s="390"/>
      <c r="Q275" s="390"/>
      <c r="R275" s="390"/>
      <c r="S275" s="390"/>
      <c r="T275" s="346"/>
      <c r="U275" s="390"/>
      <c r="V275" s="201"/>
      <c r="W275" s="390"/>
      <c r="X275" s="201"/>
      <c r="Y275" s="390">
        <v>144169.14000000001</v>
      </c>
      <c r="Z275" s="390" t="s">
        <v>379</v>
      </c>
      <c r="AA275" s="10"/>
      <c r="AB275" s="62" t="s">
        <v>341</v>
      </c>
      <c r="AC275" s="22"/>
    </row>
    <row r="276" spans="1:32" s="66" customFormat="1" ht="16.5" customHeight="1" x14ac:dyDescent="0.25">
      <c r="A276" s="70">
        <f t="shared" ref="A276:A280" si="124">A275+1</f>
        <v>187</v>
      </c>
      <c r="B276" s="288" t="s">
        <v>699</v>
      </c>
      <c r="C276" s="302">
        <f t="shared" si="122"/>
        <v>160320.38</v>
      </c>
      <c r="D276" s="390">
        <f t="shared" si="123"/>
        <v>0</v>
      </c>
      <c r="E276" s="390"/>
      <c r="F276" s="390"/>
      <c r="G276" s="390"/>
      <c r="H276" s="390"/>
      <c r="I276" s="390"/>
      <c r="J276" s="390"/>
      <c r="K276" s="390"/>
      <c r="L276" s="390"/>
      <c r="M276" s="390"/>
      <c r="N276" s="390"/>
      <c r="O276" s="390"/>
      <c r="P276" s="390"/>
      <c r="Q276" s="390"/>
      <c r="R276" s="390"/>
      <c r="S276" s="390"/>
      <c r="T276" s="346"/>
      <c r="U276" s="390"/>
      <c r="V276" s="390"/>
      <c r="W276" s="390"/>
      <c r="X276" s="201"/>
      <c r="Y276" s="390">
        <v>160320.38</v>
      </c>
      <c r="Z276" s="390" t="s">
        <v>379</v>
      </c>
      <c r="AA276" s="10"/>
      <c r="AB276" s="62" t="s">
        <v>353</v>
      </c>
      <c r="AC276" s="24"/>
    </row>
    <row r="277" spans="1:32" s="66" customFormat="1" ht="16.5" customHeight="1" x14ac:dyDescent="0.25">
      <c r="A277" s="70">
        <f t="shared" si="124"/>
        <v>188</v>
      </c>
      <c r="B277" s="288" t="s">
        <v>701</v>
      </c>
      <c r="C277" s="302">
        <f t="shared" si="122"/>
        <v>178522.53</v>
      </c>
      <c r="D277" s="390">
        <f t="shared" si="123"/>
        <v>0</v>
      </c>
      <c r="E277" s="390"/>
      <c r="F277" s="390"/>
      <c r="G277" s="390"/>
      <c r="H277" s="390"/>
      <c r="I277" s="390"/>
      <c r="J277" s="390"/>
      <c r="K277" s="390"/>
      <c r="L277" s="390"/>
      <c r="M277" s="390"/>
      <c r="N277" s="390"/>
      <c r="O277" s="390"/>
      <c r="P277" s="390"/>
      <c r="Q277" s="390"/>
      <c r="R277" s="390"/>
      <c r="S277" s="390"/>
      <c r="T277" s="346"/>
      <c r="U277" s="390"/>
      <c r="V277" s="390"/>
      <c r="W277" s="390"/>
      <c r="X277" s="201"/>
      <c r="Y277" s="390">
        <v>178522.53</v>
      </c>
      <c r="Z277" s="390" t="s">
        <v>379</v>
      </c>
      <c r="AA277" s="10"/>
      <c r="AB277" s="62"/>
      <c r="AC277" s="24"/>
    </row>
    <row r="278" spans="1:32" s="66" customFormat="1" ht="16.5" customHeight="1" x14ac:dyDescent="0.25">
      <c r="A278" s="70">
        <f t="shared" si="124"/>
        <v>189</v>
      </c>
      <c r="B278" s="288" t="s">
        <v>198</v>
      </c>
      <c r="C278" s="302">
        <f t="shared" si="122"/>
        <v>2303837.08</v>
      </c>
      <c r="D278" s="390">
        <f t="shared" si="123"/>
        <v>0</v>
      </c>
      <c r="E278" s="390"/>
      <c r="F278" s="390"/>
      <c r="G278" s="390"/>
      <c r="H278" s="390"/>
      <c r="I278" s="390"/>
      <c r="J278" s="390"/>
      <c r="K278" s="390"/>
      <c r="L278" s="390"/>
      <c r="M278" s="390">
        <v>303.35000000000002</v>
      </c>
      <c r="N278" s="390">
        <v>2303837.08</v>
      </c>
      <c r="O278" s="390"/>
      <c r="P278" s="390"/>
      <c r="Q278" s="390"/>
      <c r="R278" s="390"/>
      <c r="S278" s="390"/>
      <c r="T278" s="346"/>
      <c r="U278" s="390"/>
      <c r="V278" s="390"/>
      <c r="W278" s="390"/>
      <c r="X278" s="201"/>
      <c r="Y278" s="390"/>
      <c r="Z278" s="390"/>
      <c r="AA278" s="10"/>
      <c r="AB278" s="62" t="s">
        <v>353</v>
      </c>
      <c r="AC278" s="24"/>
    </row>
    <row r="279" spans="1:32" s="66" customFormat="1" ht="16.5" customHeight="1" x14ac:dyDescent="0.25">
      <c r="A279" s="70">
        <f t="shared" si="124"/>
        <v>190</v>
      </c>
      <c r="B279" s="288" t="s">
        <v>199</v>
      </c>
      <c r="C279" s="302">
        <f t="shared" si="122"/>
        <v>871894.23720000009</v>
      </c>
      <c r="D279" s="390">
        <f t="shared" si="123"/>
        <v>871894.23720000009</v>
      </c>
      <c r="E279" s="390">
        <v>871894.23720000009</v>
      </c>
      <c r="F279" s="390"/>
      <c r="G279" s="390"/>
      <c r="H279" s="390"/>
      <c r="I279" s="390"/>
      <c r="J279" s="390"/>
      <c r="K279" s="390"/>
      <c r="L279" s="390"/>
      <c r="M279" s="390"/>
      <c r="N279" s="390"/>
      <c r="O279" s="390"/>
      <c r="P279" s="390"/>
      <c r="Q279" s="390"/>
      <c r="R279" s="390"/>
      <c r="S279" s="390"/>
      <c r="T279" s="346"/>
      <c r="U279" s="390"/>
      <c r="V279" s="390"/>
      <c r="W279" s="390"/>
      <c r="X279" s="201"/>
      <c r="Y279" s="390"/>
      <c r="Z279" s="390"/>
      <c r="AA279" s="10"/>
      <c r="AB279" s="62" t="s">
        <v>344</v>
      </c>
      <c r="AC279" s="24"/>
    </row>
    <row r="280" spans="1:32" ht="17.25" customHeight="1" x14ac:dyDescent="0.2">
      <c r="A280" s="70">
        <f t="shared" si="124"/>
        <v>191</v>
      </c>
      <c r="B280" s="287" t="s">
        <v>702</v>
      </c>
      <c r="C280" s="302">
        <f t="shared" si="122"/>
        <v>85918.61</v>
      </c>
      <c r="D280" s="390">
        <f t="shared" si="123"/>
        <v>0</v>
      </c>
      <c r="E280" s="390"/>
      <c r="F280" s="390"/>
      <c r="G280" s="390"/>
      <c r="H280" s="390"/>
      <c r="I280" s="390"/>
      <c r="J280" s="390"/>
      <c r="K280" s="390"/>
      <c r="L280" s="390"/>
      <c r="M280" s="390"/>
      <c r="N280" s="302"/>
      <c r="O280" s="390"/>
      <c r="P280" s="390"/>
      <c r="Q280" s="390"/>
      <c r="R280" s="302"/>
      <c r="S280" s="302"/>
      <c r="T280" s="346"/>
      <c r="U280" s="390"/>
      <c r="V280" s="390"/>
      <c r="W280" s="390"/>
      <c r="X280" s="201"/>
      <c r="Y280" s="390">
        <v>85918.61</v>
      </c>
      <c r="Z280" s="390" t="s">
        <v>852</v>
      </c>
      <c r="AA280" s="9"/>
      <c r="AB280" s="20"/>
      <c r="AC280" s="45"/>
    </row>
    <row r="281" spans="1:32" ht="17.25" customHeight="1" x14ac:dyDescent="0.25">
      <c r="A281" s="171" t="s">
        <v>15</v>
      </c>
      <c r="B281" s="199"/>
      <c r="C281" s="302">
        <f>D281+L281+N281+P281+R281+U281+W281+X281+Y281+K281</f>
        <v>3744661.9772000005</v>
      </c>
      <c r="D281" s="390">
        <f t="shared" ref="D281:Y281" si="125">SUM(D275:D280)</f>
        <v>871894.23720000009</v>
      </c>
      <c r="E281" s="390">
        <f t="shared" si="125"/>
        <v>871894.23720000009</v>
      </c>
      <c r="F281" s="390">
        <f t="shared" si="125"/>
        <v>0</v>
      </c>
      <c r="G281" s="390">
        <f t="shared" si="125"/>
        <v>0</v>
      </c>
      <c r="H281" s="390">
        <f t="shared" si="125"/>
        <v>0</v>
      </c>
      <c r="I281" s="390">
        <f t="shared" si="125"/>
        <v>0</v>
      </c>
      <c r="J281" s="390">
        <f t="shared" si="125"/>
        <v>0</v>
      </c>
      <c r="K281" s="390">
        <f t="shared" si="125"/>
        <v>0</v>
      </c>
      <c r="L281" s="390">
        <f t="shared" si="125"/>
        <v>0</v>
      </c>
      <c r="M281" s="390">
        <f t="shared" si="125"/>
        <v>303.35000000000002</v>
      </c>
      <c r="N281" s="390">
        <f t="shared" si="125"/>
        <v>2303837.08</v>
      </c>
      <c r="O281" s="390">
        <f t="shared" si="125"/>
        <v>0</v>
      </c>
      <c r="P281" s="390">
        <f t="shared" si="125"/>
        <v>0</v>
      </c>
      <c r="Q281" s="390">
        <f t="shared" si="125"/>
        <v>0</v>
      </c>
      <c r="R281" s="390">
        <f t="shared" si="125"/>
        <v>0</v>
      </c>
      <c r="S281" s="390">
        <f t="shared" si="125"/>
        <v>0</v>
      </c>
      <c r="T281" s="346">
        <f t="shared" si="125"/>
        <v>0</v>
      </c>
      <c r="U281" s="390">
        <f t="shared" si="125"/>
        <v>0</v>
      </c>
      <c r="V281" s="390">
        <f t="shared" si="125"/>
        <v>0</v>
      </c>
      <c r="W281" s="390">
        <f t="shared" si="125"/>
        <v>0</v>
      </c>
      <c r="X281" s="390">
        <f t="shared" si="125"/>
        <v>0</v>
      </c>
      <c r="Y281" s="390">
        <f t="shared" si="125"/>
        <v>568930.66</v>
      </c>
      <c r="Z281" s="302">
        <f>(C281-Y281)*0.0214</f>
        <v>67960.650188080006</v>
      </c>
      <c r="AA281" s="9"/>
      <c r="AB281" s="20"/>
      <c r="AC281" s="45"/>
      <c r="AF281" s="46"/>
    </row>
    <row r="282" spans="1:32" ht="17.25" customHeight="1" x14ac:dyDescent="0.25">
      <c r="A282" s="391" t="s">
        <v>76</v>
      </c>
      <c r="B282" s="193"/>
      <c r="C282" s="387"/>
      <c r="D282" s="201"/>
      <c r="E282" s="201"/>
      <c r="F282" s="201"/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348"/>
      <c r="U282" s="201"/>
      <c r="V282" s="201"/>
      <c r="W282" s="201"/>
      <c r="X282" s="201"/>
      <c r="Y282" s="201"/>
      <c r="Z282" s="201"/>
      <c r="AA282" s="9"/>
      <c r="AB282" s="20"/>
      <c r="AC282" s="22"/>
    </row>
    <row r="283" spans="1:32" s="66" customFormat="1" ht="38.25" x14ac:dyDescent="0.2">
      <c r="A283" s="235">
        <f>A280+1</f>
        <v>192</v>
      </c>
      <c r="B283" s="289" t="s">
        <v>200</v>
      </c>
      <c r="C283" s="302">
        <f t="shared" ref="C283:C286" si="126">D283+L283+N283+P283+R283+U283+W283+X283+Y283+K283</f>
        <v>2696519.7</v>
      </c>
      <c r="D283" s="390">
        <f t="shared" ref="D283:D286" si="127">E283+F283+G283+H283+I283</f>
        <v>2696519.7</v>
      </c>
      <c r="E283" s="302"/>
      <c r="F283" s="302">
        <v>2513084.7000000002</v>
      </c>
      <c r="G283" s="302">
        <v>183435</v>
      </c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45"/>
      <c r="U283" s="302"/>
      <c r="V283" s="302"/>
      <c r="W283" s="302"/>
      <c r="X283" s="302"/>
      <c r="Y283" s="302"/>
      <c r="Z283" s="302"/>
      <c r="AA283" s="10" t="s">
        <v>371</v>
      </c>
      <c r="AB283" s="62" t="s">
        <v>442</v>
      </c>
      <c r="AC283" s="24"/>
      <c r="AD283" s="24"/>
    </row>
    <row r="284" spans="1:32" s="66" customFormat="1" x14ac:dyDescent="0.2">
      <c r="A284" s="70">
        <f t="shared" ref="A284" si="128">A283+1</f>
        <v>193</v>
      </c>
      <c r="B284" s="289" t="s">
        <v>201</v>
      </c>
      <c r="C284" s="302">
        <f t="shared" si="126"/>
        <v>2479978.5</v>
      </c>
      <c r="D284" s="390">
        <f t="shared" si="127"/>
        <v>2479978.5</v>
      </c>
      <c r="E284" s="397"/>
      <c r="F284" s="302">
        <v>2244616.5</v>
      </c>
      <c r="G284" s="302">
        <v>235362</v>
      </c>
      <c r="H284" s="302"/>
      <c r="I284" s="302"/>
      <c r="J284" s="302"/>
      <c r="K284" s="302"/>
      <c r="L284" s="302"/>
      <c r="M284" s="302"/>
      <c r="N284" s="302"/>
      <c r="O284" s="302"/>
      <c r="P284" s="302"/>
      <c r="Q284" s="302"/>
      <c r="R284" s="302"/>
      <c r="S284" s="302"/>
      <c r="T284" s="345"/>
      <c r="U284" s="302"/>
      <c r="V284" s="302"/>
      <c r="W284" s="302"/>
      <c r="X284" s="302"/>
      <c r="Y284" s="302"/>
      <c r="Z284" s="302"/>
      <c r="AA284" s="10"/>
      <c r="AB284" s="62" t="s">
        <v>299</v>
      </c>
      <c r="AC284" s="24"/>
      <c r="AD284" s="24"/>
    </row>
    <row r="285" spans="1:32" s="66" customFormat="1" x14ac:dyDescent="0.2">
      <c r="A285" s="235">
        <f>A284+1</f>
        <v>194</v>
      </c>
      <c r="B285" s="289" t="s">
        <v>202</v>
      </c>
      <c r="C285" s="302">
        <f t="shared" si="126"/>
        <v>2932116.6</v>
      </c>
      <c r="D285" s="390">
        <f t="shared" si="127"/>
        <v>2932116.6</v>
      </c>
      <c r="E285" s="397"/>
      <c r="F285" s="302">
        <v>2667970.2000000002</v>
      </c>
      <c r="G285" s="302">
        <v>264146.40000000002</v>
      </c>
      <c r="H285" s="302"/>
      <c r="I285" s="302"/>
      <c r="J285" s="302"/>
      <c r="K285" s="302"/>
      <c r="L285" s="302"/>
      <c r="M285" s="302"/>
      <c r="N285" s="302"/>
      <c r="O285" s="302"/>
      <c r="P285" s="302"/>
      <c r="Q285" s="302"/>
      <c r="R285" s="302"/>
      <c r="S285" s="302"/>
      <c r="T285" s="345"/>
      <c r="U285" s="302"/>
      <c r="V285" s="302"/>
      <c r="W285" s="302"/>
      <c r="X285" s="302"/>
      <c r="Y285" s="302"/>
      <c r="Z285" s="302"/>
      <c r="AA285" s="10"/>
      <c r="AB285" s="62" t="s">
        <v>299</v>
      </c>
      <c r="AC285" s="24"/>
      <c r="AD285" s="24"/>
    </row>
    <row r="286" spans="1:32" s="66" customFormat="1" x14ac:dyDescent="0.2">
      <c r="A286" s="235">
        <f>A285+1</f>
        <v>195</v>
      </c>
      <c r="B286" s="289" t="s">
        <v>203</v>
      </c>
      <c r="C286" s="302">
        <f t="shared" si="126"/>
        <v>801653.39999999991</v>
      </c>
      <c r="D286" s="390">
        <f t="shared" si="127"/>
        <v>801653.39999999991</v>
      </c>
      <c r="E286" s="397"/>
      <c r="F286" s="302"/>
      <c r="G286" s="302">
        <v>286158.59999999998</v>
      </c>
      <c r="H286" s="302">
        <v>515494.8</v>
      </c>
      <c r="I286" s="302"/>
      <c r="J286" s="302"/>
      <c r="K286" s="302"/>
      <c r="L286" s="302"/>
      <c r="M286" s="302"/>
      <c r="N286" s="302"/>
      <c r="O286" s="302"/>
      <c r="P286" s="302"/>
      <c r="Q286" s="302"/>
      <c r="R286" s="302"/>
      <c r="S286" s="302"/>
      <c r="T286" s="345"/>
      <c r="U286" s="302"/>
      <c r="V286" s="302"/>
      <c r="W286" s="302"/>
      <c r="X286" s="302"/>
      <c r="Y286" s="302"/>
      <c r="Z286" s="302"/>
      <c r="AA286" s="10"/>
      <c r="AB286" s="62" t="s">
        <v>292</v>
      </c>
      <c r="AC286" s="24"/>
      <c r="AD286" s="24"/>
    </row>
    <row r="287" spans="1:32" ht="17.25" customHeight="1" x14ac:dyDescent="0.25">
      <c r="A287" s="171" t="s">
        <v>15</v>
      </c>
      <c r="B287" s="199"/>
      <c r="C287" s="390">
        <f t="shared" ref="C287:Y287" si="129">SUM(C283:C286)</f>
        <v>8910268.2000000011</v>
      </c>
      <c r="D287" s="390">
        <f t="shared" si="129"/>
        <v>8910268.2000000011</v>
      </c>
      <c r="E287" s="390">
        <f t="shared" si="129"/>
        <v>0</v>
      </c>
      <c r="F287" s="390">
        <f t="shared" si="129"/>
        <v>7425671.4000000004</v>
      </c>
      <c r="G287" s="390">
        <f t="shared" si="129"/>
        <v>969102</v>
      </c>
      <c r="H287" s="390">
        <f t="shared" si="129"/>
        <v>515494.8</v>
      </c>
      <c r="I287" s="390">
        <f t="shared" si="129"/>
        <v>0</v>
      </c>
      <c r="J287" s="390">
        <f t="shared" si="129"/>
        <v>0</v>
      </c>
      <c r="K287" s="390">
        <f t="shared" si="129"/>
        <v>0</v>
      </c>
      <c r="L287" s="390">
        <f t="shared" si="129"/>
        <v>0</v>
      </c>
      <c r="M287" s="390">
        <f t="shared" si="129"/>
        <v>0</v>
      </c>
      <c r="N287" s="390">
        <f t="shared" si="129"/>
        <v>0</v>
      </c>
      <c r="O287" s="390">
        <f t="shared" si="129"/>
        <v>0</v>
      </c>
      <c r="P287" s="390">
        <f t="shared" si="129"/>
        <v>0</v>
      </c>
      <c r="Q287" s="390">
        <f t="shared" si="129"/>
        <v>0</v>
      </c>
      <c r="R287" s="390">
        <f t="shared" si="129"/>
        <v>0</v>
      </c>
      <c r="S287" s="390">
        <f t="shared" si="129"/>
        <v>0</v>
      </c>
      <c r="T287" s="346">
        <f t="shared" si="129"/>
        <v>0</v>
      </c>
      <c r="U287" s="390">
        <f t="shared" si="129"/>
        <v>0</v>
      </c>
      <c r="V287" s="390">
        <f t="shared" si="129"/>
        <v>0</v>
      </c>
      <c r="W287" s="390">
        <f t="shared" si="129"/>
        <v>0</v>
      </c>
      <c r="X287" s="390">
        <f t="shared" si="129"/>
        <v>0</v>
      </c>
      <c r="Y287" s="390">
        <f t="shared" si="129"/>
        <v>0</v>
      </c>
      <c r="Z287" s="302">
        <f>(C287-Y287)*0.0214</f>
        <v>190679.73948000002</v>
      </c>
      <c r="AA287" s="9"/>
      <c r="AB287" s="20"/>
      <c r="AC287" s="45"/>
    </row>
    <row r="288" spans="1:32" ht="17.25" customHeight="1" x14ac:dyDescent="0.25">
      <c r="A288" s="391" t="s">
        <v>77</v>
      </c>
      <c r="B288" s="193"/>
      <c r="C288" s="387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348"/>
      <c r="U288" s="201"/>
      <c r="V288" s="201"/>
      <c r="W288" s="201"/>
      <c r="X288" s="201"/>
      <c r="Y288" s="201"/>
      <c r="Z288" s="201"/>
      <c r="AA288" s="9"/>
      <c r="AB288" s="20"/>
      <c r="AC288" s="22"/>
    </row>
    <row r="289" spans="1:32" s="66" customFormat="1" x14ac:dyDescent="0.2">
      <c r="A289" s="235">
        <f>A286+1</f>
        <v>196</v>
      </c>
      <c r="B289" s="280" t="s">
        <v>204</v>
      </c>
      <c r="C289" s="302">
        <f t="shared" ref="C289" si="130">D289+L289+N289+P289+R289+U289+W289+X289+Y289+K289</f>
        <v>6502324.5</v>
      </c>
      <c r="D289" s="390">
        <f t="shared" ref="D289" si="131">E289+F289+G289+H289+I289</f>
        <v>0</v>
      </c>
      <c r="E289" s="300"/>
      <c r="F289" s="300"/>
      <c r="G289" s="300"/>
      <c r="H289" s="300"/>
      <c r="I289" s="300"/>
      <c r="J289" s="300"/>
      <c r="K289" s="300"/>
      <c r="L289" s="300"/>
      <c r="M289" s="300">
        <v>1110</v>
      </c>
      <c r="N289" s="300">
        <v>6502324.5</v>
      </c>
      <c r="O289" s="300"/>
      <c r="P289" s="300"/>
      <c r="Q289" s="300"/>
      <c r="R289" s="300"/>
      <c r="S289" s="300"/>
      <c r="T289" s="359"/>
      <c r="U289" s="300"/>
      <c r="V289" s="300"/>
      <c r="W289" s="300"/>
      <c r="X289" s="300"/>
      <c r="Y289" s="390"/>
      <c r="Z289" s="390"/>
      <c r="AA289" s="10"/>
      <c r="AB289" s="62" t="s">
        <v>294</v>
      </c>
      <c r="AC289" s="24"/>
      <c r="AD289" s="24"/>
    </row>
    <row r="290" spans="1:32" ht="17.25" customHeight="1" x14ac:dyDescent="0.25">
      <c r="A290" s="171" t="s">
        <v>15</v>
      </c>
      <c r="B290" s="199"/>
      <c r="C290" s="390">
        <f t="shared" ref="C290:Y290" si="132">SUM(C289:C289)</f>
        <v>6502324.5</v>
      </c>
      <c r="D290" s="390">
        <f t="shared" si="132"/>
        <v>0</v>
      </c>
      <c r="E290" s="390">
        <f t="shared" si="132"/>
        <v>0</v>
      </c>
      <c r="F290" s="390">
        <f t="shared" si="132"/>
        <v>0</v>
      </c>
      <c r="G290" s="390">
        <f t="shared" si="132"/>
        <v>0</v>
      </c>
      <c r="H290" s="390">
        <f t="shared" si="132"/>
        <v>0</v>
      </c>
      <c r="I290" s="390">
        <f t="shared" si="132"/>
        <v>0</v>
      </c>
      <c r="J290" s="390">
        <f t="shared" si="132"/>
        <v>0</v>
      </c>
      <c r="K290" s="390">
        <f t="shared" si="132"/>
        <v>0</v>
      </c>
      <c r="L290" s="390">
        <f t="shared" si="132"/>
        <v>0</v>
      </c>
      <c r="M290" s="390">
        <f t="shared" si="132"/>
        <v>1110</v>
      </c>
      <c r="N290" s="390">
        <f t="shared" si="132"/>
        <v>6502324.5</v>
      </c>
      <c r="O290" s="390">
        <f t="shared" si="132"/>
        <v>0</v>
      </c>
      <c r="P290" s="390">
        <f t="shared" si="132"/>
        <v>0</v>
      </c>
      <c r="Q290" s="390">
        <f t="shared" si="132"/>
        <v>0</v>
      </c>
      <c r="R290" s="390">
        <f t="shared" si="132"/>
        <v>0</v>
      </c>
      <c r="S290" s="390">
        <f t="shared" si="132"/>
        <v>0</v>
      </c>
      <c r="T290" s="346">
        <f t="shared" si="132"/>
        <v>0</v>
      </c>
      <c r="U290" s="390">
        <f t="shared" si="132"/>
        <v>0</v>
      </c>
      <c r="V290" s="390">
        <f t="shared" si="132"/>
        <v>0</v>
      </c>
      <c r="W290" s="390">
        <f t="shared" si="132"/>
        <v>0</v>
      </c>
      <c r="X290" s="390">
        <f t="shared" si="132"/>
        <v>0</v>
      </c>
      <c r="Y290" s="390">
        <f t="shared" si="132"/>
        <v>0</v>
      </c>
      <c r="Z290" s="302">
        <f>(C290-Y290)*0.0214</f>
        <v>139149.74429999999</v>
      </c>
      <c r="AA290" s="9"/>
      <c r="AB290" s="20"/>
      <c r="AC290" s="45"/>
      <c r="AF290" s="46"/>
    </row>
    <row r="291" spans="1:32" ht="12.75" customHeight="1" x14ac:dyDescent="0.2">
      <c r="A291" s="234" t="s">
        <v>205</v>
      </c>
      <c r="B291" s="213"/>
      <c r="C291" s="362"/>
      <c r="D291" s="226"/>
      <c r="E291" s="226"/>
      <c r="F291" s="302"/>
      <c r="G291" s="302"/>
      <c r="H291" s="302"/>
      <c r="I291" s="302"/>
      <c r="J291" s="302"/>
      <c r="K291" s="302"/>
      <c r="L291" s="302"/>
      <c r="M291" s="302"/>
      <c r="N291" s="302"/>
      <c r="O291" s="302"/>
      <c r="P291" s="302"/>
      <c r="Q291" s="302"/>
      <c r="R291" s="302"/>
      <c r="S291" s="302"/>
      <c r="T291" s="345"/>
      <c r="U291" s="302"/>
      <c r="V291" s="390"/>
      <c r="W291" s="390"/>
      <c r="X291" s="201"/>
      <c r="Y291" s="390"/>
      <c r="Z291" s="390"/>
      <c r="AA291" s="390"/>
      <c r="AB291" s="20"/>
      <c r="AC291" s="45"/>
      <c r="AD291" s="64"/>
    </row>
    <row r="292" spans="1:32" ht="12.75" customHeight="1" x14ac:dyDescent="0.25">
      <c r="A292" s="235">
        <f>A289+1</f>
        <v>197</v>
      </c>
      <c r="B292" s="7" t="s">
        <v>206</v>
      </c>
      <c r="C292" s="302">
        <f t="shared" ref="C292" si="133">D292+L292+N292+P292+R292+U292+W292+X292+Y292+K292</f>
        <v>9924492.5500000007</v>
      </c>
      <c r="D292" s="390">
        <f t="shared" ref="D292" si="134">E292+F292+G292+H292+I292</f>
        <v>2647373.5499999998</v>
      </c>
      <c r="E292" s="302">
        <v>566793.15</v>
      </c>
      <c r="F292" s="302">
        <v>0</v>
      </c>
      <c r="G292" s="302">
        <v>293496</v>
      </c>
      <c r="H292" s="302">
        <v>0</v>
      </c>
      <c r="I292" s="302">
        <v>1787084.4</v>
      </c>
      <c r="J292" s="302">
        <v>0</v>
      </c>
      <c r="K292" s="302">
        <v>0</v>
      </c>
      <c r="L292" s="302">
        <v>0</v>
      </c>
      <c r="M292" s="302">
        <v>328</v>
      </c>
      <c r="N292" s="302">
        <v>4778119</v>
      </c>
      <c r="O292" s="302"/>
      <c r="P292" s="302"/>
      <c r="Q292" s="302"/>
      <c r="R292" s="302"/>
      <c r="S292" s="302"/>
      <c r="T292" s="345">
        <v>224</v>
      </c>
      <c r="U292" s="302">
        <v>2499000</v>
      </c>
      <c r="V292" s="390"/>
      <c r="W292" s="390"/>
      <c r="X292" s="390"/>
      <c r="Y292" s="390"/>
      <c r="Z292" s="390"/>
      <c r="AA292" s="390"/>
      <c r="AB292" s="20" t="s">
        <v>352</v>
      </c>
      <c r="AC292" s="45"/>
      <c r="AD292" s="64"/>
    </row>
    <row r="293" spans="1:32" ht="12.75" customHeight="1" x14ac:dyDescent="0.25">
      <c r="A293" s="171" t="s">
        <v>15</v>
      </c>
      <c r="B293" s="199"/>
      <c r="C293" s="302">
        <f t="shared" ref="C293:Y293" si="135">SUM(C292)</f>
        <v>9924492.5500000007</v>
      </c>
      <c r="D293" s="302">
        <f t="shared" si="135"/>
        <v>2647373.5499999998</v>
      </c>
      <c r="E293" s="302">
        <f t="shared" si="135"/>
        <v>566793.15</v>
      </c>
      <c r="F293" s="302">
        <f t="shared" si="135"/>
        <v>0</v>
      </c>
      <c r="G293" s="302">
        <f t="shared" si="135"/>
        <v>293496</v>
      </c>
      <c r="H293" s="302">
        <f t="shared" si="135"/>
        <v>0</v>
      </c>
      <c r="I293" s="302">
        <f t="shared" si="135"/>
        <v>1787084.4</v>
      </c>
      <c r="J293" s="302">
        <f t="shared" si="135"/>
        <v>0</v>
      </c>
      <c r="K293" s="302">
        <f t="shared" si="135"/>
        <v>0</v>
      </c>
      <c r="L293" s="302">
        <f t="shared" si="135"/>
        <v>0</v>
      </c>
      <c r="M293" s="302">
        <f t="shared" si="135"/>
        <v>328</v>
      </c>
      <c r="N293" s="302">
        <f t="shared" si="135"/>
        <v>4778119</v>
      </c>
      <c r="O293" s="302">
        <f t="shared" si="135"/>
        <v>0</v>
      </c>
      <c r="P293" s="302">
        <f t="shared" si="135"/>
        <v>0</v>
      </c>
      <c r="Q293" s="302">
        <f t="shared" si="135"/>
        <v>0</v>
      </c>
      <c r="R293" s="302">
        <f t="shared" si="135"/>
        <v>0</v>
      </c>
      <c r="S293" s="302">
        <f t="shared" si="135"/>
        <v>0</v>
      </c>
      <c r="T293" s="345">
        <f t="shared" si="135"/>
        <v>224</v>
      </c>
      <c r="U293" s="302">
        <f t="shared" si="135"/>
        <v>2499000</v>
      </c>
      <c r="V293" s="302">
        <f t="shared" si="135"/>
        <v>0</v>
      </c>
      <c r="W293" s="302">
        <f t="shared" si="135"/>
        <v>0</v>
      </c>
      <c r="X293" s="302">
        <f t="shared" si="135"/>
        <v>0</v>
      </c>
      <c r="Y293" s="302">
        <f t="shared" si="135"/>
        <v>0</v>
      </c>
      <c r="Z293" s="302">
        <f>(C293-Y293)*0.0214</f>
        <v>212384.14057000002</v>
      </c>
      <c r="AA293" s="390"/>
      <c r="AB293" s="20"/>
      <c r="AC293" s="45"/>
      <c r="AD293" s="64"/>
    </row>
    <row r="294" spans="1:32" ht="13.5" customHeight="1" x14ac:dyDescent="0.2">
      <c r="A294" s="234" t="s">
        <v>207</v>
      </c>
      <c r="B294" s="213"/>
      <c r="C294" s="362"/>
      <c r="D294" s="226"/>
      <c r="E294" s="226"/>
      <c r="F294" s="226"/>
      <c r="G294" s="302"/>
      <c r="H294" s="302"/>
      <c r="I294" s="302"/>
      <c r="J294" s="302"/>
      <c r="K294" s="302"/>
      <c r="L294" s="302"/>
      <c r="M294" s="302"/>
      <c r="N294" s="302"/>
      <c r="O294" s="302"/>
      <c r="P294" s="302"/>
      <c r="Q294" s="302"/>
      <c r="R294" s="302"/>
      <c r="S294" s="302"/>
      <c r="T294" s="345"/>
      <c r="U294" s="302"/>
      <c r="V294" s="302"/>
      <c r="W294" s="390"/>
      <c r="X294" s="390"/>
      <c r="Y294" s="390"/>
      <c r="Z294" s="390"/>
      <c r="AA294" s="390"/>
      <c r="AB294" s="20"/>
      <c r="AC294" s="45"/>
      <c r="AD294" s="64"/>
    </row>
    <row r="295" spans="1:32" ht="12.75" customHeight="1" x14ac:dyDescent="0.25">
      <c r="A295" s="235">
        <f>A292+1</f>
        <v>198</v>
      </c>
      <c r="B295" s="7" t="s">
        <v>208</v>
      </c>
      <c r="C295" s="302">
        <f t="shared" ref="C295" si="136">D295+L295+N295+P295+R295+U295+W295+X295+Y295+K295</f>
        <v>2437341.9139999999</v>
      </c>
      <c r="D295" s="390">
        <f t="shared" ref="D295" si="137">E295+F295+G295+H295+I295</f>
        <v>1387685.334</v>
      </c>
      <c r="E295" s="302">
        <v>586008.15</v>
      </c>
      <c r="F295" s="302">
        <v>0</v>
      </c>
      <c r="G295" s="302">
        <v>0</v>
      </c>
      <c r="H295" s="302"/>
      <c r="I295" s="302">
        <v>801677.18400000001</v>
      </c>
      <c r="J295" s="302"/>
      <c r="K295" s="302"/>
      <c r="L295" s="302"/>
      <c r="M295" s="302">
        <v>138.21</v>
      </c>
      <c r="N295" s="302">
        <v>1049656.58</v>
      </c>
      <c r="O295" s="302"/>
      <c r="P295" s="302"/>
      <c r="Q295" s="302"/>
      <c r="R295" s="302"/>
      <c r="S295" s="302"/>
      <c r="T295" s="345"/>
      <c r="U295" s="302"/>
      <c r="V295" s="390"/>
      <c r="W295" s="390"/>
      <c r="X295" s="390"/>
      <c r="Y295" s="390"/>
      <c r="Z295" s="390"/>
      <c r="AA295" s="390"/>
      <c r="AB295" s="20" t="s">
        <v>354</v>
      </c>
      <c r="AC295" s="45"/>
      <c r="AD295" s="64"/>
    </row>
    <row r="296" spans="1:32" ht="12.75" customHeight="1" x14ac:dyDescent="0.25">
      <c r="A296" s="171" t="s">
        <v>15</v>
      </c>
      <c r="B296" s="199"/>
      <c r="C296" s="302">
        <f t="shared" ref="C296:Y296" si="138">SUM(C295:C295)</f>
        <v>2437341.9139999999</v>
      </c>
      <c r="D296" s="302">
        <f t="shared" si="138"/>
        <v>1387685.334</v>
      </c>
      <c r="E296" s="302">
        <f t="shared" si="138"/>
        <v>586008.15</v>
      </c>
      <c r="F296" s="302">
        <f t="shared" si="138"/>
        <v>0</v>
      </c>
      <c r="G296" s="302">
        <f t="shared" si="138"/>
        <v>0</v>
      </c>
      <c r="H296" s="302">
        <f t="shared" si="138"/>
        <v>0</v>
      </c>
      <c r="I296" s="302">
        <f t="shared" si="138"/>
        <v>801677.18400000001</v>
      </c>
      <c r="J296" s="302">
        <f t="shared" si="138"/>
        <v>0</v>
      </c>
      <c r="K296" s="302">
        <f t="shared" si="138"/>
        <v>0</v>
      </c>
      <c r="L296" s="302">
        <f t="shared" si="138"/>
        <v>0</v>
      </c>
      <c r="M296" s="302">
        <f t="shared" si="138"/>
        <v>138.21</v>
      </c>
      <c r="N296" s="302">
        <f t="shared" si="138"/>
        <v>1049656.58</v>
      </c>
      <c r="O296" s="302">
        <f t="shared" si="138"/>
        <v>0</v>
      </c>
      <c r="P296" s="302">
        <f t="shared" si="138"/>
        <v>0</v>
      </c>
      <c r="Q296" s="302">
        <f t="shared" si="138"/>
        <v>0</v>
      </c>
      <c r="R296" s="302">
        <f t="shared" si="138"/>
        <v>0</v>
      </c>
      <c r="S296" s="302">
        <f t="shared" si="138"/>
        <v>0</v>
      </c>
      <c r="T296" s="345">
        <f t="shared" si="138"/>
        <v>0</v>
      </c>
      <c r="U296" s="302">
        <f t="shared" si="138"/>
        <v>0</v>
      </c>
      <c r="V296" s="302">
        <f t="shared" si="138"/>
        <v>0</v>
      </c>
      <c r="W296" s="302">
        <f t="shared" si="138"/>
        <v>0</v>
      </c>
      <c r="X296" s="302">
        <f t="shared" si="138"/>
        <v>0</v>
      </c>
      <c r="Y296" s="302">
        <f t="shared" si="138"/>
        <v>0</v>
      </c>
      <c r="Z296" s="302">
        <f>(C296-Y296)*0.0214</f>
        <v>52159.116959599996</v>
      </c>
      <c r="AA296" s="390"/>
      <c r="AB296" s="20"/>
      <c r="AC296" s="45"/>
      <c r="AD296" s="64"/>
    </row>
    <row r="297" spans="1:32" ht="12.75" customHeight="1" x14ac:dyDescent="0.2">
      <c r="A297" s="234" t="s">
        <v>209</v>
      </c>
      <c r="B297" s="213"/>
      <c r="C297" s="362"/>
      <c r="D297" s="226"/>
      <c r="E297" s="226"/>
      <c r="F297" s="226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45"/>
      <c r="U297" s="302"/>
      <c r="V297" s="302"/>
      <c r="W297" s="390"/>
      <c r="X297" s="390"/>
      <c r="Y297" s="390"/>
      <c r="Z297" s="390"/>
      <c r="AA297" s="390"/>
      <c r="AB297" s="20"/>
      <c r="AC297" s="45"/>
      <c r="AD297" s="64"/>
    </row>
    <row r="298" spans="1:32" ht="12.75" customHeight="1" x14ac:dyDescent="0.25">
      <c r="A298" s="235">
        <f>A295+1</f>
        <v>199</v>
      </c>
      <c r="B298" s="7" t="s">
        <v>210</v>
      </c>
      <c r="C298" s="302">
        <f t="shared" ref="C298:C299" si="139">D298+L298+N298+P298+R298+U298+W298+X298+Y298+K298</f>
        <v>2366611.7999999998</v>
      </c>
      <c r="D298" s="390">
        <f t="shared" ref="D298:D299" si="140">E298+F298+G298+H298+I298</f>
        <v>0</v>
      </c>
      <c r="E298" s="302">
        <v>0</v>
      </c>
      <c r="F298" s="302">
        <v>0</v>
      </c>
      <c r="G298" s="302">
        <v>0</v>
      </c>
      <c r="H298" s="302">
        <v>0</v>
      </c>
      <c r="I298" s="302">
        <v>0</v>
      </c>
      <c r="J298" s="302">
        <v>0</v>
      </c>
      <c r="K298" s="302">
        <v>0</v>
      </c>
      <c r="L298" s="302">
        <v>0</v>
      </c>
      <c r="M298" s="302">
        <v>404</v>
      </c>
      <c r="N298" s="302">
        <v>2366611.7999999998</v>
      </c>
      <c r="O298" s="302">
        <v>0</v>
      </c>
      <c r="P298" s="302">
        <v>0</v>
      </c>
      <c r="Q298" s="397"/>
      <c r="R298" s="397"/>
      <c r="S298" s="397"/>
      <c r="T298" s="356"/>
      <c r="U298" s="302">
        <v>0</v>
      </c>
      <c r="V298" s="302">
        <v>0</v>
      </c>
      <c r="W298" s="390">
        <v>0</v>
      </c>
      <c r="X298" s="390">
        <v>0</v>
      </c>
      <c r="Y298" s="390"/>
      <c r="Z298" s="390"/>
      <c r="AA298" s="390"/>
      <c r="AB298" s="20" t="s">
        <v>297</v>
      </c>
      <c r="AC298" s="45"/>
      <c r="AD298" s="64"/>
    </row>
    <row r="299" spans="1:32" ht="12.75" customHeight="1" x14ac:dyDescent="0.25">
      <c r="A299" s="235">
        <f>A298+1</f>
        <v>200</v>
      </c>
      <c r="B299" s="7" t="s">
        <v>211</v>
      </c>
      <c r="C299" s="302">
        <f t="shared" si="139"/>
        <v>2466196.9500000002</v>
      </c>
      <c r="D299" s="390">
        <f t="shared" si="140"/>
        <v>0</v>
      </c>
      <c r="E299" s="302">
        <v>0</v>
      </c>
      <c r="F299" s="302">
        <v>0</v>
      </c>
      <c r="G299" s="302">
        <v>0</v>
      </c>
      <c r="H299" s="302">
        <v>0</v>
      </c>
      <c r="I299" s="302">
        <v>0</v>
      </c>
      <c r="J299" s="302">
        <v>0</v>
      </c>
      <c r="K299" s="302">
        <v>0</v>
      </c>
      <c r="L299" s="302">
        <v>0</v>
      </c>
      <c r="M299" s="302">
        <v>421</v>
      </c>
      <c r="N299" s="302">
        <v>2466196.9500000002</v>
      </c>
      <c r="O299" s="302">
        <v>0</v>
      </c>
      <c r="P299" s="302">
        <v>0</v>
      </c>
      <c r="Q299" s="302">
        <v>0</v>
      </c>
      <c r="R299" s="302">
        <v>0</v>
      </c>
      <c r="S299" s="302"/>
      <c r="T299" s="356"/>
      <c r="U299" s="302">
        <v>0</v>
      </c>
      <c r="V299" s="302">
        <v>0</v>
      </c>
      <c r="W299" s="390">
        <v>0</v>
      </c>
      <c r="X299" s="390">
        <v>0</v>
      </c>
      <c r="Y299" s="390"/>
      <c r="Z299" s="390"/>
      <c r="AA299" s="390"/>
      <c r="AB299" s="20" t="s">
        <v>294</v>
      </c>
      <c r="AC299" s="45"/>
      <c r="AD299" s="64"/>
    </row>
    <row r="300" spans="1:32" ht="12.75" customHeight="1" x14ac:dyDescent="0.25">
      <c r="A300" s="171" t="s">
        <v>15</v>
      </c>
      <c r="B300" s="199"/>
      <c r="C300" s="302">
        <f>SUM(C298:C299)</f>
        <v>4832808.75</v>
      </c>
      <c r="D300" s="302">
        <f t="shared" ref="D300:Y300" si="141">SUM(D298:D299)</f>
        <v>0</v>
      </c>
      <c r="E300" s="302">
        <f t="shared" si="141"/>
        <v>0</v>
      </c>
      <c r="F300" s="302">
        <f t="shared" si="141"/>
        <v>0</v>
      </c>
      <c r="G300" s="302">
        <f t="shared" si="141"/>
        <v>0</v>
      </c>
      <c r="H300" s="302">
        <f t="shared" si="141"/>
        <v>0</v>
      </c>
      <c r="I300" s="302">
        <f t="shared" si="141"/>
        <v>0</v>
      </c>
      <c r="J300" s="302">
        <f t="shared" si="141"/>
        <v>0</v>
      </c>
      <c r="K300" s="302">
        <f t="shared" si="141"/>
        <v>0</v>
      </c>
      <c r="L300" s="302">
        <f t="shared" si="141"/>
        <v>0</v>
      </c>
      <c r="M300" s="302">
        <f t="shared" si="141"/>
        <v>825</v>
      </c>
      <c r="N300" s="302">
        <f t="shared" si="141"/>
        <v>4832808.75</v>
      </c>
      <c r="O300" s="302">
        <f t="shared" si="141"/>
        <v>0</v>
      </c>
      <c r="P300" s="302">
        <f t="shared" si="141"/>
        <v>0</v>
      </c>
      <c r="Q300" s="302">
        <f t="shared" si="141"/>
        <v>0</v>
      </c>
      <c r="R300" s="302">
        <f t="shared" si="141"/>
        <v>0</v>
      </c>
      <c r="S300" s="302">
        <f t="shared" si="141"/>
        <v>0</v>
      </c>
      <c r="T300" s="345">
        <f t="shared" si="141"/>
        <v>0</v>
      </c>
      <c r="U300" s="302">
        <f t="shared" si="141"/>
        <v>0</v>
      </c>
      <c r="V300" s="302">
        <f t="shared" si="141"/>
        <v>0</v>
      </c>
      <c r="W300" s="302">
        <f t="shared" si="141"/>
        <v>0</v>
      </c>
      <c r="X300" s="302">
        <f t="shared" si="141"/>
        <v>0</v>
      </c>
      <c r="Y300" s="302">
        <f t="shared" si="141"/>
        <v>0</v>
      </c>
      <c r="Z300" s="302">
        <f>(C300-Y300)*0.0214</f>
        <v>103422.10725</v>
      </c>
      <c r="AA300" s="390"/>
      <c r="AB300" s="20"/>
      <c r="AC300" s="45"/>
      <c r="AD300" s="64"/>
    </row>
    <row r="301" spans="1:32" ht="12.75" customHeight="1" x14ac:dyDescent="0.2">
      <c r="A301" s="234" t="s">
        <v>212</v>
      </c>
      <c r="B301" s="213"/>
      <c r="C301" s="362"/>
      <c r="D301" s="226"/>
      <c r="E301" s="226"/>
      <c r="F301" s="226"/>
      <c r="G301" s="302"/>
      <c r="H301" s="302"/>
      <c r="I301" s="302"/>
      <c r="J301" s="302"/>
      <c r="K301" s="302"/>
      <c r="L301" s="302"/>
      <c r="M301" s="302"/>
      <c r="N301" s="302"/>
      <c r="O301" s="302"/>
      <c r="P301" s="302"/>
      <c r="Q301" s="302"/>
      <c r="R301" s="302"/>
      <c r="S301" s="302"/>
      <c r="T301" s="345"/>
      <c r="U301" s="302"/>
      <c r="V301" s="302"/>
      <c r="W301" s="390"/>
      <c r="X301" s="390"/>
      <c r="Y301" s="302"/>
      <c r="Z301" s="302"/>
      <c r="AA301" s="390"/>
      <c r="AB301" s="20"/>
      <c r="AC301" s="45"/>
      <c r="AD301" s="64"/>
    </row>
    <row r="302" spans="1:32" ht="12.75" customHeight="1" x14ac:dyDescent="0.25">
      <c r="A302" s="235">
        <f>A299+1</f>
        <v>201</v>
      </c>
      <c r="B302" s="7" t="s">
        <v>213</v>
      </c>
      <c r="C302" s="302">
        <f t="shared" ref="C302" si="142">D302+L302+N302+P302+R302+U302+W302+X302+Y302+K302</f>
        <v>1137937.5</v>
      </c>
      <c r="D302" s="390">
        <f t="shared" ref="D302" si="143">E302+F302+G302+H302+I302</f>
        <v>0</v>
      </c>
      <c r="E302" s="302">
        <v>0</v>
      </c>
      <c r="F302" s="302">
        <v>0</v>
      </c>
      <c r="G302" s="302">
        <v>0</v>
      </c>
      <c r="H302" s="302">
        <v>0</v>
      </c>
      <c r="I302" s="302">
        <v>0</v>
      </c>
      <c r="J302" s="302">
        <v>0</v>
      </c>
      <c r="K302" s="302">
        <v>0</v>
      </c>
      <c r="L302" s="302">
        <v>0</v>
      </c>
      <c r="M302" s="302">
        <v>0</v>
      </c>
      <c r="N302" s="302">
        <v>0</v>
      </c>
      <c r="O302" s="302">
        <v>0</v>
      </c>
      <c r="P302" s="302">
        <v>0</v>
      </c>
      <c r="Q302" s="302">
        <v>0</v>
      </c>
      <c r="R302" s="302">
        <v>0</v>
      </c>
      <c r="S302" s="302"/>
      <c r="T302" s="345">
        <v>102</v>
      </c>
      <c r="U302" s="302">
        <v>1137937.5</v>
      </c>
      <c r="V302" s="397"/>
      <c r="W302" s="390">
        <v>0</v>
      </c>
      <c r="X302" s="390">
        <v>0</v>
      </c>
      <c r="Y302" s="302"/>
      <c r="Z302" s="302"/>
      <c r="AA302" s="390"/>
      <c r="AB302" s="20" t="s">
        <v>298</v>
      </c>
      <c r="AC302" s="45"/>
      <c r="AD302" s="64"/>
    </row>
    <row r="303" spans="1:32" ht="21" customHeight="1" x14ac:dyDescent="0.25">
      <c r="A303" s="171" t="s">
        <v>15</v>
      </c>
      <c r="B303" s="199"/>
      <c r="C303" s="302">
        <f t="shared" ref="C303:Y303" si="144">SUM(C302)</f>
        <v>1137937.5</v>
      </c>
      <c r="D303" s="302">
        <f t="shared" si="144"/>
        <v>0</v>
      </c>
      <c r="E303" s="302">
        <f t="shared" si="144"/>
        <v>0</v>
      </c>
      <c r="F303" s="302">
        <f t="shared" si="144"/>
        <v>0</v>
      </c>
      <c r="G303" s="302">
        <f t="shared" si="144"/>
        <v>0</v>
      </c>
      <c r="H303" s="302">
        <f t="shared" si="144"/>
        <v>0</v>
      </c>
      <c r="I303" s="302">
        <f t="shared" si="144"/>
        <v>0</v>
      </c>
      <c r="J303" s="302">
        <f t="shared" si="144"/>
        <v>0</v>
      </c>
      <c r="K303" s="302">
        <f t="shared" si="144"/>
        <v>0</v>
      </c>
      <c r="L303" s="302">
        <f t="shared" si="144"/>
        <v>0</v>
      </c>
      <c r="M303" s="302">
        <f t="shared" si="144"/>
        <v>0</v>
      </c>
      <c r="N303" s="302">
        <f t="shared" si="144"/>
        <v>0</v>
      </c>
      <c r="O303" s="302">
        <f t="shared" si="144"/>
        <v>0</v>
      </c>
      <c r="P303" s="302">
        <f t="shared" si="144"/>
        <v>0</v>
      </c>
      <c r="Q303" s="302">
        <f t="shared" si="144"/>
        <v>0</v>
      </c>
      <c r="R303" s="302">
        <f t="shared" si="144"/>
        <v>0</v>
      </c>
      <c r="S303" s="302">
        <f t="shared" si="144"/>
        <v>0</v>
      </c>
      <c r="T303" s="345">
        <f t="shared" si="144"/>
        <v>102</v>
      </c>
      <c r="U303" s="302">
        <f t="shared" si="144"/>
        <v>1137937.5</v>
      </c>
      <c r="V303" s="302">
        <f t="shared" si="144"/>
        <v>0</v>
      </c>
      <c r="W303" s="302">
        <f t="shared" si="144"/>
        <v>0</v>
      </c>
      <c r="X303" s="302">
        <f t="shared" si="144"/>
        <v>0</v>
      </c>
      <c r="Y303" s="302">
        <f t="shared" si="144"/>
        <v>0</v>
      </c>
      <c r="Z303" s="302">
        <f>(C303-Y303)*0.0214</f>
        <v>24351.862499999999</v>
      </c>
      <c r="AA303" s="390"/>
      <c r="AB303" s="20"/>
      <c r="AC303" s="45"/>
      <c r="AD303" s="64"/>
    </row>
    <row r="304" spans="1:32" ht="17.25" customHeight="1" x14ac:dyDescent="0.25">
      <c r="A304" s="391" t="s">
        <v>78</v>
      </c>
      <c r="B304" s="194"/>
      <c r="C304" s="201">
        <f t="shared" ref="C304:Y304" si="145">C303+C300+C296++C293+C290+C287+C281+C273+C270</f>
        <v>60285287.631200008</v>
      </c>
      <c r="D304" s="201">
        <f t="shared" si="145"/>
        <v>27005635.5612</v>
      </c>
      <c r="E304" s="201">
        <f t="shared" si="145"/>
        <v>5300704.9872000003</v>
      </c>
      <c r="F304" s="201">
        <f t="shared" si="145"/>
        <v>13967748.9</v>
      </c>
      <c r="G304" s="201">
        <f t="shared" si="145"/>
        <v>2336426.4900000002</v>
      </c>
      <c r="H304" s="201">
        <f t="shared" si="145"/>
        <v>1694266.8</v>
      </c>
      <c r="I304" s="201">
        <f t="shared" si="145"/>
        <v>3706488.3839999996</v>
      </c>
      <c r="J304" s="201">
        <f t="shared" si="145"/>
        <v>0</v>
      </c>
      <c r="K304" s="201">
        <f t="shared" si="145"/>
        <v>0</v>
      </c>
      <c r="L304" s="201">
        <f t="shared" si="145"/>
        <v>0</v>
      </c>
      <c r="M304" s="201">
        <f t="shared" si="145"/>
        <v>4344.5599999999995</v>
      </c>
      <c r="N304" s="201">
        <f t="shared" si="145"/>
        <v>29073783.909999996</v>
      </c>
      <c r="O304" s="201">
        <f t="shared" si="145"/>
        <v>0</v>
      </c>
      <c r="P304" s="201">
        <f t="shared" si="145"/>
        <v>0</v>
      </c>
      <c r="Q304" s="201">
        <f t="shared" si="145"/>
        <v>0</v>
      </c>
      <c r="R304" s="201">
        <f t="shared" si="145"/>
        <v>0</v>
      </c>
      <c r="S304" s="201">
        <f t="shared" si="145"/>
        <v>0</v>
      </c>
      <c r="T304" s="348">
        <f t="shared" si="145"/>
        <v>326</v>
      </c>
      <c r="U304" s="201">
        <f t="shared" si="145"/>
        <v>3636937.5</v>
      </c>
      <c r="V304" s="201">
        <f t="shared" si="145"/>
        <v>0</v>
      </c>
      <c r="W304" s="201">
        <f t="shared" si="145"/>
        <v>0</v>
      </c>
      <c r="X304" s="201">
        <f t="shared" si="145"/>
        <v>0</v>
      </c>
      <c r="Y304" s="201">
        <f t="shared" si="145"/>
        <v>568930.66</v>
      </c>
      <c r="Z304" s="302">
        <f>(C304-Y304)*0.0214</f>
        <v>1277930.0391836802</v>
      </c>
      <c r="AA304" s="9"/>
      <c r="AB304" s="20"/>
      <c r="AC304" s="6"/>
      <c r="AD304" s="3"/>
    </row>
    <row r="305" spans="1:16383" ht="18" customHeight="1" x14ac:dyDescent="0.25">
      <c r="A305" s="389" t="s">
        <v>29</v>
      </c>
      <c r="B305" s="201"/>
      <c r="C305" s="397"/>
      <c r="D305" s="397"/>
      <c r="E305" s="397"/>
      <c r="F305" s="397"/>
      <c r="G305" s="397"/>
      <c r="H305" s="397"/>
      <c r="I305" s="397"/>
      <c r="J305" s="397"/>
      <c r="K305" s="397"/>
      <c r="L305" s="397"/>
      <c r="M305" s="397"/>
      <c r="N305" s="397"/>
      <c r="O305" s="397"/>
      <c r="P305" s="397"/>
      <c r="Q305" s="397"/>
      <c r="R305" s="397"/>
      <c r="S305" s="397"/>
      <c r="T305" s="344"/>
      <c r="U305" s="397"/>
      <c r="V305" s="397"/>
      <c r="W305" s="397"/>
      <c r="X305" s="397"/>
      <c r="Y305" s="397"/>
      <c r="Z305" s="397"/>
      <c r="AA305" s="397"/>
      <c r="AB305" s="397"/>
    </row>
    <row r="306" spans="1:16383" ht="15.75" customHeight="1" x14ac:dyDescent="0.2">
      <c r="A306" s="234" t="s">
        <v>219</v>
      </c>
      <c r="B306" s="213"/>
      <c r="C306" s="362"/>
      <c r="D306" s="226"/>
      <c r="E306" s="226"/>
      <c r="F306" s="226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45"/>
      <c r="U306" s="302"/>
      <c r="V306" s="302"/>
      <c r="W306" s="302"/>
      <c r="X306" s="302"/>
      <c r="Y306" s="302"/>
      <c r="Z306" s="302"/>
      <c r="AA306" s="9"/>
      <c r="AB306" s="20"/>
      <c r="AC306" s="45"/>
      <c r="AF306" s="46"/>
    </row>
    <row r="307" spans="1:16383" ht="15.75" customHeight="1" x14ac:dyDescent="0.25">
      <c r="A307" s="235">
        <f>A302+1</f>
        <v>202</v>
      </c>
      <c r="B307" s="287" t="s">
        <v>703</v>
      </c>
      <c r="C307" s="302">
        <f t="shared" ref="C307:C311" si="146">D307+L307+N307+P307+R307+U307+W307+X307+Y307+K307</f>
        <v>1184501.3899999999</v>
      </c>
      <c r="D307" s="390">
        <f t="shared" ref="D307:D311" si="147">E307+F307+G307+H307+I307</f>
        <v>0</v>
      </c>
      <c r="E307" s="302"/>
      <c r="F307" s="363"/>
      <c r="G307" s="302"/>
      <c r="H307" s="363"/>
      <c r="I307" s="302"/>
      <c r="J307" s="302"/>
      <c r="K307" s="302"/>
      <c r="L307" s="302"/>
      <c r="M307" s="363"/>
      <c r="N307" s="302"/>
      <c r="O307" s="363"/>
      <c r="P307" s="302"/>
      <c r="Q307" s="363"/>
      <c r="R307" s="302"/>
      <c r="S307" s="302"/>
      <c r="T307" s="364"/>
      <c r="U307" s="302"/>
      <c r="V307" s="363"/>
      <c r="W307" s="302"/>
      <c r="X307" s="363"/>
      <c r="Y307" s="390">
        <v>1184501.3899999999</v>
      </c>
      <c r="Z307" s="390" t="s">
        <v>704</v>
      </c>
      <c r="AA307" s="272"/>
      <c r="AB307" s="275" t="s">
        <v>296</v>
      </c>
      <c r="AC307" s="26"/>
      <c r="AD307" s="271"/>
      <c r="AE307" s="275"/>
      <c r="AF307" s="271"/>
      <c r="AG307" s="275"/>
      <c r="AH307" s="271"/>
      <c r="AI307" s="275"/>
      <c r="AJ307" s="271"/>
      <c r="AK307" s="275"/>
      <c r="AL307" s="271"/>
      <c r="AM307" s="275"/>
      <c r="AN307" s="271"/>
      <c r="AO307" s="275"/>
      <c r="AP307" s="271"/>
      <c r="AQ307" s="275"/>
      <c r="AR307" s="271"/>
      <c r="AS307" s="275"/>
      <c r="AT307" s="271"/>
      <c r="AU307" s="275"/>
      <c r="AV307" s="271"/>
      <c r="AW307" s="275"/>
      <c r="AX307" s="271"/>
      <c r="AY307" s="275"/>
      <c r="AZ307" s="271"/>
      <c r="BA307" s="275"/>
      <c r="BB307" s="271"/>
      <c r="BC307" s="275"/>
      <c r="BD307" s="271"/>
      <c r="BE307" s="275"/>
      <c r="BF307" s="271"/>
      <c r="BG307" s="275"/>
      <c r="BH307" s="271"/>
      <c r="BI307" s="275"/>
      <c r="BJ307" s="271"/>
      <c r="BK307" s="275"/>
      <c r="BL307" s="271"/>
      <c r="BM307" s="275"/>
      <c r="BN307" s="271"/>
      <c r="BO307" s="275"/>
      <c r="BP307" s="271"/>
      <c r="BQ307" s="275"/>
      <c r="BR307" s="271"/>
      <c r="BS307" s="275"/>
      <c r="BT307" s="271"/>
      <c r="BU307" s="275"/>
      <c r="BV307" s="271"/>
      <c r="BW307" s="275"/>
      <c r="BX307" s="271"/>
      <c r="BY307" s="275"/>
      <c r="BZ307" s="271"/>
      <c r="CA307" s="275"/>
      <c r="CB307" s="271"/>
      <c r="CC307" s="275"/>
      <c r="CD307" s="271"/>
      <c r="CE307" s="275"/>
      <c r="CF307" s="271"/>
      <c r="CG307" s="275"/>
      <c r="CH307" s="271"/>
      <c r="CI307" s="275"/>
      <c r="CJ307" s="271"/>
      <c r="CK307" s="275"/>
      <c r="CL307" s="271"/>
      <c r="CM307" s="275"/>
      <c r="CN307" s="271"/>
      <c r="CO307" s="275"/>
      <c r="CP307" s="271"/>
      <c r="CQ307" s="275"/>
      <c r="CR307" s="271"/>
      <c r="CS307" s="275"/>
      <c r="CT307" s="271"/>
      <c r="CU307" s="275"/>
      <c r="CV307" s="271"/>
      <c r="CW307" s="275"/>
      <c r="CX307" s="271"/>
      <c r="CY307" s="275"/>
      <c r="CZ307" s="271"/>
      <c r="DA307" s="275"/>
      <c r="DB307" s="271"/>
      <c r="DC307" s="275"/>
      <c r="DD307" s="271"/>
      <c r="DE307" s="275"/>
      <c r="DF307" s="271"/>
      <c r="DG307" s="275"/>
      <c r="DH307" s="271"/>
      <c r="DI307" s="275"/>
      <c r="DJ307" s="271"/>
      <c r="DK307" s="275"/>
      <c r="DL307" s="271"/>
      <c r="DM307" s="275"/>
      <c r="DN307" s="271"/>
      <c r="DO307" s="275"/>
      <c r="DP307" s="271"/>
      <c r="DQ307" s="275"/>
      <c r="DR307" s="271"/>
      <c r="DS307" s="275"/>
      <c r="DT307" s="271"/>
      <c r="DU307" s="275"/>
      <c r="DV307" s="271"/>
      <c r="DW307" s="275"/>
      <c r="DX307" s="271"/>
      <c r="DY307" s="275"/>
      <c r="DZ307" s="271"/>
      <c r="EA307" s="275"/>
      <c r="EB307" s="271"/>
      <c r="EC307" s="275"/>
      <c r="ED307" s="271"/>
      <c r="EE307" s="275"/>
      <c r="EF307" s="271"/>
      <c r="EG307" s="275"/>
      <c r="EH307" s="271"/>
      <c r="EI307" s="275"/>
      <c r="EJ307" s="271"/>
      <c r="EK307" s="275"/>
      <c r="EL307" s="271"/>
      <c r="EM307" s="275"/>
      <c r="EN307" s="271"/>
      <c r="EO307" s="275"/>
      <c r="EP307" s="271"/>
      <c r="EQ307" s="275"/>
      <c r="ER307" s="271"/>
      <c r="ES307" s="275"/>
      <c r="ET307" s="271"/>
      <c r="EU307" s="275"/>
      <c r="EV307" s="271"/>
      <c r="EW307" s="275"/>
      <c r="EX307" s="271"/>
      <c r="EY307" s="275"/>
      <c r="EZ307" s="271"/>
      <c r="FA307" s="275"/>
      <c r="FB307" s="271"/>
      <c r="FC307" s="275"/>
      <c r="FD307" s="271"/>
      <c r="FE307" s="275"/>
      <c r="FF307" s="271"/>
      <c r="FG307" s="275"/>
      <c r="FH307" s="271"/>
      <c r="FI307" s="275"/>
      <c r="FJ307" s="271"/>
      <c r="FK307" s="275"/>
      <c r="FL307" s="271"/>
      <c r="FM307" s="275"/>
      <c r="FN307" s="271"/>
      <c r="FO307" s="275"/>
      <c r="FP307" s="271"/>
      <c r="FQ307" s="275"/>
      <c r="FR307" s="271"/>
      <c r="FS307" s="275"/>
      <c r="FT307" s="271"/>
      <c r="FU307" s="275"/>
      <c r="FV307" s="271"/>
      <c r="FW307" s="275"/>
      <c r="FX307" s="271"/>
      <c r="FY307" s="275"/>
      <c r="FZ307" s="271"/>
      <c r="GA307" s="275"/>
      <c r="GB307" s="271"/>
      <c r="GC307" s="275"/>
      <c r="GD307" s="271"/>
      <c r="GE307" s="275"/>
      <c r="GF307" s="271"/>
      <c r="GG307" s="275"/>
      <c r="GH307" s="271"/>
      <c r="GI307" s="275"/>
      <c r="GJ307" s="271"/>
      <c r="GK307" s="275"/>
      <c r="GL307" s="271"/>
      <c r="GM307" s="275"/>
      <c r="GN307" s="271"/>
      <c r="GO307" s="275"/>
      <c r="GP307" s="271"/>
      <c r="GQ307" s="275"/>
      <c r="GR307" s="271"/>
      <c r="GS307" s="275"/>
      <c r="GT307" s="271"/>
      <c r="GU307" s="275"/>
      <c r="GV307" s="271"/>
      <c r="GW307" s="275"/>
      <c r="GX307" s="271"/>
      <c r="GY307" s="275"/>
      <c r="GZ307" s="271"/>
      <c r="HA307" s="275"/>
      <c r="HB307" s="271"/>
      <c r="HC307" s="275"/>
      <c r="HD307" s="271"/>
      <c r="HE307" s="275"/>
      <c r="HF307" s="271"/>
      <c r="HG307" s="275"/>
      <c r="HH307" s="271"/>
      <c r="HI307" s="275"/>
      <c r="HJ307" s="271"/>
      <c r="HK307" s="275"/>
      <c r="HL307" s="271"/>
      <c r="HM307" s="275"/>
      <c r="HN307" s="271"/>
      <c r="HO307" s="275"/>
      <c r="HP307" s="271"/>
      <c r="HQ307" s="275"/>
      <c r="HR307" s="271"/>
      <c r="HS307" s="275"/>
      <c r="HT307" s="271"/>
      <c r="HU307" s="275"/>
      <c r="HV307" s="271"/>
      <c r="HW307" s="275"/>
      <c r="HX307" s="271"/>
      <c r="HY307" s="275"/>
      <c r="HZ307" s="271"/>
      <c r="IA307" s="275"/>
      <c r="IB307" s="271"/>
      <c r="IC307" s="275"/>
      <c r="ID307" s="271"/>
      <c r="IE307" s="275"/>
      <c r="IF307" s="271"/>
      <c r="IG307" s="275"/>
      <c r="IH307" s="271"/>
      <c r="II307" s="275"/>
      <c r="IJ307" s="271"/>
      <c r="IK307" s="275"/>
      <c r="IL307" s="271"/>
      <c r="IM307" s="275"/>
      <c r="IN307" s="271"/>
      <c r="IO307" s="275"/>
      <c r="IP307" s="271"/>
      <c r="IQ307" s="275"/>
      <c r="IR307" s="271"/>
      <c r="IS307" s="275"/>
      <c r="IT307" s="271"/>
      <c r="IU307" s="275"/>
      <c r="IV307" s="271"/>
      <c r="IW307" s="275"/>
      <c r="IX307" s="271"/>
      <c r="IY307" s="275"/>
      <c r="IZ307" s="271"/>
      <c r="JA307" s="275"/>
      <c r="JB307" s="271"/>
      <c r="JC307" s="275"/>
      <c r="JD307" s="271"/>
      <c r="JE307" s="275"/>
      <c r="JF307" s="271"/>
      <c r="JG307" s="275"/>
      <c r="JH307" s="271"/>
      <c r="JI307" s="275"/>
      <c r="JJ307" s="271"/>
      <c r="JK307" s="275"/>
      <c r="JL307" s="271"/>
      <c r="JM307" s="275"/>
      <c r="JN307" s="271"/>
      <c r="JO307" s="275"/>
      <c r="JP307" s="271"/>
      <c r="JQ307" s="275"/>
      <c r="JR307" s="271"/>
      <c r="JS307" s="275"/>
      <c r="JT307" s="271"/>
      <c r="JU307" s="275"/>
      <c r="JV307" s="271"/>
      <c r="JW307" s="275"/>
      <c r="JX307" s="271"/>
      <c r="JY307" s="275"/>
      <c r="JZ307" s="271"/>
      <c r="KA307" s="275"/>
      <c r="KB307" s="271"/>
      <c r="KC307" s="275"/>
      <c r="KD307" s="271"/>
      <c r="KE307" s="275"/>
      <c r="KF307" s="271"/>
      <c r="KG307" s="275"/>
      <c r="KH307" s="271"/>
      <c r="KI307" s="275"/>
      <c r="KJ307" s="271"/>
      <c r="KK307" s="275"/>
      <c r="KL307" s="271"/>
      <c r="KM307" s="275"/>
      <c r="KN307" s="271"/>
      <c r="KO307" s="275"/>
      <c r="KP307" s="271"/>
      <c r="KQ307" s="275"/>
      <c r="KR307" s="271"/>
      <c r="KS307" s="275"/>
      <c r="KT307" s="271"/>
      <c r="KU307" s="275"/>
      <c r="KV307" s="271"/>
      <c r="KW307" s="275"/>
      <c r="KX307" s="271"/>
      <c r="KY307" s="275"/>
      <c r="KZ307" s="271"/>
      <c r="LA307" s="275"/>
      <c r="LB307" s="271"/>
      <c r="LC307" s="275"/>
      <c r="LD307" s="271"/>
      <c r="LE307" s="275"/>
      <c r="LF307" s="271"/>
      <c r="LG307" s="275"/>
      <c r="LH307" s="271"/>
      <c r="LI307" s="275"/>
      <c r="LJ307" s="271"/>
      <c r="LK307" s="275"/>
      <c r="LL307" s="271"/>
      <c r="LM307" s="275"/>
      <c r="LN307" s="271"/>
      <c r="LO307" s="275"/>
      <c r="LP307" s="271"/>
      <c r="LQ307" s="275"/>
      <c r="LR307" s="271"/>
      <c r="LS307" s="275"/>
      <c r="LT307" s="271"/>
      <c r="LU307" s="275"/>
      <c r="LV307" s="271"/>
      <c r="LW307" s="275"/>
      <c r="LX307" s="271"/>
      <c r="LY307" s="275"/>
      <c r="LZ307" s="271"/>
      <c r="MA307" s="275"/>
      <c r="MB307" s="271"/>
      <c r="MC307" s="275"/>
      <c r="MD307" s="271"/>
      <c r="ME307" s="275"/>
      <c r="MF307" s="271"/>
      <c r="MG307" s="275"/>
      <c r="MH307" s="271"/>
      <c r="MI307" s="275"/>
      <c r="MJ307" s="271"/>
      <c r="MK307" s="275"/>
      <c r="ML307" s="271"/>
      <c r="MM307" s="275"/>
      <c r="MN307" s="271"/>
      <c r="MO307" s="275"/>
      <c r="MP307" s="271"/>
      <c r="MQ307" s="275"/>
      <c r="MR307" s="271"/>
      <c r="MS307" s="275"/>
      <c r="MT307" s="271"/>
      <c r="MU307" s="275"/>
      <c r="MV307" s="271"/>
      <c r="MW307" s="275"/>
      <c r="MX307" s="271"/>
      <c r="MY307" s="275"/>
      <c r="MZ307" s="271"/>
      <c r="NA307" s="275"/>
      <c r="NB307" s="271"/>
      <c r="NC307" s="275"/>
      <c r="ND307" s="271"/>
      <c r="NE307" s="275"/>
      <c r="NF307" s="271"/>
      <c r="NG307" s="275"/>
      <c r="NH307" s="271"/>
      <c r="NI307" s="275"/>
      <c r="NJ307" s="271"/>
      <c r="NK307" s="275"/>
      <c r="NL307" s="271"/>
      <c r="NM307" s="275"/>
      <c r="NN307" s="271"/>
      <c r="NO307" s="275"/>
      <c r="NP307" s="271"/>
      <c r="NQ307" s="275"/>
      <c r="NR307" s="271"/>
      <c r="NS307" s="275"/>
      <c r="NT307" s="271"/>
      <c r="NU307" s="275"/>
      <c r="NV307" s="271"/>
      <c r="NW307" s="275"/>
      <c r="NX307" s="271"/>
      <c r="NY307" s="275"/>
      <c r="NZ307" s="271"/>
      <c r="OA307" s="275"/>
      <c r="OB307" s="271"/>
      <c r="OC307" s="275"/>
      <c r="OD307" s="271"/>
      <c r="OE307" s="275"/>
      <c r="OF307" s="271"/>
      <c r="OG307" s="275"/>
      <c r="OH307" s="271"/>
      <c r="OI307" s="275"/>
      <c r="OJ307" s="271"/>
      <c r="OK307" s="275"/>
      <c r="OL307" s="271"/>
      <c r="OM307" s="275"/>
      <c r="ON307" s="271"/>
      <c r="OO307" s="275"/>
      <c r="OP307" s="271"/>
      <c r="OQ307" s="275"/>
      <c r="OR307" s="271"/>
      <c r="OS307" s="275"/>
      <c r="OT307" s="271"/>
      <c r="OU307" s="275"/>
      <c r="OV307" s="271"/>
      <c r="OW307" s="275"/>
      <c r="OX307" s="271"/>
      <c r="OY307" s="275"/>
      <c r="OZ307" s="271"/>
      <c r="PA307" s="275"/>
      <c r="PB307" s="271"/>
      <c r="PC307" s="275"/>
      <c r="PD307" s="271"/>
      <c r="PE307" s="275"/>
      <c r="PF307" s="271"/>
      <c r="PG307" s="275"/>
      <c r="PH307" s="271"/>
      <c r="PI307" s="275"/>
      <c r="PJ307" s="271"/>
      <c r="PK307" s="275"/>
      <c r="PL307" s="271"/>
      <c r="PM307" s="275"/>
      <c r="PN307" s="271"/>
      <c r="PO307" s="275"/>
      <c r="PP307" s="271"/>
      <c r="PQ307" s="275"/>
      <c r="PR307" s="271"/>
      <c r="PS307" s="275"/>
      <c r="PT307" s="271"/>
      <c r="PU307" s="275"/>
      <c r="PV307" s="271"/>
      <c r="PW307" s="275"/>
      <c r="PX307" s="271"/>
      <c r="PY307" s="275"/>
      <c r="PZ307" s="271"/>
      <c r="QA307" s="275"/>
      <c r="QB307" s="271"/>
      <c r="QC307" s="275"/>
      <c r="QD307" s="271"/>
      <c r="QE307" s="275"/>
      <c r="QF307" s="271"/>
      <c r="QG307" s="275"/>
      <c r="QH307" s="271"/>
      <c r="QI307" s="275"/>
      <c r="QJ307" s="271"/>
      <c r="QK307" s="275"/>
      <c r="QL307" s="271"/>
      <c r="QM307" s="275"/>
      <c r="QN307" s="271"/>
      <c r="QO307" s="275"/>
      <c r="QP307" s="271"/>
      <c r="QQ307" s="275"/>
      <c r="QR307" s="271"/>
      <c r="QS307" s="275"/>
      <c r="QT307" s="271"/>
      <c r="QU307" s="275"/>
      <c r="QV307" s="271"/>
      <c r="QW307" s="275"/>
      <c r="QX307" s="271"/>
      <c r="QY307" s="275"/>
      <c r="QZ307" s="271"/>
      <c r="RA307" s="275"/>
      <c r="RB307" s="271"/>
      <c r="RC307" s="275"/>
      <c r="RD307" s="271"/>
      <c r="RE307" s="275"/>
      <c r="RF307" s="271"/>
      <c r="RG307" s="275"/>
      <c r="RH307" s="271"/>
      <c r="RI307" s="275"/>
      <c r="RJ307" s="271"/>
      <c r="RK307" s="275"/>
      <c r="RL307" s="271"/>
      <c r="RM307" s="275"/>
      <c r="RN307" s="271"/>
      <c r="RO307" s="275"/>
      <c r="RP307" s="271"/>
      <c r="RQ307" s="275"/>
      <c r="RR307" s="271"/>
      <c r="RS307" s="275"/>
      <c r="RT307" s="271"/>
      <c r="RU307" s="275"/>
      <c r="RV307" s="271"/>
      <c r="RW307" s="275"/>
      <c r="RX307" s="271"/>
      <c r="RY307" s="275"/>
      <c r="RZ307" s="271"/>
      <c r="SA307" s="275"/>
      <c r="SB307" s="271"/>
      <c r="SC307" s="275"/>
      <c r="SD307" s="271"/>
      <c r="SE307" s="275"/>
      <c r="SF307" s="271"/>
      <c r="SG307" s="275"/>
      <c r="SH307" s="271"/>
      <c r="SI307" s="275"/>
      <c r="SJ307" s="271"/>
      <c r="SK307" s="275"/>
      <c r="SL307" s="271"/>
      <c r="SM307" s="275"/>
      <c r="SN307" s="271"/>
      <c r="SO307" s="275"/>
      <c r="SP307" s="271"/>
      <c r="SQ307" s="275"/>
      <c r="SR307" s="271"/>
      <c r="SS307" s="275"/>
      <c r="ST307" s="271"/>
      <c r="SU307" s="275"/>
      <c r="SV307" s="271"/>
      <c r="SW307" s="275"/>
      <c r="SX307" s="271"/>
      <c r="SY307" s="275"/>
      <c r="SZ307" s="271"/>
      <c r="TA307" s="275"/>
      <c r="TB307" s="271"/>
      <c r="TC307" s="275"/>
      <c r="TD307" s="271"/>
      <c r="TE307" s="275"/>
      <c r="TF307" s="271"/>
      <c r="TG307" s="275"/>
      <c r="TH307" s="271"/>
      <c r="TI307" s="275"/>
      <c r="TJ307" s="271"/>
      <c r="TK307" s="275"/>
      <c r="TL307" s="271"/>
      <c r="TM307" s="275"/>
      <c r="TN307" s="271"/>
      <c r="TO307" s="275"/>
      <c r="TP307" s="271"/>
      <c r="TQ307" s="275"/>
      <c r="TR307" s="271"/>
      <c r="TS307" s="275"/>
      <c r="TT307" s="271"/>
      <c r="TU307" s="275"/>
      <c r="TV307" s="271"/>
      <c r="TW307" s="275"/>
      <c r="TX307" s="271"/>
      <c r="TY307" s="275"/>
      <c r="TZ307" s="271"/>
      <c r="UA307" s="275"/>
      <c r="UB307" s="271"/>
      <c r="UC307" s="275"/>
      <c r="UD307" s="271"/>
      <c r="UE307" s="275"/>
      <c r="UF307" s="271"/>
      <c r="UG307" s="275"/>
      <c r="UH307" s="271"/>
      <c r="UI307" s="275"/>
      <c r="UJ307" s="271"/>
      <c r="UK307" s="275"/>
      <c r="UL307" s="271"/>
      <c r="UM307" s="275"/>
      <c r="UN307" s="271"/>
      <c r="UO307" s="275"/>
      <c r="UP307" s="271"/>
      <c r="UQ307" s="275"/>
      <c r="UR307" s="271"/>
      <c r="US307" s="275"/>
      <c r="UT307" s="271"/>
      <c r="UU307" s="275"/>
      <c r="UV307" s="271"/>
      <c r="UW307" s="275"/>
      <c r="UX307" s="271"/>
      <c r="UY307" s="275"/>
      <c r="UZ307" s="271"/>
      <c r="VA307" s="275"/>
      <c r="VB307" s="271"/>
      <c r="VC307" s="275"/>
      <c r="VD307" s="271"/>
      <c r="VE307" s="275"/>
      <c r="VF307" s="271"/>
      <c r="VG307" s="275"/>
      <c r="VH307" s="271"/>
      <c r="VI307" s="275"/>
      <c r="VJ307" s="271"/>
      <c r="VK307" s="275"/>
      <c r="VL307" s="271"/>
      <c r="VM307" s="275"/>
      <c r="VN307" s="271"/>
      <c r="VO307" s="275"/>
      <c r="VP307" s="271"/>
      <c r="VQ307" s="275"/>
      <c r="VR307" s="271"/>
      <c r="VS307" s="275"/>
      <c r="VT307" s="271"/>
      <c r="VU307" s="275"/>
      <c r="VV307" s="271"/>
      <c r="VW307" s="275"/>
      <c r="VX307" s="271"/>
      <c r="VY307" s="275"/>
      <c r="VZ307" s="271"/>
      <c r="WA307" s="275"/>
      <c r="WB307" s="271"/>
      <c r="WC307" s="275"/>
      <c r="WD307" s="271"/>
      <c r="WE307" s="275"/>
      <c r="WF307" s="271"/>
      <c r="WG307" s="275"/>
      <c r="WH307" s="271"/>
      <c r="WI307" s="275"/>
      <c r="WJ307" s="271"/>
      <c r="WK307" s="275"/>
      <c r="WL307" s="271"/>
      <c r="WM307" s="275"/>
      <c r="WN307" s="271"/>
      <c r="WO307" s="275"/>
      <c r="WP307" s="271"/>
      <c r="WQ307" s="275"/>
      <c r="WR307" s="271"/>
      <c r="WS307" s="275"/>
      <c r="WT307" s="271"/>
      <c r="WU307" s="275"/>
      <c r="WV307" s="271"/>
      <c r="WW307" s="275"/>
      <c r="WX307" s="271"/>
      <c r="WY307" s="275"/>
      <c r="WZ307" s="271"/>
      <c r="XA307" s="275"/>
      <c r="XB307" s="271"/>
      <c r="XC307" s="275"/>
      <c r="XD307" s="271"/>
      <c r="XE307" s="275"/>
      <c r="XF307" s="271"/>
      <c r="XG307" s="275"/>
      <c r="XH307" s="271"/>
      <c r="XI307" s="275"/>
      <c r="XJ307" s="271"/>
      <c r="XK307" s="275"/>
      <c r="XL307" s="271"/>
      <c r="XM307" s="275"/>
      <c r="XN307" s="271"/>
      <c r="XO307" s="275"/>
      <c r="XP307" s="271"/>
      <c r="XQ307" s="275"/>
      <c r="XR307" s="271"/>
      <c r="XS307" s="275"/>
      <c r="XT307" s="271"/>
      <c r="XU307" s="275"/>
      <c r="XV307" s="271"/>
      <c r="XW307" s="275"/>
      <c r="XX307" s="271"/>
      <c r="XY307" s="275"/>
      <c r="XZ307" s="271"/>
      <c r="YA307" s="275"/>
      <c r="YB307" s="271"/>
      <c r="YC307" s="275"/>
      <c r="YD307" s="271"/>
      <c r="YE307" s="275"/>
      <c r="YF307" s="271"/>
      <c r="YG307" s="275"/>
      <c r="YH307" s="271"/>
      <c r="YI307" s="275"/>
      <c r="YJ307" s="271"/>
      <c r="YK307" s="275"/>
      <c r="YL307" s="271"/>
      <c r="YM307" s="275"/>
      <c r="YN307" s="271"/>
      <c r="YO307" s="275"/>
      <c r="YP307" s="271"/>
      <c r="YQ307" s="275"/>
      <c r="YR307" s="271"/>
      <c r="YS307" s="275"/>
      <c r="YT307" s="271"/>
      <c r="YU307" s="275"/>
      <c r="YV307" s="271"/>
      <c r="YW307" s="275"/>
      <c r="YX307" s="271"/>
      <c r="YY307" s="275"/>
      <c r="YZ307" s="271"/>
      <c r="ZA307" s="275"/>
      <c r="ZB307" s="271"/>
      <c r="ZC307" s="275"/>
      <c r="ZD307" s="271"/>
      <c r="ZE307" s="275"/>
      <c r="ZF307" s="271"/>
      <c r="ZG307" s="275"/>
      <c r="ZH307" s="271"/>
      <c r="ZI307" s="275"/>
      <c r="ZJ307" s="271"/>
      <c r="ZK307" s="275"/>
      <c r="ZL307" s="271"/>
      <c r="ZM307" s="275"/>
      <c r="ZN307" s="271"/>
      <c r="ZO307" s="275"/>
      <c r="ZP307" s="271"/>
      <c r="ZQ307" s="275"/>
      <c r="ZR307" s="271"/>
      <c r="ZS307" s="275"/>
      <c r="ZT307" s="271"/>
      <c r="ZU307" s="275"/>
      <c r="ZV307" s="271"/>
      <c r="ZW307" s="275"/>
      <c r="ZX307" s="271"/>
      <c r="ZY307" s="275"/>
      <c r="ZZ307" s="271"/>
      <c r="AAA307" s="275"/>
      <c r="AAB307" s="271"/>
      <c r="AAC307" s="275"/>
      <c r="AAD307" s="271"/>
      <c r="AAE307" s="275"/>
      <c r="AAF307" s="271"/>
      <c r="AAG307" s="275"/>
      <c r="AAH307" s="271"/>
      <c r="AAI307" s="275"/>
      <c r="AAJ307" s="271"/>
      <c r="AAK307" s="275"/>
      <c r="AAL307" s="271"/>
      <c r="AAM307" s="275"/>
      <c r="AAN307" s="271"/>
      <c r="AAO307" s="275"/>
      <c r="AAP307" s="271"/>
      <c r="AAQ307" s="275"/>
      <c r="AAR307" s="271"/>
      <c r="AAS307" s="275"/>
      <c r="AAT307" s="271"/>
      <c r="AAU307" s="275"/>
      <c r="AAV307" s="271"/>
      <c r="AAW307" s="275"/>
      <c r="AAX307" s="271"/>
      <c r="AAY307" s="275"/>
      <c r="AAZ307" s="271"/>
      <c r="ABA307" s="275"/>
      <c r="ABB307" s="271"/>
      <c r="ABC307" s="275"/>
      <c r="ABD307" s="271"/>
      <c r="ABE307" s="275"/>
      <c r="ABF307" s="271"/>
      <c r="ABG307" s="275"/>
      <c r="ABH307" s="271"/>
      <c r="ABI307" s="275"/>
      <c r="ABJ307" s="271"/>
      <c r="ABK307" s="275"/>
      <c r="ABL307" s="271"/>
      <c r="ABM307" s="275"/>
      <c r="ABN307" s="271"/>
      <c r="ABO307" s="275"/>
      <c r="ABP307" s="271"/>
      <c r="ABQ307" s="275"/>
      <c r="ABR307" s="271"/>
      <c r="ABS307" s="275"/>
      <c r="ABT307" s="271"/>
      <c r="ABU307" s="275"/>
      <c r="ABV307" s="271"/>
      <c r="ABW307" s="275"/>
      <c r="ABX307" s="271"/>
      <c r="ABY307" s="275"/>
      <c r="ABZ307" s="271"/>
      <c r="ACA307" s="275"/>
      <c r="ACB307" s="271"/>
      <c r="ACC307" s="275"/>
      <c r="ACD307" s="271"/>
      <c r="ACE307" s="275"/>
      <c r="ACF307" s="271"/>
      <c r="ACG307" s="275"/>
      <c r="ACH307" s="271"/>
      <c r="ACI307" s="275"/>
      <c r="ACJ307" s="271"/>
      <c r="ACK307" s="275"/>
      <c r="ACL307" s="271"/>
      <c r="ACM307" s="275"/>
      <c r="ACN307" s="271"/>
      <c r="ACO307" s="275"/>
      <c r="ACP307" s="271"/>
      <c r="ACQ307" s="275"/>
      <c r="ACR307" s="271"/>
      <c r="ACS307" s="275"/>
      <c r="ACT307" s="271"/>
      <c r="ACU307" s="275"/>
      <c r="ACV307" s="271"/>
      <c r="ACW307" s="275"/>
      <c r="ACX307" s="271"/>
      <c r="ACY307" s="275"/>
      <c r="ACZ307" s="271"/>
      <c r="ADA307" s="275"/>
      <c r="ADB307" s="271"/>
      <c r="ADC307" s="275"/>
      <c r="ADD307" s="271"/>
      <c r="ADE307" s="275"/>
      <c r="ADF307" s="271"/>
      <c r="ADG307" s="275"/>
      <c r="ADH307" s="271"/>
      <c r="ADI307" s="275"/>
      <c r="ADJ307" s="271"/>
      <c r="ADK307" s="275"/>
      <c r="ADL307" s="271"/>
      <c r="ADM307" s="275"/>
      <c r="ADN307" s="271"/>
      <c r="ADO307" s="275"/>
      <c r="ADP307" s="271"/>
      <c r="ADQ307" s="275"/>
      <c r="ADR307" s="271"/>
      <c r="ADS307" s="275"/>
      <c r="ADT307" s="271"/>
      <c r="ADU307" s="275"/>
      <c r="ADV307" s="271"/>
      <c r="ADW307" s="275"/>
      <c r="ADX307" s="271"/>
      <c r="ADY307" s="275"/>
      <c r="ADZ307" s="271"/>
      <c r="AEA307" s="275"/>
      <c r="AEB307" s="271"/>
      <c r="AEC307" s="275"/>
      <c r="AED307" s="271"/>
      <c r="AEE307" s="275"/>
      <c r="AEF307" s="271"/>
      <c r="AEG307" s="275"/>
      <c r="AEH307" s="271"/>
      <c r="AEI307" s="275"/>
      <c r="AEJ307" s="271"/>
      <c r="AEK307" s="275"/>
      <c r="AEL307" s="271"/>
      <c r="AEM307" s="275"/>
      <c r="AEN307" s="271"/>
      <c r="AEO307" s="275"/>
      <c r="AEP307" s="271"/>
      <c r="AEQ307" s="275"/>
      <c r="AER307" s="271"/>
      <c r="AES307" s="275"/>
      <c r="AET307" s="271"/>
      <c r="AEU307" s="275"/>
      <c r="AEV307" s="271"/>
      <c r="AEW307" s="275"/>
      <c r="AEX307" s="271"/>
      <c r="AEY307" s="275"/>
      <c r="AEZ307" s="271"/>
      <c r="AFA307" s="275"/>
      <c r="AFB307" s="271"/>
      <c r="AFC307" s="275"/>
      <c r="AFD307" s="271"/>
      <c r="AFE307" s="275"/>
      <c r="AFF307" s="271"/>
      <c r="AFG307" s="275"/>
      <c r="AFH307" s="271"/>
      <c r="AFI307" s="275"/>
      <c r="AFJ307" s="271"/>
      <c r="AFK307" s="275"/>
      <c r="AFL307" s="271"/>
      <c r="AFM307" s="275"/>
      <c r="AFN307" s="271"/>
      <c r="AFO307" s="275"/>
      <c r="AFP307" s="271"/>
      <c r="AFQ307" s="275"/>
      <c r="AFR307" s="271"/>
      <c r="AFS307" s="275"/>
      <c r="AFT307" s="271"/>
      <c r="AFU307" s="275"/>
      <c r="AFV307" s="271"/>
      <c r="AFW307" s="275"/>
      <c r="AFX307" s="271"/>
      <c r="AFY307" s="275"/>
      <c r="AFZ307" s="271"/>
      <c r="AGA307" s="275"/>
      <c r="AGB307" s="271"/>
      <c r="AGC307" s="275"/>
      <c r="AGD307" s="271"/>
      <c r="AGE307" s="275"/>
      <c r="AGF307" s="271"/>
      <c r="AGG307" s="275"/>
      <c r="AGH307" s="271"/>
      <c r="AGI307" s="275"/>
      <c r="AGJ307" s="271"/>
      <c r="AGK307" s="275"/>
      <c r="AGL307" s="271"/>
      <c r="AGM307" s="275"/>
      <c r="AGN307" s="271"/>
      <c r="AGO307" s="275"/>
      <c r="AGP307" s="271"/>
      <c r="AGQ307" s="275"/>
      <c r="AGR307" s="271"/>
      <c r="AGS307" s="275"/>
      <c r="AGT307" s="271"/>
      <c r="AGU307" s="275"/>
      <c r="AGV307" s="271"/>
      <c r="AGW307" s="275"/>
      <c r="AGX307" s="271"/>
      <c r="AGY307" s="275"/>
      <c r="AGZ307" s="271"/>
      <c r="AHA307" s="275"/>
      <c r="AHB307" s="271"/>
      <c r="AHC307" s="275"/>
      <c r="AHD307" s="271"/>
      <c r="AHE307" s="275"/>
      <c r="AHF307" s="271"/>
      <c r="AHG307" s="275"/>
      <c r="AHH307" s="271"/>
      <c r="AHI307" s="275"/>
      <c r="AHJ307" s="271"/>
      <c r="AHK307" s="275"/>
      <c r="AHL307" s="271"/>
      <c r="AHM307" s="275"/>
      <c r="AHN307" s="271"/>
      <c r="AHO307" s="275"/>
      <c r="AHP307" s="271"/>
      <c r="AHQ307" s="275"/>
      <c r="AHR307" s="271"/>
      <c r="AHS307" s="275"/>
      <c r="AHT307" s="271"/>
      <c r="AHU307" s="275"/>
      <c r="AHV307" s="271"/>
      <c r="AHW307" s="275"/>
      <c r="AHX307" s="271"/>
      <c r="AHY307" s="275"/>
      <c r="AHZ307" s="271"/>
      <c r="AIA307" s="275"/>
      <c r="AIB307" s="271"/>
      <c r="AIC307" s="275"/>
      <c r="AID307" s="271"/>
      <c r="AIE307" s="275"/>
      <c r="AIF307" s="271"/>
      <c r="AIG307" s="275"/>
      <c r="AIH307" s="271"/>
      <c r="AII307" s="275"/>
      <c r="AIJ307" s="271"/>
      <c r="AIK307" s="275"/>
      <c r="AIL307" s="271"/>
      <c r="AIM307" s="275"/>
      <c r="AIN307" s="271"/>
      <c r="AIO307" s="275"/>
      <c r="AIP307" s="271"/>
      <c r="AIQ307" s="275"/>
      <c r="AIR307" s="271"/>
      <c r="AIS307" s="275"/>
      <c r="AIT307" s="271"/>
      <c r="AIU307" s="275"/>
      <c r="AIV307" s="271"/>
      <c r="AIW307" s="275"/>
      <c r="AIX307" s="271"/>
      <c r="AIY307" s="275"/>
      <c r="AIZ307" s="271"/>
      <c r="AJA307" s="275"/>
      <c r="AJB307" s="271"/>
      <c r="AJC307" s="275"/>
      <c r="AJD307" s="271"/>
      <c r="AJE307" s="275"/>
      <c r="AJF307" s="271"/>
      <c r="AJG307" s="275"/>
      <c r="AJH307" s="271"/>
      <c r="AJI307" s="275"/>
      <c r="AJJ307" s="271"/>
      <c r="AJK307" s="275"/>
      <c r="AJL307" s="271"/>
      <c r="AJM307" s="275"/>
      <c r="AJN307" s="271"/>
      <c r="AJO307" s="275"/>
      <c r="AJP307" s="271"/>
      <c r="AJQ307" s="275"/>
      <c r="AJR307" s="271"/>
      <c r="AJS307" s="275"/>
      <c r="AJT307" s="271"/>
      <c r="AJU307" s="275"/>
      <c r="AJV307" s="271"/>
      <c r="AJW307" s="275"/>
      <c r="AJX307" s="271"/>
      <c r="AJY307" s="275"/>
      <c r="AJZ307" s="271"/>
      <c r="AKA307" s="275"/>
      <c r="AKB307" s="271"/>
      <c r="AKC307" s="275"/>
      <c r="AKD307" s="271"/>
      <c r="AKE307" s="275"/>
      <c r="AKF307" s="271"/>
      <c r="AKG307" s="275"/>
      <c r="AKH307" s="271"/>
      <c r="AKI307" s="275"/>
      <c r="AKJ307" s="271"/>
      <c r="AKK307" s="275"/>
      <c r="AKL307" s="271"/>
      <c r="AKM307" s="275"/>
      <c r="AKN307" s="271"/>
      <c r="AKO307" s="275"/>
      <c r="AKP307" s="271"/>
      <c r="AKQ307" s="275"/>
      <c r="AKR307" s="271"/>
      <c r="AKS307" s="275"/>
      <c r="AKT307" s="271"/>
      <c r="AKU307" s="275"/>
      <c r="AKV307" s="271"/>
      <c r="AKW307" s="275"/>
      <c r="AKX307" s="271"/>
      <c r="AKY307" s="275"/>
      <c r="AKZ307" s="271"/>
      <c r="ALA307" s="275"/>
      <c r="ALB307" s="271"/>
      <c r="ALC307" s="275"/>
      <c r="ALD307" s="271"/>
      <c r="ALE307" s="275"/>
      <c r="ALF307" s="271"/>
      <c r="ALG307" s="275"/>
      <c r="ALH307" s="271"/>
      <c r="ALI307" s="275"/>
      <c r="ALJ307" s="271"/>
      <c r="ALK307" s="275"/>
      <c r="ALL307" s="271"/>
      <c r="ALM307" s="275"/>
      <c r="ALN307" s="271"/>
      <c r="ALO307" s="275"/>
      <c r="ALP307" s="271"/>
      <c r="ALQ307" s="275"/>
      <c r="ALR307" s="271"/>
      <c r="ALS307" s="275"/>
      <c r="ALT307" s="271"/>
      <c r="ALU307" s="275"/>
      <c r="ALV307" s="271"/>
      <c r="ALW307" s="275"/>
      <c r="ALX307" s="271"/>
      <c r="ALY307" s="275"/>
      <c r="ALZ307" s="271"/>
      <c r="AMA307" s="275"/>
      <c r="AMB307" s="271"/>
      <c r="AMC307" s="275"/>
      <c r="AMD307" s="271"/>
      <c r="AME307" s="275"/>
      <c r="AMF307" s="271"/>
      <c r="AMG307" s="275"/>
      <c r="AMH307" s="271"/>
      <c r="AMI307" s="275"/>
      <c r="AMJ307" s="271"/>
      <c r="AMK307" s="275"/>
      <c r="AML307" s="271"/>
      <c r="AMM307" s="275"/>
      <c r="AMN307" s="271"/>
      <c r="AMO307" s="275"/>
      <c r="AMP307" s="271"/>
      <c r="AMQ307" s="275"/>
      <c r="AMR307" s="271"/>
      <c r="AMS307" s="275"/>
      <c r="AMT307" s="271"/>
      <c r="AMU307" s="275"/>
      <c r="AMV307" s="271"/>
      <c r="AMW307" s="275"/>
      <c r="AMX307" s="271"/>
      <c r="AMY307" s="275"/>
      <c r="AMZ307" s="271"/>
      <c r="ANA307" s="275"/>
      <c r="ANB307" s="271"/>
      <c r="ANC307" s="275"/>
      <c r="AND307" s="271"/>
      <c r="ANE307" s="275"/>
      <c r="ANF307" s="271"/>
      <c r="ANG307" s="275"/>
      <c r="ANH307" s="271"/>
      <c r="ANI307" s="275"/>
      <c r="ANJ307" s="271"/>
      <c r="ANK307" s="275"/>
      <c r="ANL307" s="271"/>
      <c r="ANM307" s="275"/>
      <c r="ANN307" s="271"/>
      <c r="ANO307" s="275"/>
      <c r="ANP307" s="271"/>
      <c r="ANQ307" s="275"/>
      <c r="ANR307" s="271"/>
      <c r="ANS307" s="275"/>
      <c r="ANT307" s="271"/>
      <c r="ANU307" s="275"/>
      <c r="ANV307" s="271"/>
      <c r="ANW307" s="275"/>
      <c r="ANX307" s="271"/>
      <c r="ANY307" s="275"/>
      <c r="ANZ307" s="271"/>
      <c r="AOA307" s="275"/>
      <c r="AOB307" s="271"/>
      <c r="AOC307" s="275"/>
      <c r="AOD307" s="271"/>
      <c r="AOE307" s="275"/>
      <c r="AOF307" s="271"/>
      <c r="AOG307" s="275"/>
      <c r="AOH307" s="271"/>
      <c r="AOI307" s="275"/>
      <c r="AOJ307" s="271"/>
      <c r="AOK307" s="275"/>
      <c r="AOL307" s="271"/>
      <c r="AOM307" s="275"/>
      <c r="AON307" s="271"/>
      <c r="AOO307" s="275"/>
      <c r="AOP307" s="271"/>
      <c r="AOQ307" s="275"/>
      <c r="AOR307" s="271"/>
      <c r="AOS307" s="275"/>
      <c r="AOT307" s="271"/>
      <c r="AOU307" s="275"/>
      <c r="AOV307" s="271"/>
      <c r="AOW307" s="275"/>
      <c r="AOX307" s="271"/>
      <c r="AOY307" s="275"/>
      <c r="AOZ307" s="271"/>
      <c r="APA307" s="275"/>
      <c r="APB307" s="271"/>
      <c r="APC307" s="275"/>
      <c r="APD307" s="271"/>
      <c r="APE307" s="275"/>
      <c r="APF307" s="271"/>
      <c r="APG307" s="275"/>
      <c r="APH307" s="271"/>
      <c r="API307" s="275"/>
      <c r="APJ307" s="271"/>
      <c r="APK307" s="275"/>
      <c r="APL307" s="271"/>
      <c r="APM307" s="275"/>
      <c r="APN307" s="271"/>
      <c r="APO307" s="275"/>
      <c r="APP307" s="271"/>
      <c r="APQ307" s="275"/>
      <c r="APR307" s="271"/>
      <c r="APS307" s="275"/>
      <c r="APT307" s="271"/>
      <c r="APU307" s="275"/>
      <c r="APV307" s="271"/>
      <c r="APW307" s="275"/>
      <c r="APX307" s="271"/>
      <c r="APY307" s="275"/>
      <c r="APZ307" s="271"/>
      <c r="AQA307" s="275"/>
      <c r="AQB307" s="271"/>
      <c r="AQC307" s="275"/>
      <c r="AQD307" s="271"/>
      <c r="AQE307" s="275"/>
      <c r="AQF307" s="271"/>
      <c r="AQG307" s="275"/>
      <c r="AQH307" s="271"/>
      <c r="AQI307" s="275"/>
      <c r="AQJ307" s="271"/>
      <c r="AQK307" s="275"/>
      <c r="AQL307" s="271"/>
      <c r="AQM307" s="275"/>
      <c r="AQN307" s="271"/>
      <c r="AQO307" s="275"/>
      <c r="AQP307" s="271"/>
      <c r="AQQ307" s="275"/>
      <c r="AQR307" s="271"/>
      <c r="AQS307" s="275"/>
      <c r="AQT307" s="271"/>
      <c r="AQU307" s="275"/>
      <c r="AQV307" s="271"/>
      <c r="AQW307" s="275"/>
      <c r="AQX307" s="271"/>
      <c r="AQY307" s="275"/>
      <c r="AQZ307" s="271"/>
      <c r="ARA307" s="275"/>
      <c r="ARB307" s="271"/>
      <c r="ARC307" s="275"/>
      <c r="ARD307" s="271"/>
      <c r="ARE307" s="275"/>
      <c r="ARF307" s="271"/>
      <c r="ARG307" s="275"/>
      <c r="ARH307" s="271"/>
      <c r="ARI307" s="275"/>
      <c r="ARJ307" s="271"/>
      <c r="ARK307" s="275"/>
      <c r="ARL307" s="271"/>
      <c r="ARM307" s="275"/>
      <c r="ARN307" s="271"/>
      <c r="ARO307" s="275"/>
      <c r="ARP307" s="271"/>
      <c r="ARQ307" s="275"/>
      <c r="ARR307" s="271"/>
      <c r="ARS307" s="275"/>
      <c r="ART307" s="271"/>
      <c r="ARU307" s="275"/>
      <c r="ARV307" s="271"/>
      <c r="ARW307" s="275"/>
      <c r="ARX307" s="271"/>
      <c r="ARY307" s="275"/>
      <c r="ARZ307" s="271"/>
      <c r="ASA307" s="275"/>
      <c r="ASB307" s="271"/>
      <c r="ASC307" s="275"/>
      <c r="ASD307" s="271"/>
      <c r="ASE307" s="275"/>
      <c r="ASF307" s="271"/>
      <c r="ASG307" s="275"/>
      <c r="ASH307" s="271"/>
      <c r="ASI307" s="275"/>
      <c r="ASJ307" s="271"/>
      <c r="ASK307" s="275"/>
      <c r="ASL307" s="271"/>
      <c r="ASM307" s="275"/>
      <c r="ASN307" s="271"/>
      <c r="ASO307" s="275"/>
      <c r="ASP307" s="271"/>
      <c r="ASQ307" s="275"/>
      <c r="ASR307" s="271"/>
      <c r="ASS307" s="275"/>
      <c r="AST307" s="271"/>
      <c r="ASU307" s="275"/>
      <c r="ASV307" s="271"/>
      <c r="ASW307" s="275"/>
      <c r="ASX307" s="271"/>
      <c r="ASY307" s="275"/>
      <c r="ASZ307" s="271"/>
      <c r="ATA307" s="275"/>
      <c r="ATB307" s="271"/>
      <c r="ATC307" s="275"/>
      <c r="ATD307" s="271"/>
      <c r="ATE307" s="275"/>
      <c r="ATF307" s="271"/>
      <c r="ATG307" s="275"/>
      <c r="ATH307" s="271"/>
      <c r="ATI307" s="275"/>
      <c r="ATJ307" s="271"/>
      <c r="ATK307" s="275"/>
      <c r="ATL307" s="271"/>
      <c r="ATM307" s="275"/>
      <c r="ATN307" s="271"/>
      <c r="ATO307" s="275"/>
      <c r="ATP307" s="271"/>
      <c r="ATQ307" s="275"/>
      <c r="ATR307" s="271"/>
      <c r="ATS307" s="275"/>
      <c r="ATT307" s="271"/>
      <c r="ATU307" s="275"/>
      <c r="ATV307" s="271"/>
      <c r="ATW307" s="275"/>
      <c r="ATX307" s="271"/>
      <c r="ATY307" s="275"/>
      <c r="ATZ307" s="271"/>
      <c r="AUA307" s="275"/>
      <c r="AUB307" s="271"/>
      <c r="AUC307" s="275"/>
      <c r="AUD307" s="271"/>
      <c r="AUE307" s="275"/>
      <c r="AUF307" s="271"/>
      <c r="AUG307" s="275"/>
      <c r="AUH307" s="271"/>
      <c r="AUI307" s="275"/>
      <c r="AUJ307" s="271"/>
      <c r="AUK307" s="275"/>
      <c r="AUL307" s="271"/>
      <c r="AUM307" s="275"/>
      <c r="AUN307" s="271"/>
      <c r="AUO307" s="275"/>
      <c r="AUP307" s="271"/>
      <c r="AUQ307" s="275"/>
      <c r="AUR307" s="271"/>
      <c r="AUS307" s="275"/>
      <c r="AUT307" s="271"/>
      <c r="AUU307" s="275"/>
      <c r="AUV307" s="271"/>
      <c r="AUW307" s="275"/>
      <c r="AUX307" s="271"/>
      <c r="AUY307" s="275"/>
      <c r="AUZ307" s="271"/>
      <c r="AVA307" s="275"/>
      <c r="AVB307" s="271"/>
      <c r="AVC307" s="275"/>
      <c r="AVD307" s="271"/>
      <c r="AVE307" s="275"/>
      <c r="AVF307" s="271"/>
      <c r="AVG307" s="275"/>
      <c r="AVH307" s="271"/>
      <c r="AVI307" s="275"/>
      <c r="AVJ307" s="271"/>
      <c r="AVK307" s="275"/>
      <c r="AVL307" s="271"/>
      <c r="AVM307" s="275"/>
      <c r="AVN307" s="271"/>
      <c r="AVO307" s="275"/>
      <c r="AVP307" s="271"/>
      <c r="AVQ307" s="275"/>
      <c r="AVR307" s="271"/>
      <c r="AVS307" s="275"/>
      <c r="AVT307" s="271"/>
      <c r="AVU307" s="275"/>
      <c r="AVV307" s="271"/>
      <c r="AVW307" s="275"/>
      <c r="AVX307" s="271"/>
      <c r="AVY307" s="275"/>
      <c r="AVZ307" s="271"/>
      <c r="AWA307" s="275"/>
      <c r="AWB307" s="271"/>
      <c r="AWC307" s="275"/>
      <c r="AWD307" s="271"/>
      <c r="AWE307" s="275"/>
      <c r="AWF307" s="271"/>
      <c r="AWG307" s="275"/>
      <c r="AWH307" s="271"/>
      <c r="AWI307" s="275"/>
      <c r="AWJ307" s="271"/>
      <c r="AWK307" s="275"/>
      <c r="AWL307" s="271"/>
      <c r="AWM307" s="275"/>
      <c r="AWN307" s="271"/>
      <c r="AWO307" s="275"/>
      <c r="AWP307" s="271"/>
      <c r="AWQ307" s="275"/>
      <c r="AWR307" s="271"/>
      <c r="AWS307" s="275"/>
      <c r="AWT307" s="271"/>
      <c r="AWU307" s="275"/>
      <c r="AWV307" s="271"/>
      <c r="AWW307" s="275"/>
      <c r="AWX307" s="271"/>
      <c r="AWY307" s="275"/>
      <c r="AWZ307" s="271"/>
      <c r="AXA307" s="275"/>
      <c r="AXB307" s="271"/>
      <c r="AXC307" s="275"/>
      <c r="AXD307" s="271"/>
      <c r="AXE307" s="275"/>
      <c r="AXF307" s="271"/>
      <c r="AXG307" s="275"/>
      <c r="AXH307" s="271"/>
      <c r="AXI307" s="275"/>
      <c r="AXJ307" s="271"/>
      <c r="AXK307" s="275"/>
      <c r="AXL307" s="271"/>
      <c r="AXM307" s="275"/>
      <c r="AXN307" s="271"/>
      <c r="AXO307" s="275"/>
      <c r="AXP307" s="271"/>
      <c r="AXQ307" s="275"/>
      <c r="AXR307" s="271"/>
      <c r="AXS307" s="275"/>
      <c r="AXT307" s="271"/>
      <c r="AXU307" s="275"/>
      <c r="AXV307" s="271"/>
      <c r="AXW307" s="275"/>
      <c r="AXX307" s="271"/>
      <c r="AXY307" s="275"/>
      <c r="AXZ307" s="271"/>
      <c r="AYA307" s="275"/>
      <c r="AYB307" s="271"/>
      <c r="AYC307" s="275"/>
      <c r="AYD307" s="271"/>
      <c r="AYE307" s="275"/>
      <c r="AYF307" s="271"/>
      <c r="AYG307" s="275"/>
      <c r="AYH307" s="271"/>
      <c r="AYI307" s="275"/>
      <c r="AYJ307" s="271"/>
      <c r="AYK307" s="275"/>
      <c r="AYL307" s="271"/>
      <c r="AYM307" s="275"/>
      <c r="AYN307" s="271"/>
      <c r="AYO307" s="275"/>
      <c r="AYP307" s="271"/>
      <c r="AYQ307" s="275"/>
      <c r="AYR307" s="271"/>
      <c r="AYS307" s="275"/>
      <c r="AYT307" s="271"/>
      <c r="AYU307" s="275"/>
      <c r="AYV307" s="271"/>
      <c r="AYW307" s="275"/>
      <c r="AYX307" s="271"/>
      <c r="AYY307" s="275"/>
      <c r="AYZ307" s="271"/>
      <c r="AZA307" s="275"/>
      <c r="AZB307" s="271"/>
      <c r="AZC307" s="275"/>
      <c r="AZD307" s="271"/>
      <c r="AZE307" s="275"/>
      <c r="AZF307" s="271"/>
      <c r="AZG307" s="275"/>
      <c r="AZH307" s="271"/>
      <c r="AZI307" s="275"/>
      <c r="AZJ307" s="271"/>
      <c r="AZK307" s="275"/>
      <c r="AZL307" s="271"/>
      <c r="AZM307" s="275"/>
      <c r="AZN307" s="271"/>
      <c r="AZO307" s="275"/>
      <c r="AZP307" s="271"/>
      <c r="AZQ307" s="275"/>
      <c r="AZR307" s="271"/>
      <c r="AZS307" s="275"/>
      <c r="AZT307" s="271"/>
      <c r="AZU307" s="275"/>
      <c r="AZV307" s="271"/>
      <c r="AZW307" s="275"/>
      <c r="AZX307" s="271"/>
      <c r="AZY307" s="275"/>
      <c r="AZZ307" s="271"/>
      <c r="BAA307" s="275"/>
      <c r="BAB307" s="271"/>
      <c r="BAC307" s="275"/>
      <c r="BAD307" s="271"/>
      <c r="BAE307" s="275"/>
      <c r="BAF307" s="271"/>
      <c r="BAG307" s="275"/>
      <c r="BAH307" s="271"/>
      <c r="BAI307" s="275"/>
      <c r="BAJ307" s="271"/>
      <c r="BAK307" s="275"/>
      <c r="BAL307" s="271"/>
      <c r="BAM307" s="275"/>
      <c r="BAN307" s="271"/>
      <c r="BAO307" s="275"/>
      <c r="BAP307" s="271"/>
      <c r="BAQ307" s="275"/>
      <c r="BAR307" s="271"/>
      <c r="BAS307" s="275"/>
      <c r="BAT307" s="271"/>
      <c r="BAU307" s="275"/>
      <c r="BAV307" s="271"/>
      <c r="BAW307" s="275"/>
      <c r="BAX307" s="271"/>
      <c r="BAY307" s="275"/>
      <c r="BAZ307" s="271"/>
      <c r="BBA307" s="275"/>
      <c r="BBB307" s="271"/>
      <c r="BBC307" s="275"/>
      <c r="BBD307" s="271"/>
      <c r="BBE307" s="275"/>
      <c r="BBF307" s="271"/>
      <c r="BBG307" s="275"/>
      <c r="BBH307" s="271"/>
      <c r="BBI307" s="275"/>
      <c r="BBJ307" s="271"/>
      <c r="BBK307" s="275"/>
      <c r="BBL307" s="271"/>
      <c r="BBM307" s="275"/>
      <c r="BBN307" s="271"/>
      <c r="BBO307" s="275"/>
      <c r="BBP307" s="271"/>
      <c r="BBQ307" s="275"/>
      <c r="BBR307" s="271"/>
      <c r="BBS307" s="275"/>
      <c r="BBT307" s="271"/>
      <c r="BBU307" s="275"/>
      <c r="BBV307" s="271"/>
      <c r="BBW307" s="275"/>
      <c r="BBX307" s="271"/>
      <c r="BBY307" s="275"/>
      <c r="BBZ307" s="271"/>
      <c r="BCA307" s="275"/>
      <c r="BCB307" s="271"/>
      <c r="BCC307" s="275"/>
      <c r="BCD307" s="271"/>
      <c r="BCE307" s="275"/>
      <c r="BCF307" s="271"/>
      <c r="BCG307" s="275"/>
      <c r="BCH307" s="271"/>
      <c r="BCI307" s="275"/>
      <c r="BCJ307" s="271"/>
      <c r="BCK307" s="275"/>
      <c r="BCL307" s="271"/>
      <c r="BCM307" s="275"/>
      <c r="BCN307" s="271"/>
      <c r="BCO307" s="275"/>
      <c r="BCP307" s="271"/>
      <c r="BCQ307" s="275"/>
      <c r="BCR307" s="271"/>
      <c r="BCS307" s="275"/>
      <c r="BCT307" s="271"/>
      <c r="BCU307" s="275"/>
      <c r="BCV307" s="271"/>
      <c r="BCW307" s="275"/>
      <c r="BCX307" s="271"/>
      <c r="BCY307" s="275"/>
      <c r="BCZ307" s="271"/>
      <c r="BDA307" s="275"/>
      <c r="BDB307" s="271"/>
      <c r="BDC307" s="275"/>
      <c r="BDD307" s="271"/>
      <c r="BDE307" s="275"/>
      <c r="BDF307" s="271"/>
      <c r="BDG307" s="275"/>
      <c r="BDH307" s="271"/>
      <c r="BDI307" s="275"/>
      <c r="BDJ307" s="271"/>
      <c r="BDK307" s="275"/>
      <c r="BDL307" s="271"/>
      <c r="BDM307" s="275"/>
      <c r="BDN307" s="271"/>
      <c r="BDO307" s="275"/>
      <c r="BDP307" s="271"/>
      <c r="BDQ307" s="275"/>
      <c r="BDR307" s="271"/>
      <c r="BDS307" s="275"/>
      <c r="BDT307" s="271"/>
      <c r="BDU307" s="275"/>
      <c r="BDV307" s="271"/>
      <c r="BDW307" s="275"/>
      <c r="BDX307" s="271"/>
      <c r="BDY307" s="275"/>
      <c r="BDZ307" s="271"/>
      <c r="BEA307" s="275"/>
      <c r="BEB307" s="271"/>
      <c r="BEC307" s="275"/>
      <c r="BED307" s="271"/>
      <c r="BEE307" s="275"/>
      <c r="BEF307" s="271"/>
      <c r="BEG307" s="275"/>
      <c r="BEH307" s="271"/>
      <c r="BEI307" s="275"/>
      <c r="BEJ307" s="271"/>
      <c r="BEK307" s="275"/>
      <c r="BEL307" s="271"/>
      <c r="BEM307" s="275"/>
      <c r="BEN307" s="271"/>
      <c r="BEO307" s="275"/>
      <c r="BEP307" s="271"/>
      <c r="BEQ307" s="275"/>
      <c r="BER307" s="271"/>
      <c r="BES307" s="275"/>
      <c r="BET307" s="271"/>
      <c r="BEU307" s="275"/>
      <c r="BEV307" s="271"/>
      <c r="BEW307" s="275"/>
      <c r="BEX307" s="271"/>
      <c r="BEY307" s="275"/>
      <c r="BEZ307" s="271"/>
      <c r="BFA307" s="275"/>
      <c r="BFB307" s="271"/>
      <c r="BFC307" s="275"/>
      <c r="BFD307" s="271"/>
      <c r="BFE307" s="275"/>
      <c r="BFF307" s="271"/>
      <c r="BFG307" s="275"/>
      <c r="BFH307" s="271"/>
      <c r="BFI307" s="275"/>
      <c r="BFJ307" s="271"/>
      <c r="BFK307" s="275"/>
      <c r="BFL307" s="271"/>
      <c r="BFM307" s="275"/>
      <c r="BFN307" s="271"/>
      <c r="BFO307" s="275"/>
      <c r="BFP307" s="271"/>
      <c r="BFQ307" s="275"/>
      <c r="BFR307" s="271"/>
      <c r="BFS307" s="275"/>
      <c r="BFT307" s="271"/>
      <c r="BFU307" s="275"/>
      <c r="BFV307" s="271"/>
      <c r="BFW307" s="275"/>
      <c r="BFX307" s="271"/>
      <c r="BFY307" s="275"/>
      <c r="BFZ307" s="271"/>
      <c r="BGA307" s="275"/>
      <c r="BGB307" s="271"/>
      <c r="BGC307" s="275"/>
      <c r="BGD307" s="271"/>
      <c r="BGE307" s="275"/>
      <c r="BGF307" s="271"/>
      <c r="BGG307" s="275"/>
      <c r="BGH307" s="271"/>
      <c r="BGI307" s="275"/>
      <c r="BGJ307" s="271"/>
      <c r="BGK307" s="275"/>
      <c r="BGL307" s="271"/>
      <c r="BGM307" s="275"/>
      <c r="BGN307" s="271"/>
      <c r="BGO307" s="275"/>
      <c r="BGP307" s="271"/>
      <c r="BGQ307" s="275"/>
      <c r="BGR307" s="271"/>
      <c r="BGS307" s="275"/>
      <c r="BGT307" s="271"/>
      <c r="BGU307" s="275"/>
      <c r="BGV307" s="271"/>
      <c r="BGW307" s="275"/>
      <c r="BGX307" s="271"/>
      <c r="BGY307" s="275"/>
      <c r="BGZ307" s="271"/>
      <c r="BHA307" s="275"/>
      <c r="BHB307" s="271"/>
      <c r="BHC307" s="275"/>
      <c r="BHD307" s="271"/>
      <c r="BHE307" s="275"/>
      <c r="BHF307" s="271"/>
      <c r="BHG307" s="275"/>
      <c r="BHH307" s="271"/>
      <c r="BHI307" s="275"/>
      <c r="BHJ307" s="271"/>
      <c r="BHK307" s="275"/>
      <c r="BHL307" s="271"/>
      <c r="BHM307" s="275"/>
      <c r="BHN307" s="271"/>
      <c r="BHO307" s="275"/>
      <c r="BHP307" s="271"/>
      <c r="BHQ307" s="275"/>
      <c r="BHR307" s="271"/>
      <c r="BHS307" s="275"/>
      <c r="BHT307" s="271"/>
      <c r="BHU307" s="275"/>
      <c r="BHV307" s="271"/>
      <c r="BHW307" s="275"/>
      <c r="BHX307" s="271"/>
      <c r="BHY307" s="275"/>
      <c r="BHZ307" s="271"/>
      <c r="BIA307" s="275"/>
      <c r="BIB307" s="271"/>
      <c r="BIC307" s="275"/>
      <c r="BID307" s="271"/>
      <c r="BIE307" s="275"/>
      <c r="BIF307" s="271"/>
      <c r="BIG307" s="275"/>
      <c r="BIH307" s="271"/>
      <c r="BII307" s="275"/>
      <c r="BIJ307" s="271"/>
      <c r="BIK307" s="275"/>
      <c r="BIL307" s="271"/>
      <c r="BIM307" s="275"/>
      <c r="BIN307" s="271"/>
      <c r="BIO307" s="275"/>
      <c r="BIP307" s="271"/>
      <c r="BIQ307" s="275"/>
      <c r="BIR307" s="271"/>
      <c r="BIS307" s="275"/>
      <c r="BIT307" s="271"/>
      <c r="BIU307" s="275"/>
      <c r="BIV307" s="271"/>
      <c r="BIW307" s="275"/>
      <c r="BIX307" s="271"/>
      <c r="BIY307" s="275"/>
      <c r="BIZ307" s="271"/>
      <c r="BJA307" s="275"/>
      <c r="BJB307" s="271"/>
      <c r="BJC307" s="275"/>
      <c r="BJD307" s="271"/>
      <c r="BJE307" s="275"/>
      <c r="BJF307" s="271"/>
      <c r="BJG307" s="275"/>
      <c r="BJH307" s="271"/>
      <c r="BJI307" s="275"/>
      <c r="BJJ307" s="271"/>
      <c r="BJK307" s="275"/>
      <c r="BJL307" s="271"/>
      <c r="BJM307" s="275"/>
      <c r="BJN307" s="271"/>
      <c r="BJO307" s="275"/>
      <c r="BJP307" s="271"/>
      <c r="BJQ307" s="275"/>
      <c r="BJR307" s="271"/>
      <c r="BJS307" s="275"/>
      <c r="BJT307" s="271"/>
      <c r="BJU307" s="275"/>
      <c r="BJV307" s="271"/>
      <c r="BJW307" s="275"/>
      <c r="BJX307" s="271"/>
      <c r="BJY307" s="275"/>
      <c r="BJZ307" s="271"/>
      <c r="BKA307" s="275"/>
      <c r="BKB307" s="271"/>
      <c r="BKC307" s="275"/>
      <c r="BKD307" s="271"/>
      <c r="BKE307" s="275"/>
      <c r="BKF307" s="271"/>
      <c r="BKG307" s="275"/>
      <c r="BKH307" s="271"/>
      <c r="BKI307" s="275"/>
      <c r="BKJ307" s="271"/>
      <c r="BKK307" s="275"/>
      <c r="BKL307" s="271"/>
      <c r="BKM307" s="275"/>
      <c r="BKN307" s="271"/>
      <c r="BKO307" s="275"/>
      <c r="BKP307" s="271"/>
      <c r="BKQ307" s="275"/>
      <c r="BKR307" s="271"/>
      <c r="BKS307" s="275"/>
      <c r="BKT307" s="271"/>
      <c r="BKU307" s="275"/>
      <c r="BKV307" s="271"/>
      <c r="BKW307" s="275"/>
      <c r="BKX307" s="271"/>
      <c r="BKY307" s="275"/>
      <c r="BKZ307" s="271"/>
      <c r="BLA307" s="275"/>
      <c r="BLB307" s="271"/>
      <c r="BLC307" s="275"/>
      <c r="BLD307" s="271"/>
      <c r="BLE307" s="275"/>
      <c r="BLF307" s="271"/>
      <c r="BLG307" s="275"/>
      <c r="BLH307" s="271"/>
      <c r="BLI307" s="275"/>
      <c r="BLJ307" s="271"/>
      <c r="BLK307" s="275"/>
      <c r="BLL307" s="271"/>
      <c r="BLM307" s="275"/>
      <c r="BLN307" s="271"/>
      <c r="BLO307" s="275"/>
      <c r="BLP307" s="271"/>
      <c r="BLQ307" s="275"/>
      <c r="BLR307" s="271"/>
      <c r="BLS307" s="275"/>
      <c r="BLT307" s="271"/>
      <c r="BLU307" s="275"/>
      <c r="BLV307" s="271"/>
      <c r="BLW307" s="275"/>
      <c r="BLX307" s="271"/>
      <c r="BLY307" s="275"/>
      <c r="BLZ307" s="271"/>
      <c r="BMA307" s="275"/>
      <c r="BMB307" s="271"/>
      <c r="BMC307" s="275"/>
      <c r="BMD307" s="271"/>
      <c r="BME307" s="275"/>
      <c r="BMF307" s="271"/>
      <c r="BMG307" s="275"/>
      <c r="BMH307" s="271"/>
      <c r="BMI307" s="275"/>
      <c r="BMJ307" s="271"/>
      <c r="BMK307" s="275"/>
      <c r="BML307" s="271"/>
      <c r="BMM307" s="275"/>
      <c r="BMN307" s="271"/>
      <c r="BMO307" s="275"/>
      <c r="BMP307" s="271"/>
      <c r="BMQ307" s="275"/>
      <c r="BMR307" s="271"/>
      <c r="BMS307" s="275"/>
      <c r="BMT307" s="271"/>
      <c r="BMU307" s="275"/>
      <c r="BMV307" s="271"/>
      <c r="BMW307" s="275" t="s">
        <v>214</v>
      </c>
      <c r="BMX307" s="271">
        <v>1</v>
      </c>
      <c r="BMY307" s="275" t="s">
        <v>214</v>
      </c>
      <c r="BMZ307" s="271">
        <v>1</v>
      </c>
      <c r="BNA307" s="275" t="s">
        <v>214</v>
      </c>
      <c r="BNB307" s="271">
        <v>1</v>
      </c>
      <c r="BNC307" s="275" t="s">
        <v>214</v>
      </c>
      <c r="BND307" s="271">
        <v>1</v>
      </c>
      <c r="BNE307" s="275" t="s">
        <v>214</v>
      </c>
      <c r="BNF307" s="271">
        <v>1</v>
      </c>
      <c r="BNG307" s="275" t="s">
        <v>214</v>
      </c>
      <c r="BNH307" s="271">
        <v>1</v>
      </c>
      <c r="BNI307" s="275" t="s">
        <v>214</v>
      </c>
      <c r="BNJ307" s="271">
        <v>1</v>
      </c>
      <c r="BNK307" s="275" t="s">
        <v>214</v>
      </c>
      <c r="BNL307" s="271">
        <v>1</v>
      </c>
      <c r="BNM307" s="275" t="s">
        <v>214</v>
      </c>
      <c r="BNN307" s="271">
        <v>1</v>
      </c>
      <c r="BNO307" s="275" t="s">
        <v>214</v>
      </c>
      <c r="BNP307" s="271">
        <v>1</v>
      </c>
      <c r="BNQ307" s="275" t="s">
        <v>214</v>
      </c>
      <c r="BNR307" s="271">
        <v>1</v>
      </c>
      <c r="BNS307" s="275" t="s">
        <v>214</v>
      </c>
      <c r="BNT307" s="271">
        <v>1</v>
      </c>
      <c r="BNU307" s="275" t="s">
        <v>214</v>
      </c>
      <c r="BNV307" s="271">
        <v>1</v>
      </c>
      <c r="BNW307" s="275" t="s">
        <v>214</v>
      </c>
      <c r="BNX307" s="271">
        <v>1</v>
      </c>
      <c r="BNY307" s="275" t="s">
        <v>214</v>
      </c>
      <c r="BNZ307" s="271">
        <v>1</v>
      </c>
      <c r="BOA307" s="275" t="s">
        <v>214</v>
      </c>
      <c r="BOB307" s="271">
        <v>1</v>
      </c>
      <c r="BOC307" s="275" t="s">
        <v>214</v>
      </c>
      <c r="BOD307" s="271">
        <v>1</v>
      </c>
      <c r="BOE307" s="275" t="s">
        <v>214</v>
      </c>
      <c r="BOF307" s="271">
        <v>1</v>
      </c>
      <c r="BOG307" s="275" t="s">
        <v>214</v>
      </c>
      <c r="BOH307" s="271">
        <v>1</v>
      </c>
      <c r="BOI307" s="275" t="s">
        <v>214</v>
      </c>
      <c r="BOJ307" s="271">
        <v>1</v>
      </c>
      <c r="BOK307" s="275" t="s">
        <v>214</v>
      </c>
      <c r="BOL307" s="271">
        <v>1</v>
      </c>
      <c r="BOM307" s="275" t="s">
        <v>214</v>
      </c>
      <c r="BON307" s="271">
        <v>1</v>
      </c>
      <c r="BOO307" s="275" t="s">
        <v>214</v>
      </c>
      <c r="BOP307" s="271">
        <v>1</v>
      </c>
      <c r="BOQ307" s="275" t="s">
        <v>214</v>
      </c>
      <c r="BOR307" s="271">
        <v>1</v>
      </c>
      <c r="BOS307" s="275" t="s">
        <v>214</v>
      </c>
      <c r="BOT307" s="271">
        <v>1</v>
      </c>
      <c r="BOU307" s="275" t="s">
        <v>214</v>
      </c>
      <c r="BOV307" s="271">
        <v>1</v>
      </c>
      <c r="BOW307" s="275" t="s">
        <v>214</v>
      </c>
      <c r="BOX307" s="271">
        <v>1</v>
      </c>
      <c r="BOY307" s="275" t="s">
        <v>214</v>
      </c>
      <c r="BOZ307" s="271">
        <v>1</v>
      </c>
      <c r="BPA307" s="275" t="s">
        <v>214</v>
      </c>
      <c r="BPB307" s="271">
        <v>1</v>
      </c>
      <c r="BPC307" s="275" t="s">
        <v>214</v>
      </c>
      <c r="BPD307" s="271">
        <v>1</v>
      </c>
      <c r="BPE307" s="275" t="s">
        <v>214</v>
      </c>
      <c r="BPF307" s="271">
        <v>1</v>
      </c>
      <c r="BPG307" s="275" t="s">
        <v>214</v>
      </c>
      <c r="BPH307" s="271">
        <v>1</v>
      </c>
      <c r="BPI307" s="275" t="s">
        <v>214</v>
      </c>
      <c r="BPJ307" s="271">
        <v>1</v>
      </c>
      <c r="BPK307" s="275" t="s">
        <v>214</v>
      </c>
      <c r="BPL307" s="271">
        <v>1</v>
      </c>
      <c r="BPM307" s="275" t="s">
        <v>214</v>
      </c>
      <c r="BPN307" s="271">
        <v>1</v>
      </c>
      <c r="BPO307" s="275" t="s">
        <v>214</v>
      </c>
      <c r="BPP307" s="271">
        <v>1</v>
      </c>
      <c r="BPQ307" s="275" t="s">
        <v>214</v>
      </c>
      <c r="BPR307" s="271">
        <v>1</v>
      </c>
      <c r="BPS307" s="275" t="s">
        <v>214</v>
      </c>
      <c r="BPT307" s="271">
        <v>1</v>
      </c>
      <c r="BPU307" s="275" t="s">
        <v>214</v>
      </c>
      <c r="BPV307" s="271">
        <v>1</v>
      </c>
      <c r="BPW307" s="275" t="s">
        <v>214</v>
      </c>
      <c r="BPX307" s="271">
        <v>1</v>
      </c>
      <c r="BPY307" s="275" t="s">
        <v>214</v>
      </c>
      <c r="BPZ307" s="271">
        <v>1</v>
      </c>
      <c r="BQA307" s="275" t="s">
        <v>214</v>
      </c>
      <c r="BQB307" s="271">
        <v>1</v>
      </c>
      <c r="BQC307" s="275" t="s">
        <v>214</v>
      </c>
      <c r="BQD307" s="271">
        <v>1</v>
      </c>
      <c r="BQE307" s="275" t="s">
        <v>214</v>
      </c>
      <c r="BQF307" s="271">
        <v>1</v>
      </c>
      <c r="BQG307" s="275" t="s">
        <v>214</v>
      </c>
      <c r="BQH307" s="271">
        <v>1</v>
      </c>
      <c r="BQI307" s="275" t="s">
        <v>214</v>
      </c>
      <c r="BQJ307" s="271">
        <v>1</v>
      </c>
      <c r="BQK307" s="275" t="s">
        <v>214</v>
      </c>
      <c r="BQL307" s="271">
        <v>1</v>
      </c>
      <c r="BQM307" s="275" t="s">
        <v>214</v>
      </c>
      <c r="BQN307" s="271">
        <v>1</v>
      </c>
      <c r="BQO307" s="275" t="s">
        <v>214</v>
      </c>
      <c r="BQP307" s="271">
        <v>1</v>
      </c>
      <c r="BQQ307" s="275" t="s">
        <v>214</v>
      </c>
      <c r="BQR307" s="271">
        <v>1</v>
      </c>
      <c r="BQS307" s="275" t="s">
        <v>214</v>
      </c>
      <c r="BQT307" s="271">
        <v>1</v>
      </c>
      <c r="BQU307" s="275" t="s">
        <v>214</v>
      </c>
      <c r="BQV307" s="271">
        <v>1</v>
      </c>
      <c r="BQW307" s="275" t="s">
        <v>214</v>
      </c>
      <c r="BQX307" s="271">
        <v>1</v>
      </c>
      <c r="BQY307" s="275" t="s">
        <v>214</v>
      </c>
      <c r="BQZ307" s="271">
        <v>1</v>
      </c>
      <c r="BRA307" s="275" t="s">
        <v>214</v>
      </c>
      <c r="BRB307" s="271">
        <v>1</v>
      </c>
      <c r="BRC307" s="275" t="s">
        <v>214</v>
      </c>
      <c r="BRD307" s="271">
        <v>1</v>
      </c>
      <c r="BRE307" s="275" t="s">
        <v>214</v>
      </c>
      <c r="BRF307" s="271">
        <v>1</v>
      </c>
      <c r="BRG307" s="275" t="s">
        <v>214</v>
      </c>
      <c r="BRH307" s="271">
        <v>1</v>
      </c>
      <c r="BRI307" s="275" t="s">
        <v>214</v>
      </c>
      <c r="BRJ307" s="271">
        <v>1</v>
      </c>
      <c r="BRK307" s="275" t="s">
        <v>214</v>
      </c>
      <c r="BRL307" s="271">
        <v>1</v>
      </c>
      <c r="BRM307" s="275" t="s">
        <v>214</v>
      </c>
      <c r="BRN307" s="271">
        <v>1</v>
      </c>
      <c r="BRO307" s="275" t="s">
        <v>214</v>
      </c>
      <c r="BRP307" s="271">
        <v>1</v>
      </c>
      <c r="BRQ307" s="275" t="s">
        <v>214</v>
      </c>
      <c r="BRR307" s="271">
        <v>1</v>
      </c>
      <c r="BRS307" s="275" t="s">
        <v>214</v>
      </c>
      <c r="BRT307" s="271">
        <v>1</v>
      </c>
      <c r="BRU307" s="275" t="s">
        <v>214</v>
      </c>
      <c r="BRV307" s="271">
        <v>1</v>
      </c>
      <c r="BRW307" s="275" t="s">
        <v>214</v>
      </c>
      <c r="BRX307" s="271">
        <v>1</v>
      </c>
      <c r="BRY307" s="275" t="s">
        <v>214</v>
      </c>
      <c r="BRZ307" s="271">
        <v>1</v>
      </c>
      <c r="BSA307" s="275" t="s">
        <v>214</v>
      </c>
      <c r="BSB307" s="271">
        <v>1</v>
      </c>
      <c r="BSC307" s="275" t="s">
        <v>214</v>
      </c>
      <c r="BSD307" s="271">
        <v>1</v>
      </c>
      <c r="BSE307" s="275" t="s">
        <v>214</v>
      </c>
      <c r="BSF307" s="271">
        <v>1</v>
      </c>
      <c r="BSG307" s="275" t="s">
        <v>214</v>
      </c>
      <c r="BSH307" s="271">
        <v>1</v>
      </c>
      <c r="BSI307" s="275" t="s">
        <v>214</v>
      </c>
      <c r="BSJ307" s="271">
        <v>1</v>
      </c>
      <c r="BSK307" s="275" t="s">
        <v>214</v>
      </c>
      <c r="BSL307" s="271">
        <v>1</v>
      </c>
      <c r="BSM307" s="275" t="s">
        <v>214</v>
      </c>
      <c r="BSN307" s="271">
        <v>1</v>
      </c>
      <c r="BSO307" s="275" t="s">
        <v>214</v>
      </c>
      <c r="BSP307" s="271">
        <v>1</v>
      </c>
      <c r="BSQ307" s="275" t="s">
        <v>214</v>
      </c>
      <c r="BSR307" s="271">
        <v>1</v>
      </c>
      <c r="BSS307" s="275" t="s">
        <v>214</v>
      </c>
      <c r="BST307" s="271">
        <v>1</v>
      </c>
      <c r="BSU307" s="275" t="s">
        <v>214</v>
      </c>
      <c r="BSV307" s="271">
        <v>1</v>
      </c>
      <c r="BSW307" s="275" t="s">
        <v>214</v>
      </c>
      <c r="BSX307" s="271">
        <v>1</v>
      </c>
      <c r="BSY307" s="275" t="s">
        <v>214</v>
      </c>
      <c r="BSZ307" s="271">
        <v>1</v>
      </c>
      <c r="BTA307" s="275" t="s">
        <v>214</v>
      </c>
      <c r="BTB307" s="271">
        <v>1</v>
      </c>
      <c r="BTC307" s="275" t="s">
        <v>214</v>
      </c>
      <c r="BTD307" s="271">
        <v>1</v>
      </c>
      <c r="BTE307" s="275" t="s">
        <v>214</v>
      </c>
      <c r="BTF307" s="271">
        <v>1</v>
      </c>
      <c r="BTG307" s="275" t="s">
        <v>214</v>
      </c>
      <c r="BTH307" s="271">
        <v>1</v>
      </c>
      <c r="BTI307" s="275" t="s">
        <v>214</v>
      </c>
      <c r="BTJ307" s="271">
        <v>1</v>
      </c>
      <c r="BTK307" s="275" t="s">
        <v>214</v>
      </c>
      <c r="BTL307" s="271">
        <v>1</v>
      </c>
      <c r="BTM307" s="275" t="s">
        <v>214</v>
      </c>
      <c r="BTN307" s="271">
        <v>1</v>
      </c>
      <c r="BTO307" s="275" t="s">
        <v>214</v>
      </c>
      <c r="BTP307" s="271">
        <v>1</v>
      </c>
      <c r="BTQ307" s="275" t="s">
        <v>214</v>
      </c>
      <c r="BTR307" s="271">
        <v>1</v>
      </c>
      <c r="BTS307" s="275" t="s">
        <v>214</v>
      </c>
      <c r="BTT307" s="271">
        <v>1</v>
      </c>
      <c r="BTU307" s="275" t="s">
        <v>214</v>
      </c>
      <c r="BTV307" s="271">
        <v>1</v>
      </c>
      <c r="BTW307" s="275" t="s">
        <v>214</v>
      </c>
      <c r="BTX307" s="271">
        <v>1</v>
      </c>
      <c r="BTY307" s="275" t="s">
        <v>214</v>
      </c>
      <c r="BTZ307" s="271">
        <v>1</v>
      </c>
      <c r="BUA307" s="275" t="s">
        <v>214</v>
      </c>
      <c r="BUB307" s="271">
        <v>1</v>
      </c>
      <c r="BUC307" s="275" t="s">
        <v>214</v>
      </c>
      <c r="BUD307" s="271">
        <v>1</v>
      </c>
      <c r="BUE307" s="275" t="s">
        <v>214</v>
      </c>
      <c r="BUF307" s="271">
        <v>1</v>
      </c>
      <c r="BUG307" s="275" t="s">
        <v>214</v>
      </c>
      <c r="BUH307" s="271">
        <v>1</v>
      </c>
      <c r="BUI307" s="275" t="s">
        <v>214</v>
      </c>
      <c r="BUJ307" s="271">
        <v>1</v>
      </c>
      <c r="BUK307" s="275" t="s">
        <v>214</v>
      </c>
      <c r="BUL307" s="271">
        <v>1</v>
      </c>
      <c r="BUM307" s="275" t="s">
        <v>214</v>
      </c>
      <c r="BUN307" s="271">
        <v>1</v>
      </c>
      <c r="BUO307" s="275" t="s">
        <v>214</v>
      </c>
      <c r="BUP307" s="271">
        <v>1</v>
      </c>
      <c r="BUQ307" s="275" t="s">
        <v>214</v>
      </c>
      <c r="BUR307" s="271">
        <v>1</v>
      </c>
      <c r="BUS307" s="275" t="s">
        <v>214</v>
      </c>
      <c r="BUT307" s="271">
        <v>1</v>
      </c>
      <c r="BUU307" s="275" t="s">
        <v>214</v>
      </c>
      <c r="BUV307" s="271">
        <v>1</v>
      </c>
      <c r="BUW307" s="275" t="s">
        <v>214</v>
      </c>
      <c r="BUX307" s="271">
        <v>1</v>
      </c>
      <c r="BUY307" s="275" t="s">
        <v>214</v>
      </c>
      <c r="BUZ307" s="271">
        <v>1</v>
      </c>
      <c r="BVA307" s="275" t="s">
        <v>214</v>
      </c>
      <c r="BVB307" s="271">
        <v>1</v>
      </c>
      <c r="BVC307" s="275" t="s">
        <v>214</v>
      </c>
      <c r="BVD307" s="271">
        <v>1</v>
      </c>
      <c r="BVE307" s="275" t="s">
        <v>214</v>
      </c>
      <c r="BVF307" s="271">
        <v>1</v>
      </c>
      <c r="BVG307" s="275" t="s">
        <v>214</v>
      </c>
      <c r="BVH307" s="271">
        <v>1</v>
      </c>
      <c r="BVI307" s="275" t="s">
        <v>214</v>
      </c>
      <c r="BVJ307" s="271">
        <v>1</v>
      </c>
      <c r="BVK307" s="275" t="s">
        <v>214</v>
      </c>
      <c r="BVL307" s="271">
        <v>1</v>
      </c>
      <c r="BVM307" s="275" t="s">
        <v>214</v>
      </c>
      <c r="BVN307" s="271">
        <v>1</v>
      </c>
      <c r="BVO307" s="275" t="s">
        <v>214</v>
      </c>
      <c r="BVP307" s="271">
        <v>1</v>
      </c>
      <c r="BVQ307" s="275" t="s">
        <v>214</v>
      </c>
      <c r="BVR307" s="271">
        <v>1</v>
      </c>
      <c r="BVS307" s="275" t="s">
        <v>214</v>
      </c>
      <c r="BVT307" s="271">
        <v>1</v>
      </c>
      <c r="BVU307" s="275" t="s">
        <v>214</v>
      </c>
      <c r="BVV307" s="271">
        <v>1</v>
      </c>
      <c r="BVW307" s="275" t="s">
        <v>214</v>
      </c>
      <c r="BVX307" s="271">
        <v>1</v>
      </c>
      <c r="BVY307" s="275" t="s">
        <v>214</v>
      </c>
      <c r="BVZ307" s="271">
        <v>1</v>
      </c>
      <c r="BWA307" s="275" t="s">
        <v>214</v>
      </c>
      <c r="BWB307" s="271">
        <v>1</v>
      </c>
      <c r="BWC307" s="275" t="s">
        <v>214</v>
      </c>
      <c r="BWD307" s="271">
        <v>1</v>
      </c>
      <c r="BWE307" s="275" t="s">
        <v>214</v>
      </c>
      <c r="BWF307" s="271">
        <v>1</v>
      </c>
      <c r="BWG307" s="275" t="s">
        <v>214</v>
      </c>
      <c r="BWH307" s="271">
        <v>1</v>
      </c>
      <c r="BWI307" s="275" t="s">
        <v>214</v>
      </c>
      <c r="BWJ307" s="271">
        <v>1</v>
      </c>
      <c r="BWK307" s="275" t="s">
        <v>214</v>
      </c>
      <c r="BWL307" s="271">
        <v>1</v>
      </c>
      <c r="BWM307" s="275" t="s">
        <v>214</v>
      </c>
      <c r="BWN307" s="271">
        <v>1</v>
      </c>
      <c r="BWO307" s="275" t="s">
        <v>214</v>
      </c>
      <c r="BWP307" s="271">
        <v>1</v>
      </c>
      <c r="BWQ307" s="275" t="s">
        <v>214</v>
      </c>
      <c r="BWR307" s="271">
        <v>1</v>
      </c>
      <c r="BWS307" s="275" t="s">
        <v>214</v>
      </c>
      <c r="BWT307" s="271">
        <v>1</v>
      </c>
      <c r="BWU307" s="275" t="s">
        <v>214</v>
      </c>
      <c r="BWV307" s="271">
        <v>1</v>
      </c>
      <c r="BWW307" s="275" t="s">
        <v>214</v>
      </c>
      <c r="BWX307" s="271">
        <v>1</v>
      </c>
      <c r="BWY307" s="275" t="s">
        <v>214</v>
      </c>
      <c r="BWZ307" s="271">
        <v>1</v>
      </c>
      <c r="BXA307" s="275" t="s">
        <v>214</v>
      </c>
      <c r="BXB307" s="271">
        <v>1</v>
      </c>
      <c r="BXC307" s="275" t="s">
        <v>214</v>
      </c>
      <c r="BXD307" s="271">
        <v>1</v>
      </c>
      <c r="BXE307" s="275" t="s">
        <v>214</v>
      </c>
      <c r="BXF307" s="271">
        <v>1</v>
      </c>
      <c r="BXG307" s="275" t="s">
        <v>214</v>
      </c>
      <c r="BXH307" s="271">
        <v>1</v>
      </c>
      <c r="BXI307" s="275" t="s">
        <v>214</v>
      </c>
      <c r="BXJ307" s="271">
        <v>1</v>
      </c>
      <c r="BXK307" s="275" t="s">
        <v>214</v>
      </c>
      <c r="BXL307" s="271">
        <v>1</v>
      </c>
      <c r="BXM307" s="275" t="s">
        <v>214</v>
      </c>
      <c r="BXN307" s="271">
        <v>1</v>
      </c>
      <c r="BXO307" s="275" t="s">
        <v>214</v>
      </c>
      <c r="BXP307" s="271">
        <v>1</v>
      </c>
      <c r="BXQ307" s="275" t="s">
        <v>214</v>
      </c>
      <c r="BXR307" s="271">
        <v>1</v>
      </c>
      <c r="BXS307" s="275" t="s">
        <v>214</v>
      </c>
      <c r="BXT307" s="271">
        <v>1</v>
      </c>
      <c r="BXU307" s="275" t="s">
        <v>214</v>
      </c>
      <c r="BXV307" s="271">
        <v>1</v>
      </c>
      <c r="BXW307" s="275" t="s">
        <v>214</v>
      </c>
      <c r="BXX307" s="271">
        <v>1</v>
      </c>
      <c r="BXY307" s="275" t="s">
        <v>214</v>
      </c>
      <c r="BXZ307" s="271">
        <v>1</v>
      </c>
      <c r="BYA307" s="275" t="s">
        <v>214</v>
      </c>
      <c r="BYB307" s="271">
        <v>1</v>
      </c>
      <c r="BYC307" s="275" t="s">
        <v>214</v>
      </c>
      <c r="BYD307" s="271">
        <v>1</v>
      </c>
      <c r="BYE307" s="275" t="s">
        <v>214</v>
      </c>
      <c r="BYF307" s="271">
        <v>1</v>
      </c>
      <c r="BYG307" s="275" t="s">
        <v>214</v>
      </c>
      <c r="BYH307" s="271">
        <v>1</v>
      </c>
      <c r="BYI307" s="275" t="s">
        <v>214</v>
      </c>
      <c r="BYJ307" s="271">
        <v>1</v>
      </c>
      <c r="BYK307" s="275" t="s">
        <v>214</v>
      </c>
      <c r="BYL307" s="271">
        <v>1</v>
      </c>
      <c r="BYM307" s="275" t="s">
        <v>214</v>
      </c>
      <c r="BYN307" s="271">
        <v>1</v>
      </c>
      <c r="BYO307" s="275" t="s">
        <v>214</v>
      </c>
      <c r="BYP307" s="271">
        <v>1</v>
      </c>
      <c r="BYQ307" s="275" t="s">
        <v>214</v>
      </c>
      <c r="BYR307" s="271">
        <v>1</v>
      </c>
      <c r="BYS307" s="275" t="s">
        <v>214</v>
      </c>
      <c r="BYT307" s="271">
        <v>1</v>
      </c>
      <c r="BYU307" s="275" t="s">
        <v>214</v>
      </c>
      <c r="BYV307" s="271">
        <v>1</v>
      </c>
      <c r="BYW307" s="275" t="s">
        <v>214</v>
      </c>
      <c r="BYX307" s="271">
        <v>1</v>
      </c>
      <c r="BYY307" s="275" t="s">
        <v>214</v>
      </c>
      <c r="BYZ307" s="271">
        <v>1</v>
      </c>
      <c r="BZA307" s="275" t="s">
        <v>214</v>
      </c>
      <c r="BZB307" s="271">
        <v>1</v>
      </c>
      <c r="BZC307" s="275" t="s">
        <v>214</v>
      </c>
      <c r="BZD307" s="271">
        <v>1</v>
      </c>
      <c r="BZE307" s="275" t="s">
        <v>214</v>
      </c>
      <c r="BZF307" s="271">
        <v>1</v>
      </c>
      <c r="BZG307" s="275" t="s">
        <v>214</v>
      </c>
      <c r="BZH307" s="271">
        <v>1</v>
      </c>
      <c r="BZI307" s="275" t="s">
        <v>214</v>
      </c>
      <c r="BZJ307" s="271">
        <v>1</v>
      </c>
      <c r="BZK307" s="275" t="s">
        <v>214</v>
      </c>
      <c r="BZL307" s="271">
        <v>1</v>
      </c>
      <c r="BZM307" s="275" t="s">
        <v>214</v>
      </c>
      <c r="BZN307" s="271">
        <v>1</v>
      </c>
      <c r="BZO307" s="275" t="s">
        <v>214</v>
      </c>
      <c r="BZP307" s="271">
        <v>1</v>
      </c>
      <c r="BZQ307" s="275" t="s">
        <v>214</v>
      </c>
      <c r="BZR307" s="271">
        <v>1</v>
      </c>
      <c r="BZS307" s="275" t="s">
        <v>214</v>
      </c>
      <c r="BZT307" s="271">
        <v>1</v>
      </c>
      <c r="BZU307" s="275" t="s">
        <v>214</v>
      </c>
      <c r="BZV307" s="271">
        <v>1</v>
      </c>
      <c r="BZW307" s="275" t="s">
        <v>214</v>
      </c>
      <c r="BZX307" s="271">
        <v>1</v>
      </c>
      <c r="BZY307" s="275" t="s">
        <v>214</v>
      </c>
      <c r="BZZ307" s="271">
        <v>1</v>
      </c>
      <c r="CAA307" s="275" t="s">
        <v>214</v>
      </c>
      <c r="CAB307" s="271">
        <v>1</v>
      </c>
      <c r="CAC307" s="275" t="s">
        <v>214</v>
      </c>
      <c r="CAD307" s="271">
        <v>1</v>
      </c>
      <c r="CAE307" s="275" t="s">
        <v>214</v>
      </c>
      <c r="CAF307" s="271">
        <v>1</v>
      </c>
      <c r="CAG307" s="275" t="s">
        <v>214</v>
      </c>
      <c r="CAH307" s="271">
        <v>1</v>
      </c>
      <c r="CAI307" s="275" t="s">
        <v>214</v>
      </c>
      <c r="CAJ307" s="271">
        <v>1</v>
      </c>
      <c r="CAK307" s="275" t="s">
        <v>214</v>
      </c>
      <c r="CAL307" s="271">
        <v>1</v>
      </c>
      <c r="CAM307" s="275" t="s">
        <v>214</v>
      </c>
      <c r="CAN307" s="271">
        <v>1</v>
      </c>
      <c r="CAO307" s="275" t="s">
        <v>214</v>
      </c>
      <c r="CAP307" s="271">
        <v>1</v>
      </c>
      <c r="CAQ307" s="275" t="s">
        <v>214</v>
      </c>
      <c r="CAR307" s="271">
        <v>1</v>
      </c>
      <c r="CAS307" s="275" t="s">
        <v>214</v>
      </c>
      <c r="CAT307" s="271">
        <v>1</v>
      </c>
      <c r="CAU307" s="275" t="s">
        <v>214</v>
      </c>
      <c r="CAV307" s="271">
        <v>1</v>
      </c>
      <c r="CAW307" s="275" t="s">
        <v>214</v>
      </c>
      <c r="CAX307" s="271">
        <v>1</v>
      </c>
      <c r="CAY307" s="275" t="s">
        <v>214</v>
      </c>
      <c r="CAZ307" s="271">
        <v>1</v>
      </c>
      <c r="CBA307" s="275" t="s">
        <v>214</v>
      </c>
      <c r="CBB307" s="271">
        <v>1</v>
      </c>
      <c r="CBC307" s="275" t="s">
        <v>214</v>
      </c>
      <c r="CBD307" s="271">
        <v>1</v>
      </c>
      <c r="CBE307" s="275" t="s">
        <v>214</v>
      </c>
      <c r="CBF307" s="271">
        <v>1</v>
      </c>
      <c r="CBG307" s="275" t="s">
        <v>214</v>
      </c>
      <c r="CBH307" s="271">
        <v>1</v>
      </c>
      <c r="CBI307" s="275" t="s">
        <v>214</v>
      </c>
      <c r="CBJ307" s="271">
        <v>1</v>
      </c>
      <c r="CBK307" s="275" t="s">
        <v>214</v>
      </c>
      <c r="CBL307" s="271">
        <v>1</v>
      </c>
      <c r="CBM307" s="275" t="s">
        <v>214</v>
      </c>
      <c r="CBN307" s="271">
        <v>1</v>
      </c>
      <c r="CBO307" s="275" t="s">
        <v>214</v>
      </c>
      <c r="CBP307" s="271">
        <v>1</v>
      </c>
      <c r="CBQ307" s="275" t="s">
        <v>214</v>
      </c>
      <c r="CBR307" s="271">
        <v>1</v>
      </c>
      <c r="CBS307" s="275" t="s">
        <v>214</v>
      </c>
      <c r="CBT307" s="271">
        <v>1</v>
      </c>
      <c r="CBU307" s="275" t="s">
        <v>214</v>
      </c>
      <c r="CBV307" s="271">
        <v>1</v>
      </c>
      <c r="CBW307" s="275" t="s">
        <v>214</v>
      </c>
      <c r="CBX307" s="271">
        <v>1</v>
      </c>
      <c r="CBY307" s="275" t="s">
        <v>214</v>
      </c>
      <c r="CBZ307" s="271">
        <v>1</v>
      </c>
      <c r="CCA307" s="275" t="s">
        <v>214</v>
      </c>
      <c r="CCB307" s="271">
        <v>1</v>
      </c>
      <c r="CCC307" s="275" t="s">
        <v>214</v>
      </c>
      <c r="CCD307" s="271">
        <v>1</v>
      </c>
      <c r="CCE307" s="275" t="s">
        <v>214</v>
      </c>
      <c r="CCF307" s="271">
        <v>1</v>
      </c>
      <c r="CCG307" s="275" t="s">
        <v>214</v>
      </c>
      <c r="CCH307" s="271">
        <v>1</v>
      </c>
      <c r="CCI307" s="275" t="s">
        <v>214</v>
      </c>
      <c r="CCJ307" s="271">
        <v>1</v>
      </c>
      <c r="CCK307" s="275" t="s">
        <v>214</v>
      </c>
      <c r="CCL307" s="271">
        <v>1</v>
      </c>
      <c r="CCM307" s="275" t="s">
        <v>214</v>
      </c>
      <c r="CCN307" s="271">
        <v>1</v>
      </c>
      <c r="CCO307" s="275" t="s">
        <v>214</v>
      </c>
      <c r="CCP307" s="271">
        <v>1</v>
      </c>
      <c r="CCQ307" s="275" t="s">
        <v>214</v>
      </c>
      <c r="CCR307" s="271">
        <v>1</v>
      </c>
      <c r="CCS307" s="275" t="s">
        <v>214</v>
      </c>
      <c r="CCT307" s="271">
        <v>1</v>
      </c>
      <c r="CCU307" s="275" t="s">
        <v>214</v>
      </c>
      <c r="CCV307" s="271">
        <v>1</v>
      </c>
      <c r="CCW307" s="275" t="s">
        <v>214</v>
      </c>
      <c r="CCX307" s="271">
        <v>1</v>
      </c>
      <c r="CCY307" s="275" t="s">
        <v>214</v>
      </c>
      <c r="CCZ307" s="271">
        <v>1</v>
      </c>
      <c r="CDA307" s="275" t="s">
        <v>214</v>
      </c>
      <c r="CDB307" s="271">
        <v>1</v>
      </c>
      <c r="CDC307" s="275" t="s">
        <v>214</v>
      </c>
      <c r="CDD307" s="271">
        <v>1</v>
      </c>
      <c r="CDE307" s="275" t="s">
        <v>214</v>
      </c>
      <c r="CDF307" s="271">
        <v>1</v>
      </c>
      <c r="CDG307" s="275" t="s">
        <v>214</v>
      </c>
      <c r="CDH307" s="271">
        <v>1</v>
      </c>
      <c r="CDI307" s="275" t="s">
        <v>214</v>
      </c>
      <c r="CDJ307" s="271">
        <v>1</v>
      </c>
      <c r="CDK307" s="275" t="s">
        <v>214</v>
      </c>
      <c r="CDL307" s="271">
        <v>1</v>
      </c>
      <c r="CDM307" s="275" t="s">
        <v>214</v>
      </c>
      <c r="CDN307" s="271">
        <v>1</v>
      </c>
      <c r="CDO307" s="275" t="s">
        <v>214</v>
      </c>
      <c r="CDP307" s="271">
        <v>1</v>
      </c>
      <c r="CDQ307" s="275" t="s">
        <v>214</v>
      </c>
      <c r="CDR307" s="271">
        <v>1</v>
      </c>
      <c r="CDS307" s="275" t="s">
        <v>214</v>
      </c>
      <c r="CDT307" s="271">
        <v>1</v>
      </c>
      <c r="CDU307" s="275" t="s">
        <v>214</v>
      </c>
      <c r="CDV307" s="271">
        <v>1</v>
      </c>
      <c r="CDW307" s="275" t="s">
        <v>214</v>
      </c>
      <c r="CDX307" s="271">
        <v>1</v>
      </c>
      <c r="CDY307" s="275" t="s">
        <v>214</v>
      </c>
      <c r="CDZ307" s="271">
        <v>1</v>
      </c>
      <c r="CEA307" s="275" t="s">
        <v>214</v>
      </c>
      <c r="CEB307" s="271">
        <v>1</v>
      </c>
      <c r="CEC307" s="275" t="s">
        <v>214</v>
      </c>
      <c r="CED307" s="271">
        <v>1</v>
      </c>
      <c r="CEE307" s="275" t="s">
        <v>214</v>
      </c>
      <c r="CEF307" s="271">
        <v>1</v>
      </c>
      <c r="CEG307" s="275" t="s">
        <v>214</v>
      </c>
      <c r="CEH307" s="271">
        <v>1</v>
      </c>
      <c r="CEI307" s="275" t="s">
        <v>214</v>
      </c>
      <c r="CEJ307" s="271">
        <v>1</v>
      </c>
      <c r="CEK307" s="275" t="s">
        <v>214</v>
      </c>
      <c r="CEL307" s="271">
        <v>1</v>
      </c>
      <c r="CEM307" s="275" t="s">
        <v>214</v>
      </c>
      <c r="CEN307" s="271">
        <v>1</v>
      </c>
      <c r="CEO307" s="275" t="s">
        <v>214</v>
      </c>
      <c r="CEP307" s="271">
        <v>1</v>
      </c>
      <c r="CEQ307" s="275" t="s">
        <v>214</v>
      </c>
      <c r="CER307" s="271">
        <v>1</v>
      </c>
      <c r="CES307" s="275" t="s">
        <v>214</v>
      </c>
      <c r="CET307" s="271">
        <v>1</v>
      </c>
      <c r="CEU307" s="275" t="s">
        <v>214</v>
      </c>
      <c r="CEV307" s="271">
        <v>1</v>
      </c>
      <c r="CEW307" s="275" t="s">
        <v>214</v>
      </c>
      <c r="CEX307" s="271">
        <v>1</v>
      </c>
      <c r="CEY307" s="275" t="s">
        <v>214</v>
      </c>
      <c r="CEZ307" s="271">
        <v>1</v>
      </c>
      <c r="CFA307" s="275" t="s">
        <v>214</v>
      </c>
      <c r="CFB307" s="271">
        <v>1</v>
      </c>
      <c r="CFC307" s="275" t="s">
        <v>214</v>
      </c>
      <c r="CFD307" s="271">
        <v>1</v>
      </c>
      <c r="CFE307" s="275" t="s">
        <v>214</v>
      </c>
      <c r="CFF307" s="271">
        <v>1</v>
      </c>
      <c r="CFG307" s="275" t="s">
        <v>214</v>
      </c>
      <c r="CFH307" s="271">
        <v>1</v>
      </c>
      <c r="CFI307" s="275" t="s">
        <v>214</v>
      </c>
      <c r="CFJ307" s="271">
        <v>1</v>
      </c>
      <c r="CFK307" s="275" t="s">
        <v>214</v>
      </c>
      <c r="CFL307" s="271">
        <v>1</v>
      </c>
      <c r="CFM307" s="275" t="s">
        <v>214</v>
      </c>
      <c r="CFN307" s="271">
        <v>1</v>
      </c>
      <c r="CFO307" s="275" t="s">
        <v>214</v>
      </c>
      <c r="CFP307" s="271">
        <v>1</v>
      </c>
      <c r="CFQ307" s="275" t="s">
        <v>214</v>
      </c>
      <c r="CFR307" s="271">
        <v>1</v>
      </c>
      <c r="CFS307" s="275" t="s">
        <v>214</v>
      </c>
      <c r="CFT307" s="271">
        <v>1</v>
      </c>
      <c r="CFU307" s="275" t="s">
        <v>214</v>
      </c>
      <c r="CFV307" s="271">
        <v>1</v>
      </c>
      <c r="CFW307" s="275" t="s">
        <v>214</v>
      </c>
      <c r="CFX307" s="271">
        <v>1</v>
      </c>
      <c r="CFY307" s="275" t="s">
        <v>214</v>
      </c>
      <c r="CFZ307" s="271">
        <v>1</v>
      </c>
      <c r="CGA307" s="275" t="s">
        <v>214</v>
      </c>
      <c r="CGB307" s="271">
        <v>1</v>
      </c>
      <c r="CGC307" s="275" t="s">
        <v>214</v>
      </c>
      <c r="CGD307" s="271">
        <v>1</v>
      </c>
      <c r="CGE307" s="275" t="s">
        <v>214</v>
      </c>
      <c r="CGF307" s="271">
        <v>1</v>
      </c>
      <c r="CGG307" s="275" t="s">
        <v>214</v>
      </c>
      <c r="CGH307" s="271">
        <v>1</v>
      </c>
      <c r="CGI307" s="275" t="s">
        <v>214</v>
      </c>
      <c r="CGJ307" s="271">
        <v>1</v>
      </c>
      <c r="CGK307" s="275" t="s">
        <v>214</v>
      </c>
      <c r="CGL307" s="271">
        <v>1</v>
      </c>
      <c r="CGM307" s="275" t="s">
        <v>214</v>
      </c>
      <c r="CGN307" s="271">
        <v>1</v>
      </c>
      <c r="CGO307" s="275" t="s">
        <v>214</v>
      </c>
      <c r="CGP307" s="271">
        <v>1</v>
      </c>
      <c r="CGQ307" s="275" t="s">
        <v>214</v>
      </c>
      <c r="CGR307" s="271">
        <v>1</v>
      </c>
      <c r="CGS307" s="275" t="s">
        <v>214</v>
      </c>
      <c r="CGT307" s="271">
        <v>1</v>
      </c>
      <c r="CGU307" s="275" t="s">
        <v>214</v>
      </c>
      <c r="CGV307" s="271">
        <v>1</v>
      </c>
      <c r="CGW307" s="275" t="s">
        <v>214</v>
      </c>
      <c r="CGX307" s="271">
        <v>1</v>
      </c>
      <c r="CGY307" s="275" t="s">
        <v>214</v>
      </c>
      <c r="CGZ307" s="271">
        <v>1</v>
      </c>
      <c r="CHA307" s="275" t="s">
        <v>214</v>
      </c>
      <c r="CHB307" s="271">
        <v>1</v>
      </c>
      <c r="CHC307" s="275" t="s">
        <v>214</v>
      </c>
      <c r="CHD307" s="271">
        <v>1</v>
      </c>
      <c r="CHE307" s="275" t="s">
        <v>214</v>
      </c>
      <c r="CHF307" s="271">
        <v>1</v>
      </c>
      <c r="CHG307" s="275" t="s">
        <v>214</v>
      </c>
      <c r="CHH307" s="271">
        <v>1</v>
      </c>
      <c r="CHI307" s="275" t="s">
        <v>214</v>
      </c>
      <c r="CHJ307" s="271">
        <v>1</v>
      </c>
      <c r="CHK307" s="275" t="s">
        <v>214</v>
      </c>
      <c r="CHL307" s="271">
        <v>1</v>
      </c>
      <c r="CHM307" s="275" t="s">
        <v>214</v>
      </c>
      <c r="CHN307" s="271">
        <v>1</v>
      </c>
      <c r="CHO307" s="275" t="s">
        <v>214</v>
      </c>
      <c r="CHP307" s="271">
        <v>1</v>
      </c>
      <c r="CHQ307" s="275" t="s">
        <v>214</v>
      </c>
      <c r="CHR307" s="271">
        <v>1</v>
      </c>
      <c r="CHS307" s="275" t="s">
        <v>214</v>
      </c>
      <c r="CHT307" s="271">
        <v>1</v>
      </c>
      <c r="CHU307" s="275" t="s">
        <v>214</v>
      </c>
      <c r="CHV307" s="271">
        <v>1</v>
      </c>
      <c r="CHW307" s="275" t="s">
        <v>214</v>
      </c>
      <c r="CHX307" s="271">
        <v>1</v>
      </c>
      <c r="CHY307" s="275" t="s">
        <v>214</v>
      </c>
      <c r="CHZ307" s="271">
        <v>1</v>
      </c>
      <c r="CIA307" s="275" t="s">
        <v>214</v>
      </c>
      <c r="CIB307" s="271">
        <v>1</v>
      </c>
      <c r="CIC307" s="275" t="s">
        <v>214</v>
      </c>
      <c r="CID307" s="271">
        <v>1</v>
      </c>
      <c r="CIE307" s="275" t="s">
        <v>214</v>
      </c>
      <c r="CIF307" s="271">
        <v>1</v>
      </c>
      <c r="CIG307" s="275" t="s">
        <v>214</v>
      </c>
      <c r="CIH307" s="271">
        <v>1</v>
      </c>
      <c r="CII307" s="275" t="s">
        <v>214</v>
      </c>
      <c r="CIJ307" s="271">
        <v>1</v>
      </c>
      <c r="CIK307" s="275" t="s">
        <v>214</v>
      </c>
      <c r="CIL307" s="271">
        <v>1</v>
      </c>
      <c r="CIM307" s="275" t="s">
        <v>214</v>
      </c>
      <c r="CIN307" s="271">
        <v>1</v>
      </c>
      <c r="CIO307" s="275" t="s">
        <v>214</v>
      </c>
      <c r="CIP307" s="271">
        <v>1</v>
      </c>
      <c r="CIQ307" s="275" t="s">
        <v>214</v>
      </c>
      <c r="CIR307" s="271">
        <v>1</v>
      </c>
      <c r="CIS307" s="275" t="s">
        <v>214</v>
      </c>
      <c r="CIT307" s="271">
        <v>1</v>
      </c>
      <c r="CIU307" s="275" t="s">
        <v>214</v>
      </c>
      <c r="CIV307" s="271">
        <v>1</v>
      </c>
      <c r="CIW307" s="275" t="s">
        <v>214</v>
      </c>
      <c r="CIX307" s="271">
        <v>1</v>
      </c>
      <c r="CIY307" s="275" t="s">
        <v>214</v>
      </c>
      <c r="CIZ307" s="271">
        <v>1</v>
      </c>
      <c r="CJA307" s="275" t="s">
        <v>214</v>
      </c>
      <c r="CJB307" s="271">
        <v>1</v>
      </c>
      <c r="CJC307" s="275" t="s">
        <v>214</v>
      </c>
      <c r="CJD307" s="271">
        <v>1</v>
      </c>
      <c r="CJE307" s="275" t="s">
        <v>214</v>
      </c>
      <c r="CJF307" s="271">
        <v>1</v>
      </c>
      <c r="CJG307" s="275" t="s">
        <v>214</v>
      </c>
      <c r="CJH307" s="271">
        <v>1</v>
      </c>
      <c r="CJI307" s="275" t="s">
        <v>214</v>
      </c>
      <c r="CJJ307" s="271">
        <v>1</v>
      </c>
      <c r="CJK307" s="275" t="s">
        <v>214</v>
      </c>
      <c r="CJL307" s="271">
        <v>1</v>
      </c>
      <c r="CJM307" s="275" t="s">
        <v>214</v>
      </c>
      <c r="CJN307" s="271">
        <v>1</v>
      </c>
      <c r="CJO307" s="275" t="s">
        <v>214</v>
      </c>
      <c r="CJP307" s="271">
        <v>1</v>
      </c>
      <c r="CJQ307" s="275" t="s">
        <v>214</v>
      </c>
      <c r="CJR307" s="271">
        <v>1</v>
      </c>
      <c r="CJS307" s="275" t="s">
        <v>214</v>
      </c>
      <c r="CJT307" s="271">
        <v>1</v>
      </c>
      <c r="CJU307" s="275" t="s">
        <v>214</v>
      </c>
      <c r="CJV307" s="271">
        <v>1</v>
      </c>
      <c r="CJW307" s="275" t="s">
        <v>214</v>
      </c>
      <c r="CJX307" s="271">
        <v>1</v>
      </c>
      <c r="CJY307" s="275" t="s">
        <v>214</v>
      </c>
      <c r="CJZ307" s="271">
        <v>1</v>
      </c>
      <c r="CKA307" s="275" t="s">
        <v>214</v>
      </c>
      <c r="CKB307" s="271">
        <v>1</v>
      </c>
      <c r="CKC307" s="275" t="s">
        <v>214</v>
      </c>
      <c r="CKD307" s="271">
        <v>1</v>
      </c>
      <c r="CKE307" s="275" t="s">
        <v>214</v>
      </c>
      <c r="CKF307" s="271">
        <v>1</v>
      </c>
      <c r="CKG307" s="275" t="s">
        <v>214</v>
      </c>
      <c r="CKH307" s="271">
        <v>1</v>
      </c>
      <c r="CKI307" s="275" t="s">
        <v>214</v>
      </c>
      <c r="CKJ307" s="271">
        <v>1</v>
      </c>
      <c r="CKK307" s="275" t="s">
        <v>214</v>
      </c>
      <c r="CKL307" s="271">
        <v>1</v>
      </c>
      <c r="CKM307" s="275" t="s">
        <v>214</v>
      </c>
      <c r="CKN307" s="271">
        <v>1</v>
      </c>
      <c r="CKO307" s="275" t="s">
        <v>214</v>
      </c>
      <c r="CKP307" s="271">
        <v>1</v>
      </c>
      <c r="CKQ307" s="275" t="s">
        <v>214</v>
      </c>
      <c r="CKR307" s="271">
        <v>1</v>
      </c>
      <c r="CKS307" s="275" t="s">
        <v>214</v>
      </c>
      <c r="CKT307" s="271">
        <v>1</v>
      </c>
      <c r="CKU307" s="275" t="s">
        <v>214</v>
      </c>
      <c r="CKV307" s="271">
        <v>1</v>
      </c>
      <c r="CKW307" s="275" t="s">
        <v>214</v>
      </c>
      <c r="CKX307" s="271">
        <v>1</v>
      </c>
      <c r="CKY307" s="275" t="s">
        <v>214</v>
      </c>
      <c r="CKZ307" s="271">
        <v>1</v>
      </c>
      <c r="CLA307" s="275" t="s">
        <v>214</v>
      </c>
      <c r="CLB307" s="271">
        <v>1</v>
      </c>
      <c r="CLC307" s="275" t="s">
        <v>214</v>
      </c>
      <c r="CLD307" s="271">
        <v>1</v>
      </c>
      <c r="CLE307" s="275" t="s">
        <v>214</v>
      </c>
      <c r="CLF307" s="271">
        <v>1</v>
      </c>
      <c r="CLG307" s="275" t="s">
        <v>214</v>
      </c>
      <c r="CLH307" s="271">
        <v>1</v>
      </c>
      <c r="CLI307" s="275" t="s">
        <v>214</v>
      </c>
      <c r="CLJ307" s="271">
        <v>1</v>
      </c>
      <c r="CLK307" s="275" t="s">
        <v>214</v>
      </c>
      <c r="CLL307" s="271">
        <v>1</v>
      </c>
      <c r="CLM307" s="275" t="s">
        <v>214</v>
      </c>
      <c r="CLN307" s="271">
        <v>1</v>
      </c>
      <c r="CLO307" s="275" t="s">
        <v>214</v>
      </c>
      <c r="CLP307" s="271">
        <v>1</v>
      </c>
      <c r="CLQ307" s="275" t="s">
        <v>214</v>
      </c>
      <c r="CLR307" s="271">
        <v>1</v>
      </c>
      <c r="CLS307" s="275" t="s">
        <v>214</v>
      </c>
      <c r="CLT307" s="271">
        <v>1</v>
      </c>
      <c r="CLU307" s="275" t="s">
        <v>214</v>
      </c>
      <c r="CLV307" s="271">
        <v>1</v>
      </c>
      <c r="CLW307" s="275" t="s">
        <v>214</v>
      </c>
      <c r="CLX307" s="271">
        <v>1</v>
      </c>
      <c r="CLY307" s="275" t="s">
        <v>214</v>
      </c>
      <c r="CLZ307" s="271">
        <v>1</v>
      </c>
      <c r="CMA307" s="275" t="s">
        <v>214</v>
      </c>
      <c r="CMB307" s="271">
        <v>1</v>
      </c>
      <c r="CMC307" s="275" t="s">
        <v>214</v>
      </c>
      <c r="CMD307" s="271">
        <v>1</v>
      </c>
      <c r="CME307" s="275" t="s">
        <v>214</v>
      </c>
      <c r="CMF307" s="271">
        <v>1</v>
      </c>
      <c r="CMG307" s="275" t="s">
        <v>214</v>
      </c>
      <c r="CMH307" s="271">
        <v>1</v>
      </c>
      <c r="CMI307" s="275" t="s">
        <v>214</v>
      </c>
      <c r="CMJ307" s="271">
        <v>1</v>
      </c>
      <c r="CMK307" s="275" t="s">
        <v>214</v>
      </c>
      <c r="CML307" s="271">
        <v>1</v>
      </c>
      <c r="CMM307" s="275" t="s">
        <v>214</v>
      </c>
      <c r="CMN307" s="271">
        <v>1</v>
      </c>
      <c r="CMO307" s="275" t="s">
        <v>214</v>
      </c>
      <c r="CMP307" s="271">
        <v>1</v>
      </c>
      <c r="CMQ307" s="275" t="s">
        <v>214</v>
      </c>
      <c r="CMR307" s="271">
        <v>1</v>
      </c>
      <c r="CMS307" s="275" t="s">
        <v>214</v>
      </c>
      <c r="CMT307" s="271">
        <v>1</v>
      </c>
      <c r="CMU307" s="275" t="s">
        <v>214</v>
      </c>
      <c r="CMV307" s="271">
        <v>1</v>
      </c>
      <c r="CMW307" s="275" t="s">
        <v>214</v>
      </c>
      <c r="CMX307" s="271">
        <v>1</v>
      </c>
      <c r="CMY307" s="275" t="s">
        <v>214</v>
      </c>
      <c r="CMZ307" s="271">
        <v>1</v>
      </c>
      <c r="CNA307" s="275" t="s">
        <v>214</v>
      </c>
      <c r="CNB307" s="271">
        <v>1</v>
      </c>
      <c r="CNC307" s="275" t="s">
        <v>214</v>
      </c>
      <c r="CND307" s="271">
        <v>1</v>
      </c>
      <c r="CNE307" s="275" t="s">
        <v>214</v>
      </c>
      <c r="CNF307" s="271">
        <v>1</v>
      </c>
      <c r="CNG307" s="275" t="s">
        <v>214</v>
      </c>
      <c r="CNH307" s="271">
        <v>1</v>
      </c>
      <c r="CNI307" s="275" t="s">
        <v>214</v>
      </c>
      <c r="CNJ307" s="271">
        <v>1</v>
      </c>
      <c r="CNK307" s="275" t="s">
        <v>214</v>
      </c>
      <c r="CNL307" s="271">
        <v>1</v>
      </c>
      <c r="CNM307" s="275" t="s">
        <v>214</v>
      </c>
      <c r="CNN307" s="271">
        <v>1</v>
      </c>
      <c r="CNO307" s="275" t="s">
        <v>214</v>
      </c>
      <c r="CNP307" s="271">
        <v>1</v>
      </c>
      <c r="CNQ307" s="275" t="s">
        <v>214</v>
      </c>
      <c r="CNR307" s="271">
        <v>1</v>
      </c>
      <c r="CNS307" s="275" t="s">
        <v>214</v>
      </c>
      <c r="CNT307" s="271">
        <v>1</v>
      </c>
      <c r="CNU307" s="275" t="s">
        <v>214</v>
      </c>
      <c r="CNV307" s="271">
        <v>1</v>
      </c>
      <c r="CNW307" s="275" t="s">
        <v>214</v>
      </c>
      <c r="CNX307" s="271">
        <v>1</v>
      </c>
      <c r="CNY307" s="275" t="s">
        <v>214</v>
      </c>
      <c r="CNZ307" s="271">
        <v>1</v>
      </c>
      <c r="COA307" s="275" t="s">
        <v>214</v>
      </c>
      <c r="COB307" s="271">
        <v>1</v>
      </c>
      <c r="COC307" s="275" t="s">
        <v>214</v>
      </c>
      <c r="COD307" s="271">
        <v>1</v>
      </c>
      <c r="COE307" s="275" t="s">
        <v>214</v>
      </c>
      <c r="COF307" s="271">
        <v>1</v>
      </c>
      <c r="COG307" s="275" t="s">
        <v>214</v>
      </c>
      <c r="COH307" s="271">
        <v>1</v>
      </c>
      <c r="COI307" s="275" t="s">
        <v>214</v>
      </c>
      <c r="COJ307" s="271">
        <v>1</v>
      </c>
      <c r="COK307" s="275" t="s">
        <v>214</v>
      </c>
      <c r="COL307" s="271">
        <v>1</v>
      </c>
      <c r="COM307" s="275" t="s">
        <v>214</v>
      </c>
      <c r="CON307" s="271">
        <v>1</v>
      </c>
      <c r="COO307" s="275" t="s">
        <v>214</v>
      </c>
      <c r="COP307" s="271">
        <v>1</v>
      </c>
      <c r="COQ307" s="275" t="s">
        <v>214</v>
      </c>
      <c r="COR307" s="271">
        <v>1</v>
      </c>
      <c r="COS307" s="275" t="s">
        <v>214</v>
      </c>
      <c r="COT307" s="271">
        <v>1</v>
      </c>
      <c r="COU307" s="275" t="s">
        <v>214</v>
      </c>
      <c r="COV307" s="271">
        <v>1</v>
      </c>
      <c r="COW307" s="275" t="s">
        <v>214</v>
      </c>
      <c r="COX307" s="271">
        <v>1</v>
      </c>
      <c r="COY307" s="275" t="s">
        <v>214</v>
      </c>
      <c r="COZ307" s="271">
        <v>1</v>
      </c>
      <c r="CPA307" s="275" t="s">
        <v>214</v>
      </c>
      <c r="CPB307" s="271">
        <v>1</v>
      </c>
      <c r="CPC307" s="275" t="s">
        <v>214</v>
      </c>
      <c r="CPD307" s="271">
        <v>1</v>
      </c>
      <c r="CPE307" s="275" t="s">
        <v>214</v>
      </c>
      <c r="CPF307" s="271">
        <v>1</v>
      </c>
      <c r="CPG307" s="275" t="s">
        <v>214</v>
      </c>
      <c r="CPH307" s="271">
        <v>1</v>
      </c>
      <c r="CPI307" s="275" t="s">
        <v>214</v>
      </c>
      <c r="CPJ307" s="271">
        <v>1</v>
      </c>
      <c r="CPK307" s="275" t="s">
        <v>214</v>
      </c>
      <c r="CPL307" s="271">
        <v>1</v>
      </c>
      <c r="CPM307" s="275" t="s">
        <v>214</v>
      </c>
      <c r="CPN307" s="271">
        <v>1</v>
      </c>
      <c r="CPO307" s="275" t="s">
        <v>214</v>
      </c>
      <c r="CPP307" s="271">
        <v>1</v>
      </c>
      <c r="CPQ307" s="275" t="s">
        <v>214</v>
      </c>
      <c r="CPR307" s="271">
        <v>1</v>
      </c>
      <c r="CPS307" s="275" t="s">
        <v>214</v>
      </c>
      <c r="CPT307" s="271">
        <v>1</v>
      </c>
      <c r="CPU307" s="275" t="s">
        <v>214</v>
      </c>
      <c r="CPV307" s="271">
        <v>1</v>
      </c>
      <c r="CPW307" s="275" t="s">
        <v>214</v>
      </c>
      <c r="CPX307" s="271">
        <v>1</v>
      </c>
      <c r="CPY307" s="275" t="s">
        <v>214</v>
      </c>
      <c r="CPZ307" s="271">
        <v>1</v>
      </c>
      <c r="CQA307" s="275" t="s">
        <v>214</v>
      </c>
      <c r="CQB307" s="271">
        <v>1</v>
      </c>
      <c r="CQC307" s="275" t="s">
        <v>214</v>
      </c>
      <c r="CQD307" s="271">
        <v>1</v>
      </c>
      <c r="CQE307" s="275" t="s">
        <v>214</v>
      </c>
      <c r="CQF307" s="271">
        <v>1</v>
      </c>
      <c r="CQG307" s="275" t="s">
        <v>214</v>
      </c>
      <c r="CQH307" s="271">
        <v>1</v>
      </c>
      <c r="CQI307" s="275" t="s">
        <v>214</v>
      </c>
      <c r="CQJ307" s="271">
        <v>1</v>
      </c>
      <c r="CQK307" s="275" t="s">
        <v>214</v>
      </c>
      <c r="CQL307" s="271">
        <v>1</v>
      </c>
      <c r="CQM307" s="275" t="s">
        <v>214</v>
      </c>
      <c r="CQN307" s="271">
        <v>1</v>
      </c>
      <c r="CQO307" s="275" t="s">
        <v>214</v>
      </c>
      <c r="CQP307" s="271">
        <v>1</v>
      </c>
      <c r="CQQ307" s="275" t="s">
        <v>214</v>
      </c>
      <c r="CQR307" s="271">
        <v>1</v>
      </c>
      <c r="CQS307" s="275" t="s">
        <v>214</v>
      </c>
      <c r="CQT307" s="271">
        <v>1</v>
      </c>
      <c r="CQU307" s="275" t="s">
        <v>214</v>
      </c>
      <c r="CQV307" s="271">
        <v>1</v>
      </c>
      <c r="CQW307" s="275" t="s">
        <v>214</v>
      </c>
      <c r="CQX307" s="271">
        <v>1</v>
      </c>
      <c r="CQY307" s="275" t="s">
        <v>214</v>
      </c>
      <c r="CQZ307" s="271">
        <v>1</v>
      </c>
      <c r="CRA307" s="275" t="s">
        <v>214</v>
      </c>
      <c r="CRB307" s="271">
        <v>1</v>
      </c>
      <c r="CRC307" s="275" t="s">
        <v>214</v>
      </c>
      <c r="CRD307" s="271">
        <v>1</v>
      </c>
      <c r="CRE307" s="275" t="s">
        <v>214</v>
      </c>
      <c r="CRF307" s="271">
        <v>1</v>
      </c>
      <c r="CRG307" s="275" t="s">
        <v>214</v>
      </c>
      <c r="CRH307" s="271">
        <v>1</v>
      </c>
      <c r="CRI307" s="275" t="s">
        <v>214</v>
      </c>
      <c r="CRJ307" s="271">
        <v>1</v>
      </c>
      <c r="CRK307" s="275" t="s">
        <v>214</v>
      </c>
      <c r="CRL307" s="271">
        <v>1</v>
      </c>
      <c r="CRM307" s="275" t="s">
        <v>214</v>
      </c>
      <c r="CRN307" s="271">
        <v>1</v>
      </c>
      <c r="CRO307" s="275" t="s">
        <v>214</v>
      </c>
      <c r="CRP307" s="271">
        <v>1</v>
      </c>
      <c r="CRQ307" s="275" t="s">
        <v>214</v>
      </c>
      <c r="CRR307" s="271">
        <v>1</v>
      </c>
      <c r="CRS307" s="275" t="s">
        <v>214</v>
      </c>
      <c r="CRT307" s="271">
        <v>1</v>
      </c>
      <c r="CRU307" s="275" t="s">
        <v>214</v>
      </c>
      <c r="CRV307" s="271">
        <v>1</v>
      </c>
      <c r="CRW307" s="275" t="s">
        <v>214</v>
      </c>
      <c r="CRX307" s="271">
        <v>1</v>
      </c>
      <c r="CRY307" s="275" t="s">
        <v>214</v>
      </c>
      <c r="CRZ307" s="271">
        <v>1</v>
      </c>
      <c r="CSA307" s="275" t="s">
        <v>214</v>
      </c>
      <c r="CSB307" s="271">
        <v>1</v>
      </c>
      <c r="CSC307" s="275" t="s">
        <v>214</v>
      </c>
      <c r="CSD307" s="271">
        <v>1</v>
      </c>
      <c r="CSE307" s="275" t="s">
        <v>214</v>
      </c>
      <c r="CSF307" s="271">
        <v>1</v>
      </c>
      <c r="CSG307" s="275" t="s">
        <v>214</v>
      </c>
      <c r="CSH307" s="271">
        <v>1</v>
      </c>
      <c r="CSI307" s="275" t="s">
        <v>214</v>
      </c>
      <c r="CSJ307" s="271">
        <v>1</v>
      </c>
      <c r="CSK307" s="275" t="s">
        <v>214</v>
      </c>
      <c r="CSL307" s="271">
        <v>1</v>
      </c>
      <c r="CSM307" s="275" t="s">
        <v>214</v>
      </c>
      <c r="CSN307" s="271">
        <v>1</v>
      </c>
      <c r="CSO307" s="275" t="s">
        <v>214</v>
      </c>
      <c r="CSP307" s="271">
        <v>1</v>
      </c>
      <c r="CSQ307" s="275" t="s">
        <v>214</v>
      </c>
      <c r="CSR307" s="271">
        <v>1</v>
      </c>
      <c r="CSS307" s="275" t="s">
        <v>214</v>
      </c>
      <c r="CST307" s="271">
        <v>1</v>
      </c>
      <c r="CSU307" s="275" t="s">
        <v>214</v>
      </c>
      <c r="CSV307" s="271">
        <v>1</v>
      </c>
      <c r="CSW307" s="275" t="s">
        <v>214</v>
      </c>
      <c r="CSX307" s="271">
        <v>1</v>
      </c>
      <c r="CSY307" s="275" t="s">
        <v>214</v>
      </c>
      <c r="CSZ307" s="271">
        <v>1</v>
      </c>
      <c r="CTA307" s="275" t="s">
        <v>214</v>
      </c>
      <c r="CTB307" s="271">
        <v>1</v>
      </c>
      <c r="CTC307" s="275" t="s">
        <v>214</v>
      </c>
      <c r="CTD307" s="271">
        <v>1</v>
      </c>
      <c r="CTE307" s="275" t="s">
        <v>214</v>
      </c>
      <c r="CTF307" s="271">
        <v>1</v>
      </c>
      <c r="CTG307" s="275" t="s">
        <v>214</v>
      </c>
      <c r="CTH307" s="271">
        <v>1</v>
      </c>
      <c r="CTI307" s="275" t="s">
        <v>214</v>
      </c>
      <c r="CTJ307" s="271">
        <v>1</v>
      </c>
      <c r="CTK307" s="275" t="s">
        <v>214</v>
      </c>
      <c r="CTL307" s="271">
        <v>1</v>
      </c>
      <c r="CTM307" s="275" t="s">
        <v>214</v>
      </c>
      <c r="CTN307" s="271">
        <v>1</v>
      </c>
      <c r="CTO307" s="275" t="s">
        <v>214</v>
      </c>
      <c r="CTP307" s="271">
        <v>1</v>
      </c>
      <c r="CTQ307" s="275" t="s">
        <v>214</v>
      </c>
      <c r="CTR307" s="271">
        <v>1</v>
      </c>
      <c r="CTS307" s="275" t="s">
        <v>214</v>
      </c>
      <c r="CTT307" s="271">
        <v>1</v>
      </c>
      <c r="CTU307" s="275" t="s">
        <v>214</v>
      </c>
      <c r="CTV307" s="271">
        <v>1</v>
      </c>
      <c r="CTW307" s="275" t="s">
        <v>214</v>
      </c>
      <c r="CTX307" s="271">
        <v>1</v>
      </c>
      <c r="CTY307" s="275" t="s">
        <v>214</v>
      </c>
      <c r="CTZ307" s="271">
        <v>1</v>
      </c>
      <c r="CUA307" s="275" t="s">
        <v>214</v>
      </c>
      <c r="CUB307" s="271">
        <v>1</v>
      </c>
      <c r="CUC307" s="275" t="s">
        <v>214</v>
      </c>
      <c r="CUD307" s="271">
        <v>1</v>
      </c>
      <c r="CUE307" s="275" t="s">
        <v>214</v>
      </c>
      <c r="CUF307" s="271">
        <v>1</v>
      </c>
      <c r="CUG307" s="275" t="s">
        <v>214</v>
      </c>
      <c r="CUH307" s="271">
        <v>1</v>
      </c>
      <c r="CUI307" s="275" t="s">
        <v>214</v>
      </c>
      <c r="CUJ307" s="271">
        <v>1</v>
      </c>
      <c r="CUK307" s="275" t="s">
        <v>214</v>
      </c>
      <c r="CUL307" s="271">
        <v>1</v>
      </c>
      <c r="CUM307" s="275" t="s">
        <v>214</v>
      </c>
      <c r="CUN307" s="271">
        <v>1</v>
      </c>
      <c r="CUO307" s="275" t="s">
        <v>214</v>
      </c>
      <c r="CUP307" s="271">
        <v>1</v>
      </c>
      <c r="CUQ307" s="275" t="s">
        <v>214</v>
      </c>
      <c r="CUR307" s="271">
        <v>1</v>
      </c>
      <c r="CUS307" s="275" t="s">
        <v>214</v>
      </c>
      <c r="CUT307" s="271">
        <v>1</v>
      </c>
      <c r="CUU307" s="275" t="s">
        <v>214</v>
      </c>
      <c r="CUV307" s="271">
        <v>1</v>
      </c>
      <c r="CUW307" s="275" t="s">
        <v>214</v>
      </c>
      <c r="CUX307" s="271">
        <v>1</v>
      </c>
      <c r="CUY307" s="275" t="s">
        <v>214</v>
      </c>
      <c r="CUZ307" s="271">
        <v>1</v>
      </c>
      <c r="CVA307" s="275" t="s">
        <v>214</v>
      </c>
      <c r="CVB307" s="271">
        <v>1</v>
      </c>
      <c r="CVC307" s="275" t="s">
        <v>214</v>
      </c>
      <c r="CVD307" s="271">
        <v>1</v>
      </c>
      <c r="CVE307" s="275" t="s">
        <v>214</v>
      </c>
      <c r="CVF307" s="271">
        <v>1</v>
      </c>
      <c r="CVG307" s="275" t="s">
        <v>214</v>
      </c>
      <c r="CVH307" s="271">
        <v>1</v>
      </c>
      <c r="CVI307" s="275" t="s">
        <v>214</v>
      </c>
      <c r="CVJ307" s="271">
        <v>1</v>
      </c>
      <c r="CVK307" s="275" t="s">
        <v>214</v>
      </c>
      <c r="CVL307" s="271">
        <v>1</v>
      </c>
      <c r="CVM307" s="275" t="s">
        <v>214</v>
      </c>
      <c r="CVN307" s="271">
        <v>1</v>
      </c>
      <c r="CVO307" s="275" t="s">
        <v>214</v>
      </c>
      <c r="CVP307" s="271">
        <v>1</v>
      </c>
      <c r="CVQ307" s="275" t="s">
        <v>214</v>
      </c>
      <c r="CVR307" s="271">
        <v>1</v>
      </c>
      <c r="CVS307" s="275" t="s">
        <v>214</v>
      </c>
      <c r="CVT307" s="271">
        <v>1</v>
      </c>
      <c r="CVU307" s="275" t="s">
        <v>214</v>
      </c>
      <c r="CVV307" s="271">
        <v>1</v>
      </c>
      <c r="CVW307" s="275" t="s">
        <v>214</v>
      </c>
      <c r="CVX307" s="271">
        <v>1</v>
      </c>
      <c r="CVY307" s="275" t="s">
        <v>214</v>
      </c>
      <c r="CVZ307" s="271">
        <v>1</v>
      </c>
      <c r="CWA307" s="275" t="s">
        <v>214</v>
      </c>
      <c r="CWB307" s="271">
        <v>1</v>
      </c>
      <c r="CWC307" s="275" t="s">
        <v>214</v>
      </c>
      <c r="CWD307" s="271">
        <v>1</v>
      </c>
      <c r="CWE307" s="275" t="s">
        <v>214</v>
      </c>
      <c r="CWF307" s="271">
        <v>1</v>
      </c>
      <c r="CWG307" s="275" t="s">
        <v>214</v>
      </c>
      <c r="CWH307" s="271">
        <v>1</v>
      </c>
      <c r="CWI307" s="275" t="s">
        <v>214</v>
      </c>
      <c r="CWJ307" s="271">
        <v>1</v>
      </c>
      <c r="CWK307" s="275" t="s">
        <v>214</v>
      </c>
      <c r="CWL307" s="271">
        <v>1</v>
      </c>
      <c r="CWM307" s="275" t="s">
        <v>214</v>
      </c>
      <c r="CWN307" s="271">
        <v>1</v>
      </c>
      <c r="CWO307" s="275" t="s">
        <v>214</v>
      </c>
      <c r="CWP307" s="271">
        <v>1</v>
      </c>
      <c r="CWQ307" s="275" t="s">
        <v>214</v>
      </c>
      <c r="CWR307" s="271">
        <v>1</v>
      </c>
      <c r="CWS307" s="275" t="s">
        <v>214</v>
      </c>
      <c r="CWT307" s="271">
        <v>1</v>
      </c>
      <c r="CWU307" s="275" t="s">
        <v>214</v>
      </c>
      <c r="CWV307" s="271">
        <v>1</v>
      </c>
      <c r="CWW307" s="275" t="s">
        <v>214</v>
      </c>
      <c r="CWX307" s="271">
        <v>1</v>
      </c>
      <c r="CWY307" s="275" t="s">
        <v>214</v>
      </c>
      <c r="CWZ307" s="271">
        <v>1</v>
      </c>
      <c r="CXA307" s="275" t="s">
        <v>214</v>
      </c>
      <c r="CXB307" s="271">
        <v>1</v>
      </c>
      <c r="CXC307" s="275" t="s">
        <v>214</v>
      </c>
      <c r="CXD307" s="271">
        <v>1</v>
      </c>
      <c r="CXE307" s="275" t="s">
        <v>214</v>
      </c>
      <c r="CXF307" s="271">
        <v>1</v>
      </c>
      <c r="CXG307" s="275" t="s">
        <v>214</v>
      </c>
      <c r="CXH307" s="271">
        <v>1</v>
      </c>
      <c r="CXI307" s="275" t="s">
        <v>214</v>
      </c>
      <c r="CXJ307" s="271">
        <v>1</v>
      </c>
      <c r="CXK307" s="275" t="s">
        <v>214</v>
      </c>
      <c r="CXL307" s="271">
        <v>1</v>
      </c>
      <c r="CXM307" s="275" t="s">
        <v>214</v>
      </c>
      <c r="CXN307" s="271">
        <v>1</v>
      </c>
      <c r="CXO307" s="275" t="s">
        <v>214</v>
      </c>
      <c r="CXP307" s="271">
        <v>1</v>
      </c>
      <c r="CXQ307" s="275" t="s">
        <v>214</v>
      </c>
      <c r="CXR307" s="271">
        <v>1</v>
      </c>
      <c r="CXS307" s="275" t="s">
        <v>214</v>
      </c>
      <c r="CXT307" s="271">
        <v>1</v>
      </c>
      <c r="CXU307" s="275" t="s">
        <v>214</v>
      </c>
      <c r="CXV307" s="271">
        <v>1</v>
      </c>
      <c r="CXW307" s="275" t="s">
        <v>214</v>
      </c>
      <c r="CXX307" s="271">
        <v>1</v>
      </c>
      <c r="CXY307" s="275" t="s">
        <v>214</v>
      </c>
      <c r="CXZ307" s="271">
        <v>1</v>
      </c>
      <c r="CYA307" s="275" t="s">
        <v>214</v>
      </c>
      <c r="CYB307" s="271">
        <v>1</v>
      </c>
      <c r="CYC307" s="275" t="s">
        <v>214</v>
      </c>
      <c r="CYD307" s="271">
        <v>1</v>
      </c>
      <c r="CYE307" s="275" t="s">
        <v>214</v>
      </c>
      <c r="CYF307" s="271">
        <v>1</v>
      </c>
      <c r="CYG307" s="275" t="s">
        <v>214</v>
      </c>
      <c r="CYH307" s="271">
        <v>1</v>
      </c>
      <c r="CYI307" s="275" t="s">
        <v>214</v>
      </c>
      <c r="CYJ307" s="271">
        <v>1</v>
      </c>
      <c r="CYK307" s="275" t="s">
        <v>214</v>
      </c>
      <c r="CYL307" s="271">
        <v>1</v>
      </c>
      <c r="CYM307" s="275" t="s">
        <v>214</v>
      </c>
      <c r="CYN307" s="271">
        <v>1</v>
      </c>
      <c r="CYO307" s="275" t="s">
        <v>214</v>
      </c>
      <c r="CYP307" s="271">
        <v>1</v>
      </c>
      <c r="CYQ307" s="275" t="s">
        <v>214</v>
      </c>
      <c r="CYR307" s="271">
        <v>1</v>
      </c>
      <c r="CYS307" s="275" t="s">
        <v>214</v>
      </c>
      <c r="CYT307" s="271">
        <v>1</v>
      </c>
      <c r="CYU307" s="275" t="s">
        <v>214</v>
      </c>
      <c r="CYV307" s="271">
        <v>1</v>
      </c>
      <c r="CYW307" s="275" t="s">
        <v>214</v>
      </c>
      <c r="CYX307" s="271">
        <v>1</v>
      </c>
      <c r="CYY307" s="275" t="s">
        <v>214</v>
      </c>
      <c r="CYZ307" s="271">
        <v>1</v>
      </c>
      <c r="CZA307" s="275" t="s">
        <v>214</v>
      </c>
      <c r="CZB307" s="271">
        <v>1</v>
      </c>
      <c r="CZC307" s="275" t="s">
        <v>214</v>
      </c>
      <c r="CZD307" s="271">
        <v>1</v>
      </c>
      <c r="CZE307" s="275" t="s">
        <v>214</v>
      </c>
      <c r="CZF307" s="271">
        <v>1</v>
      </c>
      <c r="CZG307" s="275" t="s">
        <v>214</v>
      </c>
      <c r="CZH307" s="271">
        <v>1</v>
      </c>
      <c r="CZI307" s="275" t="s">
        <v>214</v>
      </c>
      <c r="CZJ307" s="271">
        <v>1</v>
      </c>
      <c r="CZK307" s="275" t="s">
        <v>214</v>
      </c>
      <c r="CZL307" s="271">
        <v>1</v>
      </c>
      <c r="CZM307" s="275" t="s">
        <v>214</v>
      </c>
      <c r="CZN307" s="271">
        <v>1</v>
      </c>
      <c r="CZO307" s="275" t="s">
        <v>214</v>
      </c>
      <c r="CZP307" s="271">
        <v>1</v>
      </c>
      <c r="CZQ307" s="275" t="s">
        <v>214</v>
      </c>
      <c r="CZR307" s="271">
        <v>1</v>
      </c>
      <c r="CZS307" s="275" t="s">
        <v>214</v>
      </c>
      <c r="CZT307" s="271">
        <v>1</v>
      </c>
      <c r="CZU307" s="275" t="s">
        <v>214</v>
      </c>
      <c r="CZV307" s="271">
        <v>1</v>
      </c>
      <c r="CZW307" s="275" t="s">
        <v>214</v>
      </c>
      <c r="CZX307" s="271">
        <v>1</v>
      </c>
      <c r="CZY307" s="275" t="s">
        <v>214</v>
      </c>
      <c r="CZZ307" s="271">
        <v>1</v>
      </c>
      <c r="DAA307" s="275" t="s">
        <v>214</v>
      </c>
      <c r="DAB307" s="271">
        <v>1</v>
      </c>
      <c r="DAC307" s="275" t="s">
        <v>214</v>
      </c>
      <c r="DAD307" s="271">
        <v>1</v>
      </c>
      <c r="DAE307" s="275" t="s">
        <v>214</v>
      </c>
      <c r="DAF307" s="271">
        <v>1</v>
      </c>
      <c r="DAG307" s="275" t="s">
        <v>214</v>
      </c>
      <c r="DAH307" s="271">
        <v>1</v>
      </c>
      <c r="DAI307" s="275" t="s">
        <v>214</v>
      </c>
      <c r="DAJ307" s="271">
        <v>1</v>
      </c>
      <c r="DAK307" s="275" t="s">
        <v>214</v>
      </c>
      <c r="DAL307" s="271">
        <v>1</v>
      </c>
      <c r="DAM307" s="275" t="s">
        <v>214</v>
      </c>
      <c r="DAN307" s="271">
        <v>1</v>
      </c>
      <c r="DAO307" s="275" t="s">
        <v>214</v>
      </c>
      <c r="DAP307" s="271">
        <v>1</v>
      </c>
      <c r="DAQ307" s="275" t="s">
        <v>214</v>
      </c>
      <c r="DAR307" s="271">
        <v>1</v>
      </c>
      <c r="DAS307" s="275" t="s">
        <v>214</v>
      </c>
      <c r="DAT307" s="271">
        <v>1</v>
      </c>
      <c r="DAU307" s="275" t="s">
        <v>214</v>
      </c>
      <c r="DAV307" s="271">
        <v>1</v>
      </c>
      <c r="DAW307" s="275" t="s">
        <v>214</v>
      </c>
      <c r="DAX307" s="271">
        <v>1</v>
      </c>
      <c r="DAY307" s="275" t="s">
        <v>214</v>
      </c>
      <c r="DAZ307" s="271">
        <v>1</v>
      </c>
      <c r="DBA307" s="275" t="s">
        <v>214</v>
      </c>
      <c r="DBB307" s="271">
        <v>1</v>
      </c>
      <c r="DBC307" s="275" t="s">
        <v>214</v>
      </c>
      <c r="DBD307" s="271">
        <v>1</v>
      </c>
      <c r="DBE307" s="275" t="s">
        <v>214</v>
      </c>
      <c r="DBF307" s="271">
        <v>1</v>
      </c>
      <c r="DBG307" s="275" t="s">
        <v>214</v>
      </c>
      <c r="DBH307" s="271">
        <v>1</v>
      </c>
      <c r="DBI307" s="275" t="s">
        <v>214</v>
      </c>
      <c r="DBJ307" s="271">
        <v>1</v>
      </c>
      <c r="DBK307" s="275" t="s">
        <v>214</v>
      </c>
      <c r="DBL307" s="271">
        <v>1</v>
      </c>
      <c r="DBM307" s="275" t="s">
        <v>214</v>
      </c>
      <c r="DBN307" s="271">
        <v>1</v>
      </c>
      <c r="DBO307" s="275" t="s">
        <v>214</v>
      </c>
      <c r="DBP307" s="271">
        <v>1</v>
      </c>
      <c r="DBQ307" s="275" t="s">
        <v>214</v>
      </c>
      <c r="DBR307" s="271">
        <v>1</v>
      </c>
      <c r="DBS307" s="275" t="s">
        <v>214</v>
      </c>
      <c r="DBT307" s="271">
        <v>1</v>
      </c>
      <c r="DBU307" s="275" t="s">
        <v>214</v>
      </c>
      <c r="DBV307" s="271">
        <v>1</v>
      </c>
      <c r="DBW307" s="275" t="s">
        <v>214</v>
      </c>
      <c r="DBX307" s="271">
        <v>1</v>
      </c>
      <c r="DBY307" s="275" t="s">
        <v>214</v>
      </c>
      <c r="DBZ307" s="271">
        <v>1</v>
      </c>
      <c r="DCA307" s="275" t="s">
        <v>214</v>
      </c>
      <c r="DCB307" s="271">
        <v>1</v>
      </c>
      <c r="DCC307" s="275" t="s">
        <v>214</v>
      </c>
      <c r="DCD307" s="271">
        <v>1</v>
      </c>
      <c r="DCE307" s="275" t="s">
        <v>214</v>
      </c>
      <c r="DCF307" s="271">
        <v>1</v>
      </c>
      <c r="DCG307" s="275" t="s">
        <v>214</v>
      </c>
      <c r="DCH307" s="271">
        <v>1</v>
      </c>
      <c r="DCI307" s="275" t="s">
        <v>214</v>
      </c>
      <c r="DCJ307" s="271">
        <v>1</v>
      </c>
      <c r="DCK307" s="275" t="s">
        <v>214</v>
      </c>
      <c r="DCL307" s="271">
        <v>1</v>
      </c>
      <c r="DCM307" s="275" t="s">
        <v>214</v>
      </c>
      <c r="DCN307" s="271">
        <v>1</v>
      </c>
      <c r="DCO307" s="275" t="s">
        <v>214</v>
      </c>
      <c r="DCP307" s="271">
        <v>1</v>
      </c>
      <c r="DCQ307" s="275" t="s">
        <v>214</v>
      </c>
      <c r="DCR307" s="271">
        <v>1</v>
      </c>
      <c r="DCS307" s="275" t="s">
        <v>214</v>
      </c>
      <c r="DCT307" s="271">
        <v>1</v>
      </c>
      <c r="DCU307" s="275" t="s">
        <v>214</v>
      </c>
      <c r="DCV307" s="271">
        <v>1</v>
      </c>
      <c r="DCW307" s="275" t="s">
        <v>214</v>
      </c>
      <c r="DCX307" s="271">
        <v>1</v>
      </c>
      <c r="DCY307" s="275" t="s">
        <v>214</v>
      </c>
      <c r="DCZ307" s="271">
        <v>1</v>
      </c>
      <c r="DDA307" s="275" t="s">
        <v>214</v>
      </c>
      <c r="DDB307" s="271">
        <v>1</v>
      </c>
      <c r="DDC307" s="275" t="s">
        <v>214</v>
      </c>
      <c r="DDD307" s="271">
        <v>1</v>
      </c>
      <c r="DDE307" s="275" t="s">
        <v>214</v>
      </c>
      <c r="DDF307" s="271">
        <v>1</v>
      </c>
      <c r="DDG307" s="275" t="s">
        <v>214</v>
      </c>
      <c r="DDH307" s="271">
        <v>1</v>
      </c>
      <c r="DDI307" s="275" t="s">
        <v>214</v>
      </c>
      <c r="DDJ307" s="271">
        <v>1</v>
      </c>
      <c r="DDK307" s="275" t="s">
        <v>214</v>
      </c>
      <c r="DDL307" s="271">
        <v>1</v>
      </c>
      <c r="DDM307" s="275" t="s">
        <v>214</v>
      </c>
      <c r="DDN307" s="271">
        <v>1</v>
      </c>
      <c r="DDO307" s="275" t="s">
        <v>214</v>
      </c>
      <c r="DDP307" s="271">
        <v>1</v>
      </c>
      <c r="DDQ307" s="275" t="s">
        <v>214</v>
      </c>
      <c r="DDR307" s="271">
        <v>1</v>
      </c>
      <c r="DDS307" s="275" t="s">
        <v>214</v>
      </c>
      <c r="DDT307" s="271">
        <v>1</v>
      </c>
      <c r="DDU307" s="275" t="s">
        <v>214</v>
      </c>
      <c r="DDV307" s="271">
        <v>1</v>
      </c>
      <c r="DDW307" s="275" t="s">
        <v>214</v>
      </c>
      <c r="DDX307" s="271">
        <v>1</v>
      </c>
      <c r="DDY307" s="275" t="s">
        <v>214</v>
      </c>
      <c r="DDZ307" s="271">
        <v>1</v>
      </c>
      <c r="DEA307" s="275" t="s">
        <v>214</v>
      </c>
      <c r="DEB307" s="271">
        <v>1</v>
      </c>
      <c r="DEC307" s="275" t="s">
        <v>214</v>
      </c>
      <c r="DED307" s="271">
        <v>1</v>
      </c>
      <c r="DEE307" s="275" t="s">
        <v>214</v>
      </c>
      <c r="DEF307" s="271">
        <v>1</v>
      </c>
      <c r="DEG307" s="275" t="s">
        <v>214</v>
      </c>
      <c r="DEH307" s="271">
        <v>1</v>
      </c>
      <c r="DEI307" s="275" t="s">
        <v>214</v>
      </c>
      <c r="DEJ307" s="271">
        <v>1</v>
      </c>
      <c r="DEK307" s="275" t="s">
        <v>214</v>
      </c>
      <c r="DEL307" s="271">
        <v>1</v>
      </c>
      <c r="DEM307" s="275" t="s">
        <v>214</v>
      </c>
      <c r="DEN307" s="271">
        <v>1</v>
      </c>
      <c r="DEO307" s="275" t="s">
        <v>214</v>
      </c>
      <c r="DEP307" s="271">
        <v>1</v>
      </c>
      <c r="DEQ307" s="275" t="s">
        <v>214</v>
      </c>
      <c r="DER307" s="271">
        <v>1</v>
      </c>
      <c r="DES307" s="275" t="s">
        <v>214</v>
      </c>
      <c r="DET307" s="271">
        <v>1</v>
      </c>
      <c r="DEU307" s="275" t="s">
        <v>214</v>
      </c>
      <c r="DEV307" s="271">
        <v>1</v>
      </c>
      <c r="DEW307" s="275" t="s">
        <v>214</v>
      </c>
      <c r="DEX307" s="271">
        <v>1</v>
      </c>
      <c r="DEY307" s="275" t="s">
        <v>214</v>
      </c>
      <c r="DEZ307" s="271">
        <v>1</v>
      </c>
      <c r="DFA307" s="275" t="s">
        <v>214</v>
      </c>
      <c r="DFB307" s="271">
        <v>1</v>
      </c>
      <c r="DFC307" s="275" t="s">
        <v>214</v>
      </c>
      <c r="DFD307" s="271">
        <v>1</v>
      </c>
      <c r="DFE307" s="275" t="s">
        <v>214</v>
      </c>
      <c r="DFF307" s="271">
        <v>1</v>
      </c>
      <c r="DFG307" s="275" t="s">
        <v>214</v>
      </c>
      <c r="DFH307" s="271">
        <v>1</v>
      </c>
      <c r="DFI307" s="275" t="s">
        <v>214</v>
      </c>
      <c r="DFJ307" s="271">
        <v>1</v>
      </c>
      <c r="DFK307" s="275" t="s">
        <v>214</v>
      </c>
      <c r="DFL307" s="271">
        <v>1</v>
      </c>
      <c r="DFM307" s="275" t="s">
        <v>214</v>
      </c>
      <c r="DFN307" s="271">
        <v>1</v>
      </c>
      <c r="DFO307" s="275" t="s">
        <v>214</v>
      </c>
      <c r="DFP307" s="271">
        <v>1</v>
      </c>
      <c r="DFQ307" s="275" t="s">
        <v>214</v>
      </c>
      <c r="DFR307" s="271">
        <v>1</v>
      </c>
      <c r="DFS307" s="275" t="s">
        <v>214</v>
      </c>
      <c r="DFT307" s="271">
        <v>1</v>
      </c>
      <c r="DFU307" s="275" t="s">
        <v>214</v>
      </c>
      <c r="DFV307" s="271">
        <v>1</v>
      </c>
      <c r="DFW307" s="275" t="s">
        <v>214</v>
      </c>
      <c r="DFX307" s="271">
        <v>1</v>
      </c>
      <c r="DFY307" s="275" t="s">
        <v>214</v>
      </c>
      <c r="DFZ307" s="271">
        <v>1</v>
      </c>
      <c r="DGA307" s="275" t="s">
        <v>214</v>
      </c>
      <c r="DGB307" s="271">
        <v>1</v>
      </c>
      <c r="DGC307" s="275" t="s">
        <v>214</v>
      </c>
      <c r="DGD307" s="271">
        <v>1</v>
      </c>
      <c r="DGE307" s="275" t="s">
        <v>214</v>
      </c>
      <c r="DGF307" s="271">
        <v>1</v>
      </c>
      <c r="DGG307" s="275" t="s">
        <v>214</v>
      </c>
      <c r="DGH307" s="271">
        <v>1</v>
      </c>
      <c r="DGI307" s="275" t="s">
        <v>214</v>
      </c>
      <c r="DGJ307" s="271">
        <v>1</v>
      </c>
      <c r="DGK307" s="275" t="s">
        <v>214</v>
      </c>
      <c r="DGL307" s="271">
        <v>1</v>
      </c>
      <c r="DGM307" s="275" t="s">
        <v>214</v>
      </c>
      <c r="DGN307" s="271">
        <v>1</v>
      </c>
      <c r="DGO307" s="275" t="s">
        <v>214</v>
      </c>
      <c r="DGP307" s="271">
        <v>1</v>
      </c>
      <c r="DGQ307" s="275" t="s">
        <v>214</v>
      </c>
      <c r="DGR307" s="271">
        <v>1</v>
      </c>
      <c r="DGS307" s="275" t="s">
        <v>214</v>
      </c>
      <c r="DGT307" s="271">
        <v>1</v>
      </c>
      <c r="DGU307" s="275" t="s">
        <v>214</v>
      </c>
      <c r="DGV307" s="271">
        <v>1</v>
      </c>
      <c r="DGW307" s="275" t="s">
        <v>214</v>
      </c>
      <c r="DGX307" s="271">
        <v>1</v>
      </c>
      <c r="DGY307" s="275" t="s">
        <v>214</v>
      </c>
      <c r="DGZ307" s="271">
        <v>1</v>
      </c>
      <c r="DHA307" s="275" t="s">
        <v>214</v>
      </c>
      <c r="DHB307" s="271">
        <v>1</v>
      </c>
      <c r="DHC307" s="275" t="s">
        <v>214</v>
      </c>
      <c r="DHD307" s="271">
        <v>1</v>
      </c>
      <c r="DHE307" s="275" t="s">
        <v>214</v>
      </c>
      <c r="DHF307" s="271">
        <v>1</v>
      </c>
      <c r="DHG307" s="275" t="s">
        <v>214</v>
      </c>
      <c r="DHH307" s="271">
        <v>1</v>
      </c>
      <c r="DHI307" s="275" t="s">
        <v>214</v>
      </c>
      <c r="DHJ307" s="271">
        <v>1</v>
      </c>
      <c r="DHK307" s="275" t="s">
        <v>214</v>
      </c>
      <c r="DHL307" s="271">
        <v>1</v>
      </c>
      <c r="DHM307" s="275" t="s">
        <v>214</v>
      </c>
      <c r="DHN307" s="271">
        <v>1</v>
      </c>
      <c r="DHO307" s="275" t="s">
        <v>214</v>
      </c>
      <c r="DHP307" s="271">
        <v>1</v>
      </c>
      <c r="DHQ307" s="275" t="s">
        <v>214</v>
      </c>
      <c r="DHR307" s="271">
        <v>1</v>
      </c>
      <c r="DHS307" s="275" t="s">
        <v>214</v>
      </c>
      <c r="DHT307" s="271">
        <v>1</v>
      </c>
      <c r="DHU307" s="275" t="s">
        <v>214</v>
      </c>
      <c r="DHV307" s="271">
        <v>1</v>
      </c>
      <c r="DHW307" s="275" t="s">
        <v>214</v>
      </c>
      <c r="DHX307" s="271">
        <v>1</v>
      </c>
      <c r="DHY307" s="275" t="s">
        <v>214</v>
      </c>
      <c r="DHZ307" s="271">
        <v>1</v>
      </c>
      <c r="DIA307" s="275" t="s">
        <v>214</v>
      </c>
      <c r="DIB307" s="271">
        <v>1</v>
      </c>
      <c r="DIC307" s="275" t="s">
        <v>214</v>
      </c>
      <c r="DID307" s="271">
        <v>1</v>
      </c>
      <c r="DIE307" s="275" t="s">
        <v>214</v>
      </c>
      <c r="DIF307" s="271">
        <v>1</v>
      </c>
      <c r="DIG307" s="275" t="s">
        <v>214</v>
      </c>
      <c r="DIH307" s="271">
        <v>1</v>
      </c>
      <c r="DII307" s="275" t="s">
        <v>214</v>
      </c>
      <c r="DIJ307" s="271">
        <v>1</v>
      </c>
      <c r="DIK307" s="275" t="s">
        <v>214</v>
      </c>
      <c r="DIL307" s="271">
        <v>1</v>
      </c>
      <c r="DIM307" s="275" t="s">
        <v>214</v>
      </c>
      <c r="DIN307" s="271">
        <v>1</v>
      </c>
      <c r="DIO307" s="275" t="s">
        <v>214</v>
      </c>
      <c r="DIP307" s="271">
        <v>1</v>
      </c>
      <c r="DIQ307" s="275" t="s">
        <v>214</v>
      </c>
      <c r="DIR307" s="271">
        <v>1</v>
      </c>
      <c r="DIS307" s="275" t="s">
        <v>214</v>
      </c>
      <c r="DIT307" s="271">
        <v>1</v>
      </c>
      <c r="DIU307" s="275" t="s">
        <v>214</v>
      </c>
      <c r="DIV307" s="271">
        <v>1</v>
      </c>
      <c r="DIW307" s="275" t="s">
        <v>214</v>
      </c>
      <c r="DIX307" s="271">
        <v>1</v>
      </c>
      <c r="DIY307" s="275" t="s">
        <v>214</v>
      </c>
      <c r="DIZ307" s="271">
        <v>1</v>
      </c>
      <c r="DJA307" s="275" t="s">
        <v>214</v>
      </c>
      <c r="DJB307" s="271">
        <v>1</v>
      </c>
      <c r="DJC307" s="275" t="s">
        <v>214</v>
      </c>
      <c r="DJD307" s="271">
        <v>1</v>
      </c>
      <c r="DJE307" s="275" t="s">
        <v>214</v>
      </c>
      <c r="DJF307" s="271">
        <v>1</v>
      </c>
      <c r="DJG307" s="275" t="s">
        <v>214</v>
      </c>
      <c r="DJH307" s="271">
        <v>1</v>
      </c>
      <c r="DJI307" s="275" t="s">
        <v>214</v>
      </c>
      <c r="DJJ307" s="271">
        <v>1</v>
      </c>
      <c r="DJK307" s="275" t="s">
        <v>214</v>
      </c>
      <c r="DJL307" s="271">
        <v>1</v>
      </c>
      <c r="DJM307" s="275" t="s">
        <v>214</v>
      </c>
      <c r="DJN307" s="271">
        <v>1</v>
      </c>
      <c r="DJO307" s="275" t="s">
        <v>214</v>
      </c>
      <c r="DJP307" s="271">
        <v>1</v>
      </c>
      <c r="DJQ307" s="275" t="s">
        <v>214</v>
      </c>
      <c r="DJR307" s="271">
        <v>1</v>
      </c>
      <c r="DJS307" s="275" t="s">
        <v>214</v>
      </c>
      <c r="DJT307" s="271">
        <v>1</v>
      </c>
      <c r="DJU307" s="275" t="s">
        <v>214</v>
      </c>
      <c r="DJV307" s="271">
        <v>1</v>
      </c>
      <c r="DJW307" s="275" t="s">
        <v>214</v>
      </c>
      <c r="DJX307" s="271">
        <v>1</v>
      </c>
      <c r="DJY307" s="275" t="s">
        <v>214</v>
      </c>
      <c r="DJZ307" s="271">
        <v>1</v>
      </c>
      <c r="DKA307" s="275" t="s">
        <v>214</v>
      </c>
      <c r="DKB307" s="271">
        <v>1</v>
      </c>
      <c r="DKC307" s="275" t="s">
        <v>214</v>
      </c>
      <c r="DKD307" s="271">
        <v>1</v>
      </c>
      <c r="DKE307" s="275" t="s">
        <v>214</v>
      </c>
      <c r="DKF307" s="271">
        <v>1</v>
      </c>
      <c r="DKG307" s="275" t="s">
        <v>214</v>
      </c>
      <c r="DKH307" s="271">
        <v>1</v>
      </c>
      <c r="DKI307" s="275" t="s">
        <v>214</v>
      </c>
      <c r="DKJ307" s="271">
        <v>1</v>
      </c>
      <c r="DKK307" s="275" t="s">
        <v>214</v>
      </c>
      <c r="DKL307" s="271">
        <v>1</v>
      </c>
      <c r="DKM307" s="275" t="s">
        <v>214</v>
      </c>
      <c r="DKN307" s="271">
        <v>1</v>
      </c>
      <c r="DKO307" s="275" t="s">
        <v>214</v>
      </c>
      <c r="DKP307" s="271">
        <v>1</v>
      </c>
      <c r="DKQ307" s="275" t="s">
        <v>214</v>
      </c>
      <c r="DKR307" s="271">
        <v>1</v>
      </c>
      <c r="DKS307" s="275" t="s">
        <v>214</v>
      </c>
      <c r="DKT307" s="271">
        <v>1</v>
      </c>
      <c r="DKU307" s="275" t="s">
        <v>214</v>
      </c>
      <c r="DKV307" s="271">
        <v>1</v>
      </c>
      <c r="DKW307" s="275" t="s">
        <v>214</v>
      </c>
      <c r="DKX307" s="271">
        <v>1</v>
      </c>
      <c r="DKY307" s="275" t="s">
        <v>214</v>
      </c>
      <c r="DKZ307" s="271">
        <v>1</v>
      </c>
      <c r="DLA307" s="275" t="s">
        <v>214</v>
      </c>
      <c r="DLB307" s="271">
        <v>1</v>
      </c>
      <c r="DLC307" s="275" t="s">
        <v>214</v>
      </c>
      <c r="DLD307" s="271">
        <v>1</v>
      </c>
      <c r="DLE307" s="275" t="s">
        <v>214</v>
      </c>
      <c r="DLF307" s="271">
        <v>1</v>
      </c>
      <c r="DLG307" s="275" t="s">
        <v>214</v>
      </c>
      <c r="DLH307" s="271">
        <v>1</v>
      </c>
      <c r="DLI307" s="275" t="s">
        <v>214</v>
      </c>
      <c r="DLJ307" s="271">
        <v>1</v>
      </c>
      <c r="DLK307" s="275" t="s">
        <v>214</v>
      </c>
      <c r="DLL307" s="271">
        <v>1</v>
      </c>
      <c r="DLM307" s="275" t="s">
        <v>214</v>
      </c>
      <c r="DLN307" s="271">
        <v>1</v>
      </c>
      <c r="DLO307" s="275" t="s">
        <v>214</v>
      </c>
      <c r="DLP307" s="271">
        <v>1</v>
      </c>
      <c r="DLQ307" s="275" t="s">
        <v>214</v>
      </c>
      <c r="DLR307" s="271">
        <v>1</v>
      </c>
      <c r="DLS307" s="275" t="s">
        <v>214</v>
      </c>
      <c r="DLT307" s="271">
        <v>1</v>
      </c>
      <c r="DLU307" s="275" t="s">
        <v>214</v>
      </c>
      <c r="DLV307" s="271">
        <v>1</v>
      </c>
      <c r="DLW307" s="275" t="s">
        <v>214</v>
      </c>
      <c r="DLX307" s="271">
        <v>1</v>
      </c>
      <c r="DLY307" s="275" t="s">
        <v>214</v>
      </c>
      <c r="DLZ307" s="271">
        <v>1</v>
      </c>
      <c r="DMA307" s="275" t="s">
        <v>214</v>
      </c>
      <c r="DMB307" s="271">
        <v>1</v>
      </c>
      <c r="DMC307" s="275" t="s">
        <v>214</v>
      </c>
      <c r="DMD307" s="271">
        <v>1</v>
      </c>
      <c r="DME307" s="275" t="s">
        <v>214</v>
      </c>
      <c r="DMF307" s="271">
        <v>1</v>
      </c>
      <c r="DMG307" s="275" t="s">
        <v>214</v>
      </c>
      <c r="DMH307" s="271">
        <v>1</v>
      </c>
      <c r="DMI307" s="275" t="s">
        <v>214</v>
      </c>
      <c r="DMJ307" s="271">
        <v>1</v>
      </c>
      <c r="DMK307" s="275" t="s">
        <v>214</v>
      </c>
      <c r="DML307" s="271">
        <v>1</v>
      </c>
      <c r="DMM307" s="275" t="s">
        <v>214</v>
      </c>
      <c r="DMN307" s="271">
        <v>1</v>
      </c>
      <c r="DMO307" s="275" t="s">
        <v>214</v>
      </c>
      <c r="DMP307" s="271">
        <v>1</v>
      </c>
      <c r="DMQ307" s="275" t="s">
        <v>214</v>
      </c>
      <c r="DMR307" s="271">
        <v>1</v>
      </c>
      <c r="DMS307" s="275" t="s">
        <v>214</v>
      </c>
      <c r="DMT307" s="271">
        <v>1</v>
      </c>
      <c r="DMU307" s="275" t="s">
        <v>214</v>
      </c>
      <c r="DMV307" s="271">
        <v>1</v>
      </c>
      <c r="DMW307" s="275" t="s">
        <v>214</v>
      </c>
      <c r="DMX307" s="271">
        <v>1</v>
      </c>
      <c r="DMY307" s="275" t="s">
        <v>214</v>
      </c>
      <c r="DMZ307" s="271">
        <v>1</v>
      </c>
      <c r="DNA307" s="275" t="s">
        <v>214</v>
      </c>
      <c r="DNB307" s="271">
        <v>1</v>
      </c>
      <c r="DNC307" s="275" t="s">
        <v>214</v>
      </c>
      <c r="DND307" s="271">
        <v>1</v>
      </c>
      <c r="DNE307" s="275" t="s">
        <v>214</v>
      </c>
      <c r="DNF307" s="271">
        <v>1</v>
      </c>
      <c r="DNG307" s="275" t="s">
        <v>214</v>
      </c>
      <c r="DNH307" s="271">
        <v>1</v>
      </c>
      <c r="DNI307" s="275" t="s">
        <v>214</v>
      </c>
      <c r="DNJ307" s="271">
        <v>1</v>
      </c>
      <c r="DNK307" s="275" t="s">
        <v>214</v>
      </c>
      <c r="DNL307" s="271">
        <v>1</v>
      </c>
      <c r="DNM307" s="275" t="s">
        <v>214</v>
      </c>
      <c r="DNN307" s="271">
        <v>1</v>
      </c>
      <c r="DNO307" s="275" t="s">
        <v>214</v>
      </c>
      <c r="DNP307" s="271">
        <v>1</v>
      </c>
      <c r="DNQ307" s="275" t="s">
        <v>214</v>
      </c>
      <c r="DNR307" s="271">
        <v>1</v>
      </c>
      <c r="DNS307" s="275" t="s">
        <v>214</v>
      </c>
      <c r="DNT307" s="271">
        <v>1</v>
      </c>
      <c r="DNU307" s="275" t="s">
        <v>214</v>
      </c>
      <c r="DNV307" s="271">
        <v>1</v>
      </c>
      <c r="DNW307" s="275" t="s">
        <v>214</v>
      </c>
      <c r="DNX307" s="271">
        <v>1</v>
      </c>
      <c r="DNY307" s="275" t="s">
        <v>214</v>
      </c>
      <c r="DNZ307" s="271">
        <v>1</v>
      </c>
      <c r="DOA307" s="275" t="s">
        <v>214</v>
      </c>
      <c r="DOB307" s="271">
        <v>1</v>
      </c>
      <c r="DOC307" s="275" t="s">
        <v>214</v>
      </c>
      <c r="DOD307" s="271">
        <v>1</v>
      </c>
      <c r="DOE307" s="275" t="s">
        <v>214</v>
      </c>
      <c r="DOF307" s="271">
        <v>1</v>
      </c>
      <c r="DOG307" s="275" t="s">
        <v>214</v>
      </c>
      <c r="DOH307" s="271">
        <v>1</v>
      </c>
      <c r="DOI307" s="275" t="s">
        <v>214</v>
      </c>
      <c r="DOJ307" s="271">
        <v>1</v>
      </c>
      <c r="DOK307" s="275" t="s">
        <v>214</v>
      </c>
      <c r="DOL307" s="271">
        <v>1</v>
      </c>
      <c r="DOM307" s="275" t="s">
        <v>214</v>
      </c>
      <c r="DON307" s="271">
        <v>1</v>
      </c>
      <c r="DOO307" s="275" t="s">
        <v>214</v>
      </c>
      <c r="DOP307" s="271">
        <v>1</v>
      </c>
      <c r="DOQ307" s="275" t="s">
        <v>214</v>
      </c>
      <c r="DOR307" s="271">
        <v>1</v>
      </c>
      <c r="DOS307" s="275" t="s">
        <v>214</v>
      </c>
      <c r="DOT307" s="271">
        <v>1</v>
      </c>
      <c r="DOU307" s="275" t="s">
        <v>214</v>
      </c>
      <c r="DOV307" s="271">
        <v>1</v>
      </c>
      <c r="DOW307" s="275" t="s">
        <v>214</v>
      </c>
      <c r="DOX307" s="271">
        <v>1</v>
      </c>
      <c r="DOY307" s="275" t="s">
        <v>214</v>
      </c>
      <c r="DOZ307" s="271">
        <v>1</v>
      </c>
      <c r="DPA307" s="275" t="s">
        <v>214</v>
      </c>
      <c r="DPB307" s="271">
        <v>1</v>
      </c>
      <c r="DPC307" s="275" t="s">
        <v>214</v>
      </c>
      <c r="DPD307" s="271">
        <v>1</v>
      </c>
      <c r="DPE307" s="275" t="s">
        <v>214</v>
      </c>
      <c r="DPF307" s="271">
        <v>1</v>
      </c>
      <c r="DPG307" s="275" t="s">
        <v>214</v>
      </c>
      <c r="DPH307" s="271">
        <v>1</v>
      </c>
      <c r="DPI307" s="275" t="s">
        <v>214</v>
      </c>
      <c r="DPJ307" s="271">
        <v>1</v>
      </c>
      <c r="DPK307" s="275" t="s">
        <v>214</v>
      </c>
      <c r="DPL307" s="271">
        <v>1</v>
      </c>
      <c r="DPM307" s="275" t="s">
        <v>214</v>
      </c>
      <c r="DPN307" s="271">
        <v>1</v>
      </c>
      <c r="DPO307" s="275" t="s">
        <v>214</v>
      </c>
      <c r="DPP307" s="271">
        <v>1</v>
      </c>
      <c r="DPQ307" s="275" t="s">
        <v>214</v>
      </c>
      <c r="DPR307" s="271">
        <v>1</v>
      </c>
      <c r="DPS307" s="275" t="s">
        <v>214</v>
      </c>
      <c r="DPT307" s="271">
        <v>1</v>
      </c>
      <c r="DPU307" s="275" t="s">
        <v>214</v>
      </c>
      <c r="DPV307" s="271">
        <v>1</v>
      </c>
      <c r="DPW307" s="275" t="s">
        <v>214</v>
      </c>
      <c r="DPX307" s="271">
        <v>1</v>
      </c>
      <c r="DPY307" s="275" t="s">
        <v>214</v>
      </c>
      <c r="DPZ307" s="271">
        <v>1</v>
      </c>
      <c r="DQA307" s="275" t="s">
        <v>214</v>
      </c>
      <c r="DQB307" s="271">
        <v>1</v>
      </c>
      <c r="DQC307" s="275" t="s">
        <v>214</v>
      </c>
      <c r="DQD307" s="271">
        <v>1</v>
      </c>
      <c r="DQE307" s="275" t="s">
        <v>214</v>
      </c>
      <c r="DQF307" s="271">
        <v>1</v>
      </c>
      <c r="DQG307" s="275" t="s">
        <v>214</v>
      </c>
      <c r="DQH307" s="271">
        <v>1</v>
      </c>
      <c r="DQI307" s="275" t="s">
        <v>214</v>
      </c>
      <c r="DQJ307" s="271">
        <v>1</v>
      </c>
      <c r="DQK307" s="275" t="s">
        <v>214</v>
      </c>
      <c r="DQL307" s="271">
        <v>1</v>
      </c>
      <c r="DQM307" s="275" t="s">
        <v>214</v>
      </c>
      <c r="DQN307" s="271">
        <v>1</v>
      </c>
      <c r="DQO307" s="275" t="s">
        <v>214</v>
      </c>
      <c r="DQP307" s="271">
        <v>1</v>
      </c>
      <c r="DQQ307" s="275" t="s">
        <v>214</v>
      </c>
      <c r="DQR307" s="271">
        <v>1</v>
      </c>
      <c r="DQS307" s="275" t="s">
        <v>214</v>
      </c>
      <c r="DQT307" s="271">
        <v>1</v>
      </c>
      <c r="DQU307" s="275" t="s">
        <v>214</v>
      </c>
      <c r="DQV307" s="271">
        <v>1</v>
      </c>
      <c r="DQW307" s="275" t="s">
        <v>214</v>
      </c>
      <c r="DQX307" s="271">
        <v>1</v>
      </c>
      <c r="DQY307" s="275" t="s">
        <v>214</v>
      </c>
      <c r="DQZ307" s="271">
        <v>1</v>
      </c>
      <c r="DRA307" s="275" t="s">
        <v>214</v>
      </c>
      <c r="DRB307" s="271">
        <v>1</v>
      </c>
      <c r="DRC307" s="275" t="s">
        <v>214</v>
      </c>
      <c r="DRD307" s="271">
        <v>1</v>
      </c>
      <c r="DRE307" s="275" t="s">
        <v>214</v>
      </c>
      <c r="DRF307" s="271">
        <v>1</v>
      </c>
      <c r="DRG307" s="275" t="s">
        <v>214</v>
      </c>
      <c r="DRH307" s="271">
        <v>1</v>
      </c>
      <c r="DRI307" s="275" t="s">
        <v>214</v>
      </c>
      <c r="DRJ307" s="271">
        <v>1</v>
      </c>
      <c r="DRK307" s="275" t="s">
        <v>214</v>
      </c>
      <c r="DRL307" s="271">
        <v>1</v>
      </c>
      <c r="DRM307" s="275" t="s">
        <v>214</v>
      </c>
      <c r="DRN307" s="271">
        <v>1</v>
      </c>
      <c r="DRO307" s="275" t="s">
        <v>214</v>
      </c>
      <c r="DRP307" s="271">
        <v>1</v>
      </c>
      <c r="DRQ307" s="275" t="s">
        <v>214</v>
      </c>
      <c r="DRR307" s="271">
        <v>1</v>
      </c>
      <c r="DRS307" s="275" t="s">
        <v>214</v>
      </c>
      <c r="DRT307" s="271">
        <v>1</v>
      </c>
      <c r="DRU307" s="275" t="s">
        <v>214</v>
      </c>
      <c r="DRV307" s="271">
        <v>1</v>
      </c>
      <c r="DRW307" s="275" t="s">
        <v>214</v>
      </c>
      <c r="DRX307" s="271">
        <v>1</v>
      </c>
      <c r="DRY307" s="275" t="s">
        <v>214</v>
      </c>
      <c r="DRZ307" s="271">
        <v>1</v>
      </c>
      <c r="DSA307" s="275" t="s">
        <v>214</v>
      </c>
      <c r="DSB307" s="271">
        <v>1</v>
      </c>
      <c r="DSC307" s="275" t="s">
        <v>214</v>
      </c>
      <c r="DSD307" s="271">
        <v>1</v>
      </c>
      <c r="DSE307" s="275" t="s">
        <v>214</v>
      </c>
      <c r="DSF307" s="271">
        <v>1</v>
      </c>
      <c r="DSG307" s="275" t="s">
        <v>214</v>
      </c>
      <c r="DSH307" s="271">
        <v>1</v>
      </c>
      <c r="DSI307" s="275" t="s">
        <v>214</v>
      </c>
      <c r="DSJ307" s="271">
        <v>1</v>
      </c>
      <c r="DSK307" s="275" t="s">
        <v>214</v>
      </c>
      <c r="DSL307" s="271">
        <v>1</v>
      </c>
      <c r="DSM307" s="275" t="s">
        <v>214</v>
      </c>
      <c r="DSN307" s="271">
        <v>1</v>
      </c>
      <c r="DSO307" s="275" t="s">
        <v>214</v>
      </c>
      <c r="DSP307" s="271">
        <v>1</v>
      </c>
      <c r="DSQ307" s="275" t="s">
        <v>214</v>
      </c>
      <c r="DSR307" s="271">
        <v>1</v>
      </c>
      <c r="DSS307" s="275" t="s">
        <v>214</v>
      </c>
      <c r="DST307" s="271">
        <v>1</v>
      </c>
      <c r="DSU307" s="275" t="s">
        <v>214</v>
      </c>
      <c r="DSV307" s="271">
        <v>1</v>
      </c>
      <c r="DSW307" s="275" t="s">
        <v>214</v>
      </c>
      <c r="DSX307" s="271">
        <v>1</v>
      </c>
      <c r="DSY307" s="275" t="s">
        <v>214</v>
      </c>
      <c r="DSZ307" s="271">
        <v>1</v>
      </c>
      <c r="DTA307" s="275" t="s">
        <v>214</v>
      </c>
      <c r="DTB307" s="271">
        <v>1</v>
      </c>
      <c r="DTC307" s="275" t="s">
        <v>214</v>
      </c>
      <c r="DTD307" s="271">
        <v>1</v>
      </c>
      <c r="DTE307" s="275" t="s">
        <v>214</v>
      </c>
      <c r="DTF307" s="271">
        <v>1</v>
      </c>
      <c r="DTG307" s="275" t="s">
        <v>214</v>
      </c>
      <c r="DTH307" s="271">
        <v>1</v>
      </c>
      <c r="DTI307" s="275" t="s">
        <v>214</v>
      </c>
      <c r="DTJ307" s="271">
        <v>1</v>
      </c>
      <c r="DTK307" s="275" t="s">
        <v>214</v>
      </c>
      <c r="DTL307" s="271">
        <v>1</v>
      </c>
      <c r="DTM307" s="275" t="s">
        <v>214</v>
      </c>
      <c r="DTN307" s="271">
        <v>1</v>
      </c>
      <c r="DTO307" s="275" t="s">
        <v>214</v>
      </c>
      <c r="DTP307" s="271">
        <v>1</v>
      </c>
      <c r="DTQ307" s="275" t="s">
        <v>214</v>
      </c>
      <c r="DTR307" s="271">
        <v>1</v>
      </c>
      <c r="DTS307" s="275" t="s">
        <v>214</v>
      </c>
      <c r="DTT307" s="271">
        <v>1</v>
      </c>
      <c r="DTU307" s="275" t="s">
        <v>214</v>
      </c>
      <c r="DTV307" s="271">
        <v>1</v>
      </c>
      <c r="DTW307" s="275" t="s">
        <v>214</v>
      </c>
      <c r="DTX307" s="271">
        <v>1</v>
      </c>
      <c r="DTY307" s="275" t="s">
        <v>214</v>
      </c>
      <c r="DTZ307" s="271">
        <v>1</v>
      </c>
      <c r="DUA307" s="275" t="s">
        <v>214</v>
      </c>
      <c r="DUB307" s="271">
        <v>1</v>
      </c>
      <c r="DUC307" s="275" t="s">
        <v>214</v>
      </c>
      <c r="DUD307" s="271">
        <v>1</v>
      </c>
      <c r="DUE307" s="275" t="s">
        <v>214</v>
      </c>
      <c r="DUF307" s="271">
        <v>1</v>
      </c>
      <c r="DUG307" s="275" t="s">
        <v>214</v>
      </c>
      <c r="DUH307" s="271">
        <v>1</v>
      </c>
      <c r="DUI307" s="275" t="s">
        <v>214</v>
      </c>
      <c r="DUJ307" s="271">
        <v>1</v>
      </c>
      <c r="DUK307" s="275" t="s">
        <v>214</v>
      </c>
      <c r="DUL307" s="271">
        <v>1</v>
      </c>
      <c r="DUM307" s="275" t="s">
        <v>214</v>
      </c>
      <c r="DUN307" s="271">
        <v>1</v>
      </c>
      <c r="DUO307" s="275" t="s">
        <v>214</v>
      </c>
      <c r="DUP307" s="271">
        <v>1</v>
      </c>
      <c r="DUQ307" s="275" t="s">
        <v>214</v>
      </c>
      <c r="DUR307" s="271">
        <v>1</v>
      </c>
      <c r="DUS307" s="275" t="s">
        <v>214</v>
      </c>
      <c r="DUT307" s="271">
        <v>1</v>
      </c>
      <c r="DUU307" s="275" t="s">
        <v>214</v>
      </c>
      <c r="DUV307" s="271">
        <v>1</v>
      </c>
      <c r="DUW307" s="275" t="s">
        <v>214</v>
      </c>
      <c r="DUX307" s="271">
        <v>1</v>
      </c>
      <c r="DUY307" s="275" t="s">
        <v>214</v>
      </c>
      <c r="DUZ307" s="271">
        <v>1</v>
      </c>
      <c r="DVA307" s="275" t="s">
        <v>214</v>
      </c>
      <c r="DVB307" s="271">
        <v>1</v>
      </c>
      <c r="DVC307" s="275" t="s">
        <v>214</v>
      </c>
      <c r="DVD307" s="271">
        <v>1</v>
      </c>
      <c r="DVE307" s="275" t="s">
        <v>214</v>
      </c>
      <c r="DVF307" s="271">
        <v>1</v>
      </c>
      <c r="DVG307" s="275" t="s">
        <v>214</v>
      </c>
      <c r="DVH307" s="271">
        <v>1</v>
      </c>
      <c r="DVI307" s="275" t="s">
        <v>214</v>
      </c>
      <c r="DVJ307" s="271">
        <v>1</v>
      </c>
      <c r="DVK307" s="275" t="s">
        <v>214</v>
      </c>
      <c r="DVL307" s="271">
        <v>1</v>
      </c>
      <c r="DVM307" s="275" t="s">
        <v>214</v>
      </c>
      <c r="DVN307" s="271">
        <v>1</v>
      </c>
      <c r="DVO307" s="275" t="s">
        <v>214</v>
      </c>
      <c r="DVP307" s="271">
        <v>1</v>
      </c>
      <c r="DVQ307" s="275" t="s">
        <v>214</v>
      </c>
      <c r="DVR307" s="271">
        <v>1</v>
      </c>
      <c r="DVS307" s="275" t="s">
        <v>214</v>
      </c>
      <c r="DVT307" s="271">
        <v>1</v>
      </c>
      <c r="DVU307" s="275" t="s">
        <v>214</v>
      </c>
      <c r="DVV307" s="271">
        <v>1</v>
      </c>
      <c r="DVW307" s="275" t="s">
        <v>214</v>
      </c>
      <c r="DVX307" s="271">
        <v>1</v>
      </c>
      <c r="DVY307" s="275" t="s">
        <v>214</v>
      </c>
      <c r="DVZ307" s="271">
        <v>1</v>
      </c>
      <c r="DWA307" s="275" t="s">
        <v>214</v>
      </c>
      <c r="DWB307" s="271">
        <v>1</v>
      </c>
      <c r="DWC307" s="275" t="s">
        <v>214</v>
      </c>
      <c r="DWD307" s="271">
        <v>1</v>
      </c>
      <c r="DWE307" s="275" t="s">
        <v>214</v>
      </c>
      <c r="DWF307" s="271">
        <v>1</v>
      </c>
      <c r="DWG307" s="275" t="s">
        <v>214</v>
      </c>
      <c r="DWH307" s="271">
        <v>1</v>
      </c>
      <c r="DWI307" s="275" t="s">
        <v>214</v>
      </c>
      <c r="DWJ307" s="271">
        <v>1</v>
      </c>
      <c r="DWK307" s="275" t="s">
        <v>214</v>
      </c>
      <c r="DWL307" s="271">
        <v>1</v>
      </c>
      <c r="DWM307" s="275" t="s">
        <v>214</v>
      </c>
      <c r="DWN307" s="271">
        <v>1</v>
      </c>
      <c r="DWO307" s="275" t="s">
        <v>214</v>
      </c>
      <c r="DWP307" s="271">
        <v>1</v>
      </c>
      <c r="DWQ307" s="275" t="s">
        <v>214</v>
      </c>
      <c r="DWR307" s="271">
        <v>1</v>
      </c>
      <c r="DWS307" s="275" t="s">
        <v>214</v>
      </c>
      <c r="DWT307" s="271">
        <v>1</v>
      </c>
      <c r="DWU307" s="275" t="s">
        <v>214</v>
      </c>
      <c r="DWV307" s="271">
        <v>1</v>
      </c>
      <c r="DWW307" s="275" t="s">
        <v>214</v>
      </c>
      <c r="DWX307" s="271">
        <v>1</v>
      </c>
      <c r="DWY307" s="275" t="s">
        <v>214</v>
      </c>
      <c r="DWZ307" s="271">
        <v>1</v>
      </c>
      <c r="DXA307" s="275" t="s">
        <v>214</v>
      </c>
      <c r="DXB307" s="271">
        <v>1</v>
      </c>
      <c r="DXC307" s="275" t="s">
        <v>214</v>
      </c>
      <c r="DXD307" s="271">
        <v>1</v>
      </c>
      <c r="DXE307" s="275" t="s">
        <v>214</v>
      </c>
      <c r="DXF307" s="271">
        <v>1</v>
      </c>
      <c r="DXG307" s="275" t="s">
        <v>214</v>
      </c>
      <c r="DXH307" s="271">
        <v>1</v>
      </c>
      <c r="DXI307" s="275" t="s">
        <v>214</v>
      </c>
      <c r="DXJ307" s="271">
        <v>1</v>
      </c>
      <c r="DXK307" s="275" t="s">
        <v>214</v>
      </c>
      <c r="DXL307" s="271">
        <v>1</v>
      </c>
      <c r="DXM307" s="275" t="s">
        <v>214</v>
      </c>
      <c r="DXN307" s="271">
        <v>1</v>
      </c>
      <c r="DXO307" s="275" t="s">
        <v>214</v>
      </c>
      <c r="DXP307" s="271">
        <v>1</v>
      </c>
      <c r="DXQ307" s="275" t="s">
        <v>214</v>
      </c>
      <c r="DXR307" s="271">
        <v>1</v>
      </c>
      <c r="DXS307" s="275" t="s">
        <v>214</v>
      </c>
      <c r="DXT307" s="271">
        <v>1</v>
      </c>
      <c r="DXU307" s="275" t="s">
        <v>214</v>
      </c>
      <c r="DXV307" s="271">
        <v>1</v>
      </c>
      <c r="DXW307" s="275" t="s">
        <v>214</v>
      </c>
      <c r="DXX307" s="271">
        <v>1</v>
      </c>
      <c r="DXY307" s="275" t="s">
        <v>214</v>
      </c>
      <c r="DXZ307" s="271">
        <v>1</v>
      </c>
      <c r="DYA307" s="275" t="s">
        <v>214</v>
      </c>
      <c r="DYB307" s="271">
        <v>1</v>
      </c>
      <c r="DYC307" s="275" t="s">
        <v>214</v>
      </c>
      <c r="DYD307" s="271">
        <v>1</v>
      </c>
      <c r="DYE307" s="275" t="s">
        <v>214</v>
      </c>
      <c r="DYF307" s="271">
        <v>1</v>
      </c>
      <c r="DYG307" s="275" t="s">
        <v>214</v>
      </c>
      <c r="DYH307" s="271">
        <v>1</v>
      </c>
      <c r="DYI307" s="275" t="s">
        <v>214</v>
      </c>
      <c r="DYJ307" s="271">
        <v>1</v>
      </c>
      <c r="DYK307" s="275" t="s">
        <v>214</v>
      </c>
      <c r="DYL307" s="271">
        <v>1</v>
      </c>
      <c r="DYM307" s="275" t="s">
        <v>214</v>
      </c>
      <c r="DYN307" s="271">
        <v>1</v>
      </c>
      <c r="DYO307" s="275" t="s">
        <v>214</v>
      </c>
      <c r="DYP307" s="271">
        <v>1</v>
      </c>
      <c r="DYQ307" s="275" t="s">
        <v>214</v>
      </c>
      <c r="DYR307" s="271">
        <v>1</v>
      </c>
      <c r="DYS307" s="275" t="s">
        <v>214</v>
      </c>
      <c r="DYT307" s="271">
        <v>1</v>
      </c>
      <c r="DYU307" s="275" t="s">
        <v>214</v>
      </c>
      <c r="DYV307" s="271">
        <v>1</v>
      </c>
      <c r="DYW307" s="275" t="s">
        <v>214</v>
      </c>
      <c r="DYX307" s="271">
        <v>1</v>
      </c>
      <c r="DYY307" s="275" t="s">
        <v>214</v>
      </c>
      <c r="DYZ307" s="271">
        <v>1</v>
      </c>
      <c r="DZA307" s="275" t="s">
        <v>214</v>
      </c>
      <c r="DZB307" s="271">
        <v>1</v>
      </c>
      <c r="DZC307" s="275" t="s">
        <v>214</v>
      </c>
      <c r="DZD307" s="271">
        <v>1</v>
      </c>
      <c r="DZE307" s="275" t="s">
        <v>214</v>
      </c>
      <c r="DZF307" s="271">
        <v>1</v>
      </c>
      <c r="DZG307" s="275" t="s">
        <v>214</v>
      </c>
      <c r="DZH307" s="271">
        <v>1</v>
      </c>
      <c r="DZI307" s="275" t="s">
        <v>214</v>
      </c>
      <c r="DZJ307" s="271">
        <v>1</v>
      </c>
      <c r="DZK307" s="275" t="s">
        <v>214</v>
      </c>
      <c r="DZL307" s="271">
        <v>1</v>
      </c>
      <c r="DZM307" s="275" t="s">
        <v>214</v>
      </c>
      <c r="DZN307" s="271">
        <v>1</v>
      </c>
      <c r="DZO307" s="275" t="s">
        <v>214</v>
      </c>
      <c r="DZP307" s="271">
        <v>1</v>
      </c>
      <c r="DZQ307" s="275" t="s">
        <v>214</v>
      </c>
      <c r="DZR307" s="271">
        <v>1</v>
      </c>
      <c r="DZS307" s="275" t="s">
        <v>214</v>
      </c>
      <c r="DZT307" s="271">
        <v>1</v>
      </c>
      <c r="DZU307" s="275" t="s">
        <v>214</v>
      </c>
      <c r="DZV307" s="271">
        <v>1</v>
      </c>
      <c r="DZW307" s="275" t="s">
        <v>214</v>
      </c>
      <c r="DZX307" s="271">
        <v>1</v>
      </c>
      <c r="DZY307" s="275" t="s">
        <v>214</v>
      </c>
      <c r="DZZ307" s="271">
        <v>1</v>
      </c>
      <c r="EAA307" s="275" t="s">
        <v>214</v>
      </c>
      <c r="EAB307" s="271">
        <v>1</v>
      </c>
      <c r="EAC307" s="275" t="s">
        <v>214</v>
      </c>
      <c r="EAD307" s="271">
        <v>1</v>
      </c>
      <c r="EAE307" s="275" t="s">
        <v>214</v>
      </c>
      <c r="EAF307" s="271">
        <v>1</v>
      </c>
      <c r="EAG307" s="275" t="s">
        <v>214</v>
      </c>
      <c r="EAH307" s="271">
        <v>1</v>
      </c>
      <c r="EAI307" s="275" t="s">
        <v>214</v>
      </c>
      <c r="EAJ307" s="271">
        <v>1</v>
      </c>
      <c r="EAK307" s="275" t="s">
        <v>214</v>
      </c>
      <c r="EAL307" s="271">
        <v>1</v>
      </c>
      <c r="EAM307" s="275" t="s">
        <v>214</v>
      </c>
      <c r="EAN307" s="271">
        <v>1</v>
      </c>
      <c r="EAO307" s="275" t="s">
        <v>214</v>
      </c>
      <c r="EAP307" s="271">
        <v>1</v>
      </c>
      <c r="EAQ307" s="275" t="s">
        <v>214</v>
      </c>
      <c r="EAR307" s="271">
        <v>1</v>
      </c>
      <c r="EAS307" s="275" t="s">
        <v>214</v>
      </c>
      <c r="EAT307" s="271">
        <v>1</v>
      </c>
      <c r="EAU307" s="275" t="s">
        <v>214</v>
      </c>
      <c r="EAV307" s="271">
        <v>1</v>
      </c>
      <c r="EAW307" s="275" t="s">
        <v>214</v>
      </c>
      <c r="EAX307" s="271">
        <v>1</v>
      </c>
      <c r="EAY307" s="275" t="s">
        <v>214</v>
      </c>
      <c r="EAZ307" s="271">
        <v>1</v>
      </c>
      <c r="EBA307" s="275" t="s">
        <v>214</v>
      </c>
      <c r="EBB307" s="271">
        <v>1</v>
      </c>
      <c r="EBC307" s="275" t="s">
        <v>214</v>
      </c>
      <c r="EBD307" s="271">
        <v>1</v>
      </c>
      <c r="EBE307" s="275" t="s">
        <v>214</v>
      </c>
      <c r="EBF307" s="271">
        <v>1</v>
      </c>
      <c r="EBG307" s="275" t="s">
        <v>214</v>
      </c>
      <c r="EBH307" s="271">
        <v>1</v>
      </c>
      <c r="EBI307" s="275" t="s">
        <v>214</v>
      </c>
      <c r="EBJ307" s="271">
        <v>1</v>
      </c>
      <c r="EBK307" s="275" t="s">
        <v>214</v>
      </c>
      <c r="EBL307" s="271">
        <v>1</v>
      </c>
      <c r="EBM307" s="275" t="s">
        <v>214</v>
      </c>
      <c r="EBN307" s="271">
        <v>1</v>
      </c>
      <c r="EBO307" s="275" t="s">
        <v>214</v>
      </c>
      <c r="EBP307" s="271">
        <v>1</v>
      </c>
      <c r="EBQ307" s="275" t="s">
        <v>214</v>
      </c>
      <c r="EBR307" s="271">
        <v>1</v>
      </c>
      <c r="EBS307" s="275" t="s">
        <v>214</v>
      </c>
      <c r="EBT307" s="271">
        <v>1</v>
      </c>
      <c r="EBU307" s="275" t="s">
        <v>214</v>
      </c>
      <c r="EBV307" s="271">
        <v>1</v>
      </c>
      <c r="EBW307" s="275" t="s">
        <v>214</v>
      </c>
      <c r="EBX307" s="271">
        <v>1</v>
      </c>
      <c r="EBY307" s="275" t="s">
        <v>214</v>
      </c>
      <c r="EBZ307" s="271">
        <v>1</v>
      </c>
      <c r="ECA307" s="275" t="s">
        <v>214</v>
      </c>
      <c r="ECB307" s="271">
        <v>1</v>
      </c>
      <c r="ECC307" s="275" t="s">
        <v>214</v>
      </c>
      <c r="ECD307" s="271">
        <v>1</v>
      </c>
      <c r="ECE307" s="275" t="s">
        <v>214</v>
      </c>
      <c r="ECF307" s="271">
        <v>1</v>
      </c>
      <c r="ECG307" s="275" t="s">
        <v>214</v>
      </c>
      <c r="ECH307" s="271">
        <v>1</v>
      </c>
      <c r="ECI307" s="275" t="s">
        <v>214</v>
      </c>
      <c r="ECJ307" s="271">
        <v>1</v>
      </c>
      <c r="ECK307" s="275" t="s">
        <v>214</v>
      </c>
      <c r="ECL307" s="271">
        <v>1</v>
      </c>
      <c r="ECM307" s="275" t="s">
        <v>214</v>
      </c>
      <c r="ECN307" s="271">
        <v>1</v>
      </c>
      <c r="ECO307" s="275" t="s">
        <v>214</v>
      </c>
      <c r="ECP307" s="271">
        <v>1</v>
      </c>
      <c r="ECQ307" s="275" t="s">
        <v>214</v>
      </c>
      <c r="ECR307" s="271">
        <v>1</v>
      </c>
      <c r="ECS307" s="275" t="s">
        <v>214</v>
      </c>
      <c r="ECT307" s="271">
        <v>1</v>
      </c>
      <c r="ECU307" s="275" t="s">
        <v>214</v>
      </c>
      <c r="ECV307" s="271">
        <v>1</v>
      </c>
      <c r="ECW307" s="275" t="s">
        <v>214</v>
      </c>
      <c r="ECX307" s="271">
        <v>1</v>
      </c>
      <c r="ECY307" s="275" t="s">
        <v>214</v>
      </c>
      <c r="ECZ307" s="271">
        <v>1</v>
      </c>
      <c r="EDA307" s="275" t="s">
        <v>214</v>
      </c>
      <c r="EDB307" s="271">
        <v>1</v>
      </c>
      <c r="EDC307" s="275" t="s">
        <v>214</v>
      </c>
      <c r="EDD307" s="271">
        <v>1</v>
      </c>
      <c r="EDE307" s="275" t="s">
        <v>214</v>
      </c>
      <c r="EDF307" s="271">
        <v>1</v>
      </c>
      <c r="EDG307" s="275" t="s">
        <v>214</v>
      </c>
      <c r="EDH307" s="271">
        <v>1</v>
      </c>
      <c r="EDI307" s="275" t="s">
        <v>214</v>
      </c>
      <c r="EDJ307" s="271">
        <v>1</v>
      </c>
      <c r="EDK307" s="275" t="s">
        <v>214</v>
      </c>
      <c r="EDL307" s="271">
        <v>1</v>
      </c>
      <c r="EDM307" s="275" t="s">
        <v>214</v>
      </c>
      <c r="EDN307" s="271">
        <v>1</v>
      </c>
      <c r="EDO307" s="275" t="s">
        <v>214</v>
      </c>
      <c r="EDP307" s="271">
        <v>1</v>
      </c>
      <c r="EDQ307" s="275" t="s">
        <v>214</v>
      </c>
      <c r="EDR307" s="271">
        <v>1</v>
      </c>
      <c r="EDS307" s="275" t="s">
        <v>214</v>
      </c>
      <c r="EDT307" s="271">
        <v>1</v>
      </c>
      <c r="EDU307" s="275" t="s">
        <v>214</v>
      </c>
      <c r="EDV307" s="271">
        <v>1</v>
      </c>
      <c r="EDW307" s="275" t="s">
        <v>214</v>
      </c>
      <c r="EDX307" s="271">
        <v>1</v>
      </c>
      <c r="EDY307" s="275" t="s">
        <v>214</v>
      </c>
      <c r="EDZ307" s="271">
        <v>1</v>
      </c>
      <c r="EEA307" s="275" t="s">
        <v>214</v>
      </c>
      <c r="EEB307" s="271">
        <v>1</v>
      </c>
      <c r="EEC307" s="275" t="s">
        <v>214</v>
      </c>
      <c r="EED307" s="271">
        <v>1</v>
      </c>
      <c r="EEE307" s="275" t="s">
        <v>214</v>
      </c>
      <c r="EEF307" s="271">
        <v>1</v>
      </c>
      <c r="EEG307" s="275" t="s">
        <v>214</v>
      </c>
      <c r="EEH307" s="271">
        <v>1</v>
      </c>
      <c r="EEI307" s="275" t="s">
        <v>214</v>
      </c>
      <c r="EEJ307" s="271">
        <v>1</v>
      </c>
      <c r="EEK307" s="275" t="s">
        <v>214</v>
      </c>
      <c r="EEL307" s="271">
        <v>1</v>
      </c>
      <c r="EEM307" s="275" t="s">
        <v>214</v>
      </c>
      <c r="EEN307" s="271">
        <v>1</v>
      </c>
      <c r="EEO307" s="275" t="s">
        <v>214</v>
      </c>
      <c r="EEP307" s="271">
        <v>1</v>
      </c>
      <c r="EEQ307" s="275" t="s">
        <v>214</v>
      </c>
      <c r="EER307" s="271">
        <v>1</v>
      </c>
      <c r="EES307" s="275" t="s">
        <v>214</v>
      </c>
      <c r="EET307" s="271">
        <v>1</v>
      </c>
      <c r="EEU307" s="275" t="s">
        <v>214</v>
      </c>
      <c r="EEV307" s="271">
        <v>1</v>
      </c>
      <c r="EEW307" s="275" t="s">
        <v>214</v>
      </c>
      <c r="EEX307" s="271">
        <v>1</v>
      </c>
      <c r="EEY307" s="275" t="s">
        <v>214</v>
      </c>
      <c r="EEZ307" s="271">
        <v>1</v>
      </c>
      <c r="EFA307" s="275" t="s">
        <v>214</v>
      </c>
      <c r="EFB307" s="271">
        <v>1</v>
      </c>
      <c r="EFC307" s="275" t="s">
        <v>214</v>
      </c>
      <c r="EFD307" s="271">
        <v>1</v>
      </c>
      <c r="EFE307" s="275" t="s">
        <v>214</v>
      </c>
      <c r="EFF307" s="271">
        <v>1</v>
      </c>
      <c r="EFG307" s="275" t="s">
        <v>214</v>
      </c>
      <c r="EFH307" s="271">
        <v>1</v>
      </c>
      <c r="EFI307" s="275" t="s">
        <v>214</v>
      </c>
      <c r="EFJ307" s="271">
        <v>1</v>
      </c>
      <c r="EFK307" s="275" t="s">
        <v>214</v>
      </c>
      <c r="EFL307" s="271">
        <v>1</v>
      </c>
      <c r="EFM307" s="275" t="s">
        <v>214</v>
      </c>
      <c r="EFN307" s="271">
        <v>1</v>
      </c>
      <c r="EFO307" s="275" t="s">
        <v>214</v>
      </c>
      <c r="EFP307" s="271">
        <v>1</v>
      </c>
      <c r="EFQ307" s="275" t="s">
        <v>214</v>
      </c>
      <c r="EFR307" s="271">
        <v>1</v>
      </c>
      <c r="EFS307" s="275" t="s">
        <v>214</v>
      </c>
      <c r="EFT307" s="271">
        <v>1</v>
      </c>
      <c r="EFU307" s="275" t="s">
        <v>214</v>
      </c>
      <c r="EFV307" s="271">
        <v>1</v>
      </c>
      <c r="EFW307" s="275" t="s">
        <v>214</v>
      </c>
      <c r="EFX307" s="271">
        <v>1</v>
      </c>
      <c r="EFY307" s="275" t="s">
        <v>214</v>
      </c>
      <c r="EFZ307" s="271">
        <v>1</v>
      </c>
      <c r="EGA307" s="275" t="s">
        <v>214</v>
      </c>
      <c r="EGB307" s="271">
        <v>1</v>
      </c>
      <c r="EGC307" s="275" t="s">
        <v>214</v>
      </c>
      <c r="EGD307" s="271">
        <v>1</v>
      </c>
      <c r="EGE307" s="275" t="s">
        <v>214</v>
      </c>
      <c r="EGF307" s="271">
        <v>1</v>
      </c>
      <c r="EGG307" s="275" t="s">
        <v>214</v>
      </c>
      <c r="EGH307" s="271">
        <v>1</v>
      </c>
      <c r="EGI307" s="275" t="s">
        <v>214</v>
      </c>
      <c r="EGJ307" s="271">
        <v>1</v>
      </c>
      <c r="EGK307" s="275" t="s">
        <v>214</v>
      </c>
      <c r="EGL307" s="271">
        <v>1</v>
      </c>
      <c r="EGM307" s="275" t="s">
        <v>214</v>
      </c>
      <c r="EGN307" s="271">
        <v>1</v>
      </c>
      <c r="EGO307" s="275" t="s">
        <v>214</v>
      </c>
      <c r="EGP307" s="271">
        <v>1</v>
      </c>
      <c r="EGQ307" s="275" t="s">
        <v>214</v>
      </c>
      <c r="EGR307" s="271">
        <v>1</v>
      </c>
      <c r="EGS307" s="275" t="s">
        <v>214</v>
      </c>
      <c r="EGT307" s="271">
        <v>1</v>
      </c>
      <c r="EGU307" s="275" t="s">
        <v>214</v>
      </c>
      <c r="EGV307" s="271">
        <v>1</v>
      </c>
      <c r="EGW307" s="275" t="s">
        <v>214</v>
      </c>
      <c r="EGX307" s="271">
        <v>1</v>
      </c>
      <c r="EGY307" s="275" t="s">
        <v>214</v>
      </c>
      <c r="EGZ307" s="271">
        <v>1</v>
      </c>
      <c r="EHA307" s="275" t="s">
        <v>214</v>
      </c>
      <c r="EHB307" s="271">
        <v>1</v>
      </c>
      <c r="EHC307" s="275" t="s">
        <v>214</v>
      </c>
      <c r="EHD307" s="271">
        <v>1</v>
      </c>
      <c r="EHE307" s="275" t="s">
        <v>214</v>
      </c>
      <c r="EHF307" s="271">
        <v>1</v>
      </c>
      <c r="EHG307" s="275" t="s">
        <v>214</v>
      </c>
      <c r="EHH307" s="271">
        <v>1</v>
      </c>
      <c r="EHI307" s="275" t="s">
        <v>214</v>
      </c>
      <c r="EHJ307" s="271">
        <v>1</v>
      </c>
      <c r="EHK307" s="275" t="s">
        <v>214</v>
      </c>
      <c r="EHL307" s="271">
        <v>1</v>
      </c>
      <c r="EHM307" s="275" t="s">
        <v>214</v>
      </c>
      <c r="EHN307" s="271">
        <v>1</v>
      </c>
      <c r="EHO307" s="275" t="s">
        <v>214</v>
      </c>
      <c r="EHP307" s="271">
        <v>1</v>
      </c>
      <c r="EHQ307" s="275" t="s">
        <v>214</v>
      </c>
      <c r="EHR307" s="271">
        <v>1</v>
      </c>
      <c r="EHS307" s="275" t="s">
        <v>214</v>
      </c>
      <c r="EHT307" s="271">
        <v>1</v>
      </c>
      <c r="EHU307" s="275" t="s">
        <v>214</v>
      </c>
      <c r="EHV307" s="271">
        <v>1</v>
      </c>
      <c r="EHW307" s="275" t="s">
        <v>214</v>
      </c>
      <c r="EHX307" s="271">
        <v>1</v>
      </c>
      <c r="EHY307" s="275" t="s">
        <v>214</v>
      </c>
      <c r="EHZ307" s="271">
        <v>1</v>
      </c>
      <c r="EIA307" s="275" t="s">
        <v>214</v>
      </c>
      <c r="EIB307" s="271">
        <v>1</v>
      </c>
      <c r="EIC307" s="275" t="s">
        <v>214</v>
      </c>
      <c r="EID307" s="271">
        <v>1</v>
      </c>
      <c r="EIE307" s="275" t="s">
        <v>214</v>
      </c>
      <c r="EIF307" s="271">
        <v>1</v>
      </c>
      <c r="EIG307" s="275" t="s">
        <v>214</v>
      </c>
      <c r="EIH307" s="271">
        <v>1</v>
      </c>
      <c r="EII307" s="275" t="s">
        <v>214</v>
      </c>
      <c r="EIJ307" s="271">
        <v>1</v>
      </c>
      <c r="EIK307" s="275" t="s">
        <v>214</v>
      </c>
      <c r="EIL307" s="271">
        <v>1</v>
      </c>
      <c r="EIM307" s="275" t="s">
        <v>214</v>
      </c>
      <c r="EIN307" s="271">
        <v>1</v>
      </c>
      <c r="EIO307" s="275" t="s">
        <v>214</v>
      </c>
      <c r="EIP307" s="271">
        <v>1</v>
      </c>
      <c r="EIQ307" s="275" t="s">
        <v>214</v>
      </c>
      <c r="EIR307" s="271">
        <v>1</v>
      </c>
      <c r="EIS307" s="275" t="s">
        <v>214</v>
      </c>
      <c r="EIT307" s="271">
        <v>1</v>
      </c>
      <c r="EIU307" s="275" t="s">
        <v>214</v>
      </c>
      <c r="EIV307" s="271">
        <v>1</v>
      </c>
      <c r="EIW307" s="275" t="s">
        <v>214</v>
      </c>
      <c r="EIX307" s="271">
        <v>1</v>
      </c>
      <c r="EIY307" s="275" t="s">
        <v>214</v>
      </c>
      <c r="EIZ307" s="271">
        <v>1</v>
      </c>
      <c r="EJA307" s="275" t="s">
        <v>214</v>
      </c>
      <c r="EJB307" s="271">
        <v>1</v>
      </c>
      <c r="EJC307" s="275" t="s">
        <v>214</v>
      </c>
      <c r="EJD307" s="271">
        <v>1</v>
      </c>
      <c r="EJE307" s="275" t="s">
        <v>214</v>
      </c>
      <c r="EJF307" s="271">
        <v>1</v>
      </c>
      <c r="EJG307" s="275" t="s">
        <v>214</v>
      </c>
      <c r="EJH307" s="271">
        <v>1</v>
      </c>
      <c r="EJI307" s="275" t="s">
        <v>214</v>
      </c>
      <c r="EJJ307" s="271">
        <v>1</v>
      </c>
      <c r="EJK307" s="275" t="s">
        <v>214</v>
      </c>
      <c r="EJL307" s="271">
        <v>1</v>
      </c>
      <c r="EJM307" s="275" t="s">
        <v>214</v>
      </c>
      <c r="EJN307" s="271">
        <v>1</v>
      </c>
      <c r="EJO307" s="275" t="s">
        <v>214</v>
      </c>
      <c r="EJP307" s="271">
        <v>1</v>
      </c>
      <c r="EJQ307" s="275" t="s">
        <v>214</v>
      </c>
      <c r="EJR307" s="271">
        <v>1</v>
      </c>
      <c r="EJS307" s="275" t="s">
        <v>214</v>
      </c>
      <c r="EJT307" s="271">
        <v>1</v>
      </c>
      <c r="EJU307" s="275" t="s">
        <v>214</v>
      </c>
      <c r="EJV307" s="271">
        <v>1</v>
      </c>
      <c r="EJW307" s="275" t="s">
        <v>214</v>
      </c>
      <c r="EJX307" s="271">
        <v>1</v>
      </c>
      <c r="EJY307" s="275" t="s">
        <v>214</v>
      </c>
      <c r="EJZ307" s="271">
        <v>1</v>
      </c>
      <c r="EKA307" s="275" t="s">
        <v>214</v>
      </c>
      <c r="EKB307" s="271">
        <v>1</v>
      </c>
      <c r="EKC307" s="275" t="s">
        <v>214</v>
      </c>
      <c r="EKD307" s="271">
        <v>1</v>
      </c>
      <c r="EKE307" s="275" t="s">
        <v>214</v>
      </c>
      <c r="EKF307" s="271">
        <v>1</v>
      </c>
      <c r="EKG307" s="275" t="s">
        <v>214</v>
      </c>
      <c r="EKH307" s="271">
        <v>1</v>
      </c>
      <c r="EKI307" s="275" t="s">
        <v>214</v>
      </c>
      <c r="EKJ307" s="271">
        <v>1</v>
      </c>
      <c r="EKK307" s="275" t="s">
        <v>214</v>
      </c>
      <c r="EKL307" s="271">
        <v>1</v>
      </c>
      <c r="EKM307" s="275" t="s">
        <v>214</v>
      </c>
      <c r="EKN307" s="271">
        <v>1</v>
      </c>
      <c r="EKO307" s="275" t="s">
        <v>214</v>
      </c>
      <c r="EKP307" s="271">
        <v>1</v>
      </c>
      <c r="EKQ307" s="275" t="s">
        <v>214</v>
      </c>
      <c r="EKR307" s="271">
        <v>1</v>
      </c>
      <c r="EKS307" s="275" t="s">
        <v>214</v>
      </c>
      <c r="EKT307" s="271">
        <v>1</v>
      </c>
      <c r="EKU307" s="275" t="s">
        <v>214</v>
      </c>
      <c r="EKV307" s="271">
        <v>1</v>
      </c>
      <c r="EKW307" s="275" t="s">
        <v>214</v>
      </c>
      <c r="EKX307" s="271">
        <v>1</v>
      </c>
      <c r="EKY307" s="275" t="s">
        <v>214</v>
      </c>
      <c r="EKZ307" s="271">
        <v>1</v>
      </c>
      <c r="ELA307" s="275" t="s">
        <v>214</v>
      </c>
      <c r="ELB307" s="271">
        <v>1</v>
      </c>
      <c r="ELC307" s="275" t="s">
        <v>214</v>
      </c>
      <c r="ELD307" s="271">
        <v>1</v>
      </c>
      <c r="ELE307" s="275" t="s">
        <v>214</v>
      </c>
      <c r="ELF307" s="271">
        <v>1</v>
      </c>
      <c r="ELG307" s="275" t="s">
        <v>214</v>
      </c>
      <c r="ELH307" s="271">
        <v>1</v>
      </c>
      <c r="ELI307" s="275" t="s">
        <v>214</v>
      </c>
      <c r="ELJ307" s="271">
        <v>1</v>
      </c>
      <c r="ELK307" s="275" t="s">
        <v>214</v>
      </c>
      <c r="ELL307" s="271">
        <v>1</v>
      </c>
      <c r="ELM307" s="275" t="s">
        <v>214</v>
      </c>
      <c r="ELN307" s="271">
        <v>1</v>
      </c>
      <c r="ELO307" s="275" t="s">
        <v>214</v>
      </c>
      <c r="ELP307" s="271">
        <v>1</v>
      </c>
      <c r="ELQ307" s="275" t="s">
        <v>214</v>
      </c>
      <c r="ELR307" s="271">
        <v>1</v>
      </c>
      <c r="ELS307" s="275" t="s">
        <v>214</v>
      </c>
      <c r="ELT307" s="271">
        <v>1</v>
      </c>
      <c r="ELU307" s="275" t="s">
        <v>214</v>
      </c>
      <c r="ELV307" s="271">
        <v>1</v>
      </c>
      <c r="ELW307" s="275" t="s">
        <v>214</v>
      </c>
      <c r="ELX307" s="271">
        <v>1</v>
      </c>
      <c r="ELY307" s="275" t="s">
        <v>214</v>
      </c>
      <c r="ELZ307" s="271">
        <v>1</v>
      </c>
      <c r="EMA307" s="275" t="s">
        <v>214</v>
      </c>
      <c r="EMB307" s="271">
        <v>1</v>
      </c>
      <c r="EMC307" s="275" t="s">
        <v>214</v>
      </c>
      <c r="EMD307" s="271">
        <v>1</v>
      </c>
      <c r="EME307" s="275" t="s">
        <v>214</v>
      </c>
      <c r="EMF307" s="271">
        <v>1</v>
      </c>
      <c r="EMG307" s="275" t="s">
        <v>214</v>
      </c>
      <c r="EMH307" s="271">
        <v>1</v>
      </c>
      <c r="EMI307" s="275" t="s">
        <v>214</v>
      </c>
      <c r="EMJ307" s="271">
        <v>1</v>
      </c>
      <c r="EMK307" s="275" t="s">
        <v>214</v>
      </c>
      <c r="EML307" s="271">
        <v>1</v>
      </c>
      <c r="EMM307" s="275" t="s">
        <v>214</v>
      </c>
      <c r="EMN307" s="271">
        <v>1</v>
      </c>
      <c r="EMO307" s="275" t="s">
        <v>214</v>
      </c>
      <c r="EMP307" s="271">
        <v>1</v>
      </c>
      <c r="EMQ307" s="275" t="s">
        <v>214</v>
      </c>
      <c r="EMR307" s="271">
        <v>1</v>
      </c>
      <c r="EMS307" s="275" t="s">
        <v>214</v>
      </c>
      <c r="EMT307" s="271">
        <v>1</v>
      </c>
      <c r="EMU307" s="275" t="s">
        <v>214</v>
      </c>
      <c r="EMV307" s="271">
        <v>1</v>
      </c>
      <c r="EMW307" s="275" t="s">
        <v>214</v>
      </c>
      <c r="EMX307" s="271">
        <v>1</v>
      </c>
      <c r="EMY307" s="275" t="s">
        <v>214</v>
      </c>
      <c r="EMZ307" s="271">
        <v>1</v>
      </c>
      <c r="ENA307" s="275" t="s">
        <v>214</v>
      </c>
      <c r="ENB307" s="271">
        <v>1</v>
      </c>
      <c r="ENC307" s="275" t="s">
        <v>214</v>
      </c>
      <c r="END307" s="271">
        <v>1</v>
      </c>
      <c r="ENE307" s="275" t="s">
        <v>214</v>
      </c>
      <c r="ENF307" s="271">
        <v>1</v>
      </c>
      <c r="ENG307" s="275" t="s">
        <v>214</v>
      </c>
      <c r="ENH307" s="271">
        <v>1</v>
      </c>
      <c r="ENI307" s="275" t="s">
        <v>214</v>
      </c>
      <c r="ENJ307" s="271">
        <v>1</v>
      </c>
      <c r="ENK307" s="275" t="s">
        <v>214</v>
      </c>
      <c r="ENL307" s="271">
        <v>1</v>
      </c>
      <c r="ENM307" s="275" t="s">
        <v>214</v>
      </c>
      <c r="ENN307" s="271">
        <v>1</v>
      </c>
      <c r="ENO307" s="275" t="s">
        <v>214</v>
      </c>
      <c r="ENP307" s="271">
        <v>1</v>
      </c>
      <c r="ENQ307" s="275" t="s">
        <v>214</v>
      </c>
      <c r="ENR307" s="271">
        <v>1</v>
      </c>
      <c r="ENS307" s="275" t="s">
        <v>214</v>
      </c>
      <c r="ENT307" s="271">
        <v>1</v>
      </c>
      <c r="ENU307" s="275" t="s">
        <v>214</v>
      </c>
      <c r="ENV307" s="271">
        <v>1</v>
      </c>
      <c r="ENW307" s="275" t="s">
        <v>214</v>
      </c>
      <c r="ENX307" s="271">
        <v>1</v>
      </c>
      <c r="ENY307" s="275" t="s">
        <v>214</v>
      </c>
      <c r="ENZ307" s="271">
        <v>1</v>
      </c>
      <c r="EOA307" s="275" t="s">
        <v>214</v>
      </c>
      <c r="EOB307" s="271">
        <v>1</v>
      </c>
      <c r="EOC307" s="275" t="s">
        <v>214</v>
      </c>
      <c r="EOD307" s="271">
        <v>1</v>
      </c>
      <c r="EOE307" s="275" t="s">
        <v>214</v>
      </c>
      <c r="EOF307" s="271">
        <v>1</v>
      </c>
      <c r="EOG307" s="275" t="s">
        <v>214</v>
      </c>
      <c r="EOH307" s="271">
        <v>1</v>
      </c>
      <c r="EOI307" s="275" t="s">
        <v>214</v>
      </c>
      <c r="EOJ307" s="271">
        <v>1</v>
      </c>
      <c r="EOK307" s="275" t="s">
        <v>214</v>
      </c>
      <c r="EOL307" s="271">
        <v>1</v>
      </c>
      <c r="EOM307" s="275" t="s">
        <v>214</v>
      </c>
      <c r="EON307" s="271">
        <v>1</v>
      </c>
      <c r="EOO307" s="275" t="s">
        <v>214</v>
      </c>
      <c r="EOP307" s="271">
        <v>1</v>
      </c>
      <c r="EOQ307" s="275" t="s">
        <v>214</v>
      </c>
      <c r="EOR307" s="271">
        <v>1</v>
      </c>
      <c r="EOS307" s="275" t="s">
        <v>214</v>
      </c>
      <c r="EOT307" s="271">
        <v>1</v>
      </c>
      <c r="EOU307" s="275" t="s">
        <v>214</v>
      </c>
      <c r="EOV307" s="271">
        <v>1</v>
      </c>
      <c r="EOW307" s="275" t="s">
        <v>214</v>
      </c>
      <c r="EOX307" s="271">
        <v>1</v>
      </c>
      <c r="EOY307" s="275" t="s">
        <v>214</v>
      </c>
      <c r="EOZ307" s="271">
        <v>1</v>
      </c>
      <c r="EPA307" s="275" t="s">
        <v>214</v>
      </c>
      <c r="EPB307" s="271">
        <v>1</v>
      </c>
      <c r="EPC307" s="275" t="s">
        <v>214</v>
      </c>
      <c r="EPD307" s="271">
        <v>1</v>
      </c>
      <c r="EPE307" s="275" t="s">
        <v>214</v>
      </c>
      <c r="EPF307" s="271">
        <v>1</v>
      </c>
      <c r="EPG307" s="275" t="s">
        <v>214</v>
      </c>
      <c r="EPH307" s="271">
        <v>1</v>
      </c>
      <c r="EPI307" s="275" t="s">
        <v>214</v>
      </c>
      <c r="EPJ307" s="271">
        <v>1</v>
      </c>
      <c r="EPK307" s="275" t="s">
        <v>214</v>
      </c>
      <c r="EPL307" s="271">
        <v>1</v>
      </c>
      <c r="EPM307" s="275" t="s">
        <v>214</v>
      </c>
      <c r="EPN307" s="271">
        <v>1</v>
      </c>
      <c r="EPO307" s="275" t="s">
        <v>214</v>
      </c>
      <c r="EPP307" s="271">
        <v>1</v>
      </c>
      <c r="EPQ307" s="275" t="s">
        <v>214</v>
      </c>
      <c r="EPR307" s="271">
        <v>1</v>
      </c>
      <c r="EPS307" s="275" t="s">
        <v>214</v>
      </c>
      <c r="EPT307" s="271">
        <v>1</v>
      </c>
      <c r="EPU307" s="275" t="s">
        <v>214</v>
      </c>
      <c r="EPV307" s="271">
        <v>1</v>
      </c>
      <c r="EPW307" s="275" t="s">
        <v>214</v>
      </c>
      <c r="EPX307" s="271">
        <v>1</v>
      </c>
      <c r="EPY307" s="275" t="s">
        <v>214</v>
      </c>
      <c r="EPZ307" s="271">
        <v>1</v>
      </c>
      <c r="EQA307" s="275" t="s">
        <v>214</v>
      </c>
      <c r="EQB307" s="271">
        <v>1</v>
      </c>
      <c r="EQC307" s="275" t="s">
        <v>214</v>
      </c>
      <c r="EQD307" s="271">
        <v>1</v>
      </c>
      <c r="EQE307" s="275" t="s">
        <v>214</v>
      </c>
      <c r="EQF307" s="271">
        <v>1</v>
      </c>
      <c r="EQG307" s="275" t="s">
        <v>214</v>
      </c>
      <c r="EQH307" s="271">
        <v>1</v>
      </c>
      <c r="EQI307" s="275" t="s">
        <v>214</v>
      </c>
      <c r="EQJ307" s="271">
        <v>1</v>
      </c>
      <c r="EQK307" s="275" t="s">
        <v>214</v>
      </c>
      <c r="EQL307" s="271">
        <v>1</v>
      </c>
      <c r="EQM307" s="275" t="s">
        <v>214</v>
      </c>
      <c r="EQN307" s="271">
        <v>1</v>
      </c>
      <c r="EQO307" s="275" t="s">
        <v>214</v>
      </c>
      <c r="EQP307" s="271">
        <v>1</v>
      </c>
      <c r="EQQ307" s="275" t="s">
        <v>214</v>
      </c>
      <c r="EQR307" s="271">
        <v>1</v>
      </c>
      <c r="EQS307" s="275" t="s">
        <v>214</v>
      </c>
      <c r="EQT307" s="271">
        <v>1</v>
      </c>
      <c r="EQU307" s="275" t="s">
        <v>214</v>
      </c>
      <c r="EQV307" s="271">
        <v>1</v>
      </c>
      <c r="EQW307" s="275" t="s">
        <v>214</v>
      </c>
      <c r="EQX307" s="271">
        <v>1</v>
      </c>
      <c r="EQY307" s="275" t="s">
        <v>214</v>
      </c>
      <c r="EQZ307" s="271">
        <v>1</v>
      </c>
      <c r="ERA307" s="275" t="s">
        <v>214</v>
      </c>
      <c r="ERB307" s="271">
        <v>1</v>
      </c>
      <c r="ERC307" s="275" t="s">
        <v>214</v>
      </c>
      <c r="ERD307" s="271">
        <v>1</v>
      </c>
      <c r="ERE307" s="275" t="s">
        <v>214</v>
      </c>
      <c r="ERF307" s="271">
        <v>1</v>
      </c>
      <c r="ERG307" s="275" t="s">
        <v>214</v>
      </c>
      <c r="ERH307" s="271">
        <v>1</v>
      </c>
      <c r="ERI307" s="275" t="s">
        <v>214</v>
      </c>
      <c r="ERJ307" s="271">
        <v>1</v>
      </c>
      <c r="ERK307" s="275" t="s">
        <v>214</v>
      </c>
      <c r="ERL307" s="271">
        <v>1</v>
      </c>
      <c r="ERM307" s="275" t="s">
        <v>214</v>
      </c>
      <c r="ERN307" s="271">
        <v>1</v>
      </c>
      <c r="ERO307" s="275" t="s">
        <v>214</v>
      </c>
      <c r="ERP307" s="271">
        <v>1</v>
      </c>
      <c r="ERQ307" s="275" t="s">
        <v>214</v>
      </c>
      <c r="ERR307" s="271">
        <v>1</v>
      </c>
      <c r="ERS307" s="275" t="s">
        <v>214</v>
      </c>
      <c r="ERT307" s="271">
        <v>1</v>
      </c>
      <c r="ERU307" s="275" t="s">
        <v>214</v>
      </c>
      <c r="ERV307" s="271">
        <v>1</v>
      </c>
      <c r="ERW307" s="275" t="s">
        <v>214</v>
      </c>
      <c r="ERX307" s="271">
        <v>1</v>
      </c>
      <c r="ERY307" s="275" t="s">
        <v>214</v>
      </c>
      <c r="ERZ307" s="271">
        <v>1</v>
      </c>
      <c r="ESA307" s="275" t="s">
        <v>214</v>
      </c>
      <c r="ESB307" s="271">
        <v>1</v>
      </c>
      <c r="ESC307" s="275" t="s">
        <v>214</v>
      </c>
      <c r="ESD307" s="271">
        <v>1</v>
      </c>
      <c r="ESE307" s="275" t="s">
        <v>214</v>
      </c>
      <c r="ESF307" s="271">
        <v>1</v>
      </c>
      <c r="ESG307" s="275" t="s">
        <v>214</v>
      </c>
      <c r="ESH307" s="271">
        <v>1</v>
      </c>
      <c r="ESI307" s="275" t="s">
        <v>214</v>
      </c>
      <c r="ESJ307" s="271">
        <v>1</v>
      </c>
      <c r="ESK307" s="275" t="s">
        <v>214</v>
      </c>
      <c r="ESL307" s="271">
        <v>1</v>
      </c>
      <c r="ESM307" s="275" t="s">
        <v>214</v>
      </c>
      <c r="ESN307" s="271">
        <v>1</v>
      </c>
      <c r="ESO307" s="275" t="s">
        <v>214</v>
      </c>
      <c r="ESP307" s="271">
        <v>1</v>
      </c>
      <c r="ESQ307" s="275" t="s">
        <v>214</v>
      </c>
      <c r="ESR307" s="271">
        <v>1</v>
      </c>
      <c r="ESS307" s="275" t="s">
        <v>214</v>
      </c>
      <c r="EST307" s="271">
        <v>1</v>
      </c>
      <c r="ESU307" s="275" t="s">
        <v>214</v>
      </c>
      <c r="ESV307" s="271">
        <v>1</v>
      </c>
      <c r="ESW307" s="275" t="s">
        <v>214</v>
      </c>
      <c r="ESX307" s="271">
        <v>1</v>
      </c>
      <c r="ESY307" s="275" t="s">
        <v>214</v>
      </c>
      <c r="ESZ307" s="271">
        <v>1</v>
      </c>
      <c r="ETA307" s="275" t="s">
        <v>214</v>
      </c>
      <c r="ETB307" s="271">
        <v>1</v>
      </c>
      <c r="ETC307" s="275" t="s">
        <v>214</v>
      </c>
      <c r="ETD307" s="271">
        <v>1</v>
      </c>
      <c r="ETE307" s="275" t="s">
        <v>214</v>
      </c>
      <c r="ETF307" s="271">
        <v>1</v>
      </c>
      <c r="ETG307" s="275" t="s">
        <v>214</v>
      </c>
      <c r="ETH307" s="271">
        <v>1</v>
      </c>
      <c r="ETI307" s="275" t="s">
        <v>214</v>
      </c>
      <c r="ETJ307" s="271">
        <v>1</v>
      </c>
      <c r="ETK307" s="275" t="s">
        <v>214</v>
      </c>
      <c r="ETL307" s="271">
        <v>1</v>
      </c>
      <c r="ETM307" s="275" t="s">
        <v>214</v>
      </c>
      <c r="ETN307" s="271">
        <v>1</v>
      </c>
      <c r="ETO307" s="275" t="s">
        <v>214</v>
      </c>
      <c r="ETP307" s="271">
        <v>1</v>
      </c>
      <c r="ETQ307" s="275" t="s">
        <v>214</v>
      </c>
      <c r="ETR307" s="271">
        <v>1</v>
      </c>
      <c r="ETS307" s="275" t="s">
        <v>214</v>
      </c>
      <c r="ETT307" s="271">
        <v>1</v>
      </c>
      <c r="ETU307" s="275" t="s">
        <v>214</v>
      </c>
      <c r="ETV307" s="271">
        <v>1</v>
      </c>
      <c r="ETW307" s="275" t="s">
        <v>214</v>
      </c>
      <c r="ETX307" s="271">
        <v>1</v>
      </c>
      <c r="ETY307" s="275" t="s">
        <v>214</v>
      </c>
      <c r="ETZ307" s="271">
        <v>1</v>
      </c>
      <c r="EUA307" s="275" t="s">
        <v>214</v>
      </c>
      <c r="EUB307" s="271">
        <v>1</v>
      </c>
      <c r="EUC307" s="275" t="s">
        <v>214</v>
      </c>
      <c r="EUD307" s="271">
        <v>1</v>
      </c>
      <c r="EUE307" s="275" t="s">
        <v>214</v>
      </c>
      <c r="EUF307" s="271">
        <v>1</v>
      </c>
      <c r="EUG307" s="275" t="s">
        <v>214</v>
      </c>
      <c r="EUH307" s="271">
        <v>1</v>
      </c>
      <c r="EUI307" s="275" t="s">
        <v>214</v>
      </c>
      <c r="EUJ307" s="271">
        <v>1</v>
      </c>
      <c r="EUK307" s="275" t="s">
        <v>214</v>
      </c>
      <c r="EUL307" s="271">
        <v>1</v>
      </c>
      <c r="EUM307" s="275" t="s">
        <v>214</v>
      </c>
      <c r="EUN307" s="271">
        <v>1</v>
      </c>
      <c r="EUO307" s="275" t="s">
        <v>214</v>
      </c>
      <c r="EUP307" s="271">
        <v>1</v>
      </c>
      <c r="EUQ307" s="275" t="s">
        <v>214</v>
      </c>
      <c r="EUR307" s="271">
        <v>1</v>
      </c>
      <c r="EUS307" s="275" t="s">
        <v>214</v>
      </c>
      <c r="EUT307" s="271">
        <v>1</v>
      </c>
      <c r="EUU307" s="275" t="s">
        <v>214</v>
      </c>
      <c r="EUV307" s="271">
        <v>1</v>
      </c>
      <c r="EUW307" s="275" t="s">
        <v>214</v>
      </c>
      <c r="EUX307" s="271">
        <v>1</v>
      </c>
      <c r="EUY307" s="275" t="s">
        <v>214</v>
      </c>
      <c r="EUZ307" s="271">
        <v>1</v>
      </c>
      <c r="EVA307" s="275" t="s">
        <v>214</v>
      </c>
      <c r="EVB307" s="271">
        <v>1</v>
      </c>
      <c r="EVC307" s="275" t="s">
        <v>214</v>
      </c>
      <c r="EVD307" s="271">
        <v>1</v>
      </c>
      <c r="EVE307" s="275" t="s">
        <v>214</v>
      </c>
      <c r="EVF307" s="271">
        <v>1</v>
      </c>
      <c r="EVG307" s="275" t="s">
        <v>214</v>
      </c>
      <c r="EVH307" s="271">
        <v>1</v>
      </c>
      <c r="EVI307" s="275" t="s">
        <v>214</v>
      </c>
      <c r="EVJ307" s="271">
        <v>1</v>
      </c>
      <c r="EVK307" s="275" t="s">
        <v>214</v>
      </c>
      <c r="EVL307" s="271">
        <v>1</v>
      </c>
      <c r="EVM307" s="275" t="s">
        <v>214</v>
      </c>
      <c r="EVN307" s="271">
        <v>1</v>
      </c>
      <c r="EVO307" s="275" t="s">
        <v>214</v>
      </c>
      <c r="EVP307" s="271">
        <v>1</v>
      </c>
      <c r="EVQ307" s="275" t="s">
        <v>214</v>
      </c>
      <c r="EVR307" s="271">
        <v>1</v>
      </c>
      <c r="EVS307" s="275" t="s">
        <v>214</v>
      </c>
      <c r="EVT307" s="271">
        <v>1</v>
      </c>
      <c r="EVU307" s="275" t="s">
        <v>214</v>
      </c>
      <c r="EVV307" s="271">
        <v>1</v>
      </c>
      <c r="EVW307" s="275" t="s">
        <v>214</v>
      </c>
      <c r="EVX307" s="271">
        <v>1</v>
      </c>
      <c r="EVY307" s="275" t="s">
        <v>214</v>
      </c>
      <c r="EVZ307" s="271">
        <v>1</v>
      </c>
      <c r="EWA307" s="275" t="s">
        <v>214</v>
      </c>
      <c r="EWB307" s="271">
        <v>1</v>
      </c>
      <c r="EWC307" s="275" t="s">
        <v>214</v>
      </c>
      <c r="EWD307" s="271">
        <v>1</v>
      </c>
      <c r="EWE307" s="275" t="s">
        <v>214</v>
      </c>
      <c r="EWF307" s="271">
        <v>1</v>
      </c>
      <c r="EWG307" s="275" t="s">
        <v>214</v>
      </c>
      <c r="EWH307" s="271">
        <v>1</v>
      </c>
      <c r="EWI307" s="275" t="s">
        <v>214</v>
      </c>
      <c r="EWJ307" s="271">
        <v>1</v>
      </c>
      <c r="EWK307" s="275" t="s">
        <v>214</v>
      </c>
      <c r="EWL307" s="271">
        <v>1</v>
      </c>
      <c r="EWM307" s="275" t="s">
        <v>214</v>
      </c>
      <c r="EWN307" s="271">
        <v>1</v>
      </c>
      <c r="EWO307" s="275" t="s">
        <v>214</v>
      </c>
      <c r="EWP307" s="271">
        <v>1</v>
      </c>
      <c r="EWQ307" s="275" t="s">
        <v>214</v>
      </c>
      <c r="EWR307" s="271">
        <v>1</v>
      </c>
      <c r="EWS307" s="275" t="s">
        <v>214</v>
      </c>
      <c r="EWT307" s="271">
        <v>1</v>
      </c>
      <c r="EWU307" s="275" t="s">
        <v>214</v>
      </c>
      <c r="EWV307" s="271">
        <v>1</v>
      </c>
      <c r="EWW307" s="275" t="s">
        <v>214</v>
      </c>
      <c r="EWX307" s="271">
        <v>1</v>
      </c>
      <c r="EWY307" s="275" t="s">
        <v>214</v>
      </c>
      <c r="EWZ307" s="271">
        <v>1</v>
      </c>
      <c r="EXA307" s="275" t="s">
        <v>214</v>
      </c>
      <c r="EXB307" s="271">
        <v>1</v>
      </c>
      <c r="EXC307" s="275" t="s">
        <v>214</v>
      </c>
      <c r="EXD307" s="271">
        <v>1</v>
      </c>
      <c r="EXE307" s="275" t="s">
        <v>214</v>
      </c>
      <c r="EXF307" s="271">
        <v>1</v>
      </c>
      <c r="EXG307" s="275" t="s">
        <v>214</v>
      </c>
      <c r="EXH307" s="271">
        <v>1</v>
      </c>
      <c r="EXI307" s="275" t="s">
        <v>214</v>
      </c>
      <c r="EXJ307" s="271">
        <v>1</v>
      </c>
      <c r="EXK307" s="275" t="s">
        <v>214</v>
      </c>
      <c r="EXL307" s="271">
        <v>1</v>
      </c>
      <c r="EXM307" s="275" t="s">
        <v>214</v>
      </c>
      <c r="EXN307" s="271">
        <v>1</v>
      </c>
      <c r="EXO307" s="275" t="s">
        <v>214</v>
      </c>
      <c r="EXP307" s="271">
        <v>1</v>
      </c>
      <c r="EXQ307" s="275" t="s">
        <v>214</v>
      </c>
      <c r="EXR307" s="271">
        <v>1</v>
      </c>
      <c r="EXS307" s="275" t="s">
        <v>214</v>
      </c>
      <c r="EXT307" s="271">
        <v>1</v>
      </c>
      <c r="EXU307" s="275" t="s">
        <v>214</v>
      </c>
      <c r="EXV307" s="271">
        <v>1</v>
      </c>
      <c r="EXW307" s="275" t="s">
        <v>214</v>
      </c>
      <c r="EXX307" s="271">
        <v>1</v>
      </c>
      <c r="EXY307" s="275" t="s">
        <v>214</v>
      </c>
      <c r="EXZ307" s="271">
        <v>1</v>
      </c>
      <c r="EYA307" s="275" t="s">
        <v>214</v>
      </c>
      <c r="EYB307" s="271">
        <v>1</v>
      </c>
      <c r="EYC307" s="275" t="s">
        <v>214</v>
      </c>
      <c r="EYD307" s="271">
        <v>1</v>
      </c>
      <c r="EYE307" s="275" t="s">
        <v>214</v>
      </c>
      <c r="EYF307" s="271">
        <v>1</v>
      </c>
      <c r="EYG307" s="275" t="s">
        <v>214</v>
      </c>
      <c r="EYH307" s="271">
        <v>1</v>
      </c>
      <c r="EYI307" s="275" t="s">
        <v>214</v>
      </c>
      <c r="EYJ307" s="271">
        <v>1</v>
      </c>
      <c r="EYK307" s="275" t="s">
        <v>214</v>
      </c>
      <c r="EYL307" s="271">
        <v>1</v>
      </c>
      <c r="EYM307" s="275" t="s">
        <v>214</v>
      </c>
      <c r="EYN307" s="271">
        <v>1</v>
      </c>
      <c r="EYO307" s="275" t="s">
        <v>214</v>
      </c>
      <c r="EYP307" s="271">
        <v>1</v>
      </c>
      <c r="EYQ307" s="275" t="s">
        <v>214</v>
      </c>
      <c r="EYR307" s="271">
        <v>1</v>
      </c>
      <c r="EYS307" s="275" t="s">
        <v>214</v>
      </c>
      <c r="EYT307" s="271">
        <v>1</v>
      </c>
      <c r="EYU307" s="275" t="s">
        <v>214</v>
      </c>
      <c r="EYV307" s="271">
        <v>1</v>
      </c>
      <c r="EYW307" s="275" t="s">
        <v>214</v>
      </c>
      <c r="EYX307" s="271">
        <v>1</v>
      </c>
      <c r="EYY307" s="275" t="s">
        <v>214</v>
      </c>
      <c r="EYZ307" s="271">
        <v>1</v>
      </c>
      <c r="EZA307" s="275" t="s">
        <v>214</v>
      </c>
      <c r="EZB307" s="271">
        <v>1</v>
      </c>
      <c r="EZC307" s="275" t="s">
        <v>214</v>
      </c>
      <c r="EZD307" s="271">
        <v>1</v>
      </c>
      <c r="EZE307" s="275" t="s">
        <v>214</v>
      </c>
      <c r="EZF307" s="271">
        <v>1</v>
      </c>
      <c r="EZG307" s="275" t="s">
        <v>214</v>
      </c>
      <c r="EZH307" s="271">
        <v>1</v>
      </c>
      <c r="EZI307" s="275" t="s">
        <v>214</v>
      </c>
      <c r="EZJ307" s="271">
        <v>1</v>
      </c>
      <c r="EZK307" s="275" t="s">
        <v>214</v>
      </c>
      <c r="EZL307" s="271">
        <v>1</v>
      </c>
      <c r="EZM307" s="275" t="s">
        <v>214</v>
      </c>
      <c r="EZN307" s="271">
        <v>1</v>
      </c>
      <c r="EZO307" s="275" t="s">
        <v>214</v>
      </c>
      <c r="EZP307" s="271">
        <v>1</v>
      </c>
      <c r="EZQ307" s="275" t="s">
        <v>214</v>
      </c>
      <c r="EZR307" s="271">
        <v>1</v>
      </c>
      <c r="EZS307" s="275" t="s">
        <v>214</v>
      </c>
      <c r="EZT307" s="271">
        <v>1</v>
      </c>
      <c r="EZU307" s="275" t="s">
        <v>214</v>
      </c>
      <c r="EZV307" s="271">
        <v>1</v>
      </c>
      <c r="EZW307" s="275" t="s">
        <v>214</v>
      </c>
      <c r="EZX307" s="271">
        <v>1</v>
      </c>
      <c r="EZY307" s="275" t="s">
        <v>214</v>
      </c>
      <c r="EZZ307" s="271">
        <v>1</v>
      </c>
      <c r="FAA307" s="275" t="s">
        <v>214</v>
      </c>
      <c r="FAB307" s="271">
        <v>1</v>
      </c>
      <c r="FAC307" s="275" t="s">
        <v>214</v>
      </c>
      <c r="FAD307" s="271">
        <v>1</v>
      </c>
      <c r="FAE307" s="275" t="s">
        <v>214</v>
      </c>
      <c r="FAF307" s="271">
        <v>1</v>
      </c>
      <c r="FAG307" s="275" t="s">
        <v>214</v>
      </c>
      <c r="FAH307" s="271">
        <v>1</v>
      </c>
      <c r="FAI307" s="275" t="s">
        <v>214</v>
      </c>
      <c r="FAJ307" s="271">
        <v>1</v>
      </c>
      <c r="FAK307" s="275" t="s">
        <v>214</v>
      </c>
      <c r="FAL307" s="271">
        <v>1</v>
      </c>
      <c r="FAM307" s="275" t="s">
        <v>214</v>
      </c>
      <c r="FAN307" s="271">
        <v>1</v>
      </c>
      <c r="FAO307" s="275" t="s">
        <v>214</v>
      </c>
      <c r="FAP307" s="271">
        <v>1</v>
      </c>
      <c r="FAQ307" s="275" t="s">
        <v>214</v>
      </c>
      <c r="FAR307" s="271">
        <v>1</v>
      </c>
      <c r="FAS307" s="275" t="s">
        <v>214</v>
      </c>
      <c r="FAT307" s="271">
        <v>1</v>
      </c>
      <c r="FAU307" s="275" t="s">
        <v>214</v>
      </c>
      <c r="FAV307" s="271">
        <v>1</v>
      </c>
      <c r="FAW307" s="275" t="s">
        <v>214</v>
      </c>
      <c r="FAX307" s="271">
        <v>1</v>
      </c>
      <c r="FAY307" s="275" t="s">
        <v>214</v>
      </c>
      <c r="FAZ307" s="271">
        <v>1</v>
      </c>
      <c r="FBA307" s="275" t="s">
        <v>214</v>
      </c>
      <c r="FBB307" s="271">
        <v>1</v>
      </c>
      <c r="FBC307" s="275" t="s">
        <v>214</v>
      </c>
      <c r="FBD307" s="271">
        <v>1</v>
      </c>
      <c r="FBE307" s="275" t="s">
        <v>214</v>
      </c>
      <c r="FBF307" s="271">
        <v>1</v>
      </c>
      <c r="FBG307" s="275" t="s">
        <v>214</v>
      </c>
      <c r="FBH307" s="271">
        <v>1</v>
      </c>
      <c r="FBI307" s="275" t="s">
        <v>214</v>
      </c>
      <c r="FBJ307" s="271">
        <v>1</v>
      </c>
      <c r="FBK307" s="275" t="s">
        <v>214</v>
      </c>
      <c r="FBL307" s="271">
        <v>1</v>
      </c>
      <c r="FBM307" s="275" t="s">
        <v>214</v>
      </c>
      <c r="FBN307" s="271">
        <v>1</v>
      </c>
      <c r="FBO307" s="275" t="s">
        <v>214</v>
      </c>
      <c r="FBP307" s="271">
        <v>1</v>
      </c>
      <c r="FBQ307" s="275" t="s">
        <v>214</v>
      </c>
      <c r="FBR307" s="271">
        <v>1</v>
      </c>
      <c r="FBS307" s="275" t="s">
        <v>214</v>
      </c>
      <c r="FBT307" s="271">
        <v>1</v>
      </c>
      <c r="FBU307" s="275" t="s">
        <v>214</v>
      </c>
      <c r="FBV307" s="271">
        <v>1</v>
      </c>
      <c r="FBW307" s="275" t="s">
        <v>214</v>
      </c>
      <c r="FBX307" s="271">
        <v>1</v>
      </c>
      <c r="FBY307" s="275" t="s">
        <v>214</v>
      </c>
      <c r="FBZ307" s="271">
        <v>1</v>
      </c>
      <c r="FCA307" s="275" t="s">
        <v>214</v>
      </c>
      <c r="FCB307" s="271">
        <v>1</v>
      </c>
      <c r="FCC307" s="275" t="s">
        <v>214</v>
      </c>
      <c r="FCD307" s="271">
        <v>1</v>
      </c>
      <c r="FCE307" s="275" t="s">
        <v>214</v>
      </c>
      <c r="FCF307" s="271">
        <v>1</v>
      </c>
      <c r="FCG307" s="275" t="s">
        <v>214</v>
      </c>
      <c r="FCH307" s="271">
        <v>1</v>
      </c>
      <c r="FCI307" s="275" t="s">
        <v>214</v>
      </c>
      <c r="FCJ307" s="271">
        <v>1</v>
      </c>
      <c r="FCK307" s="275" t="s">
        <v>214</v>
      </c>
      <c r="FCL307" s="271">
        <v>1</v>
      </c>
      <c r="FCM307" s="275" t="s">
        <v>214</v>
      </c>
      <c r="FCN307" s="271">
        <v>1</v>
      </c>
      <c r="FCO307" s="275" t="s">
        <v>214</v>
      </c>
      <c r="FCP307" s="271">
        <v>1</v>
      </c>
      <c r="FCQ307" s="275" t="s">
        <v>214</v>
      </c>
      <c r="FCR307" s="271">
        <v>1</v>
      </c>
      <c r="FCS307" s="275" t="s">
        <v>214</v>
      </c>
      <c r="FCT307" s="271">
        <v>1</v>
      </c>
      <c r="FCU307" s="275" t="s">
        <v>214</v>
      </c>
      <c r="FCV307" s="271">
        <v>1</v>
      </c>
      <c r="FCW307" s="275" t="s">
        <v>214</v>
      </c>
      <c r="FCX307" s="271">
        <v>1</v>
      </c>
      <c r="FCY307" s="275" t="s">
        <v>214</v>
      </c>
      <c r="FCZ307" s="271">
        <v>1</v>
      </c>
      <c r="FDA307" s="275" t="s">
        <v>214</v>
      </c>
      <c r="FDB307" s="271">
        <v>1</v>
      </c>
      <c r="FDC307" s="275" t="s">
        <v>214</v>
      </c>
      <c r="FDD307" s="271">
        <v>1</v>
      </c>
      <c r="FDE307" s="275" t="s">
        <v>214</v>
      </c>
      <c r="FDF307" s="271">
        <v>1</v>
      </c>
      <c r="FDG307" s="275" t="s">
        <v>214</v>
      </c>
      <c r="FDH307" s="271">
        <v>1</v>
      </c>
      <c r="FDI307" s="275" t="s">
        <v>214</v>
      </c>
      <c r="FDJ307" s="271">
        <v>1</v>
      </c>
      <c r="FDK307" s="275" t="s">
        <v>214</v>
      </c>
      <c r="FDL307" s="271">
        <v>1</v>
      </c>
      <c r="FDM307" s="275" t="s">
        <v>214</v>
      </c>
      <c r="FDN307" s="271">
        <v>1</v>
      </c>
      <c r="FDO307" s="275" t="s">
        <v>214</v>
      </c>
      <c r="FDP307" s="271">
        <v>1</v>
      </c>
      <c r="FDQ307" s="275" t="s">
        <v>214</v>
      </c>
      <c r="FDR307" s="271">
        <v>1</v>
      </c>
      <c r="FDS307" s="275" t="s">
        <v>214</v>
      </c>
      <c r="FDT307" s="271">
        <v>1</v>
      </c>
      <c r="FDU307" s="275" t="s">
        <v>214</v>
      </c>
      <c r="FDV307" s="271">
        <v>1</v>
      </c>
      <c r="FDW307" s="275" t="s">
        <v>214</v>
      </c>
      <c r="FDX307" s="271">
        <v>1</v>
      </c>
      <c r="FDY307" s="275" t="s">
        <v>214</v>
      </c>
      <c r="FDZ307" s="271">
        <v>1</v>
      </c>
      <c r="FEA307" s="275" t="s">
        <v>214</v>
      </c>
      <c r="FEB307" s="271">
        <v>1</v>
      </c>
      <c r="FEC307" s="275" t="s">
        <v>214</v>
      </c>
      <c r="FED307" s="271">
        <v>1</v>
      </c>
      <c r="FEE307" s="275" t="s">
        <v>214</v>
      </c>
      <c r="FEF307" s="271">
        <v>1</v>
      </c>
      <c r="FEG307" s="275" t="s">
        <v>214</v>
      </c>
      <c r="FEH307" s="271">
        <v>1</v>
      </c>
      <c r="FEI307" s="275" t="s">
        <v>214</v>
      </c>
      <c r="FEJ307" s="271">
        <v>1</v>
      </c>
      <c r="FEK307" s="275" t="s">
        <v>214</v>
      </c>
      <c r="FEL307" s="271">
        <v>1</v>
      </c>
      <c r="FEM307" s="275" t="s">
        <v>214</v>
      </c>
      <c r="FEN307" s="271">
        <v>1</v>
      </c>
      <c r="FEO307" s="275" t="s">
        <v>214</v>
      </c>
      <c r="FEP307" s="271">
        <v>1</v>
      </c>
      <c r="FEQ307" s="275" t="s">
        <v>214</v>
      </c>
      <c r="FER307" s="271">
        <v>1</v>
      </c>
      <c r="FES307" s="275" t="s">
        <v>214</v>
      </c>
      <c r="FET307" s="271">
        <v>1</v>
      </c>
      <c r="FEU307" s="275" t="s">
        <v>214</v>
      </c>
      <c r="FEV307" s="271">
        <v>1</v>
      </c>
      <c r="FEW307" s="275" t="s">
        <v>214</v>
      </c>
      <c r="FEX307" s="271">
        <v>1</v>
      </c>
      <c r="FEY307" s="275" t="s">
        <v>214</v>
      </c>
      <c r="FEZ307" s="271">
        <v>1</v>
      </c>
      <c r="FFA307" s="275" t="s">
        <v>214</v>
      </c>
      <c r="FFB307" s="271">
        <v>1</v>
      </c>
      <c r="FFC307" s="275" t="s">
        <v>214</v>
      </c>
      <c r="FFD307" s="271">
        <v>1</v>
      </c>
      <c r="FFE307" s="275" t="s">
        <v>214</v>
      </c>
      <c r="FFF307" s="271">
        <v>1</v>
      </c>
      <c r="FFG307" s="275" t="s">
        <v>214</v>
      </c>
      <c r="FFH307" s="271">
        <v>1</v>
      </c>
      <c r="FFI307" s="275" t="s">
        <v>214</v>
      </c>
      <c r="FFJ307" s="271">
        <v>1</v>
      </c>
      <c r="FFK307" s="275" t="s">
        <v>214</v>
      </c>
      <c r="FFL307" s="271">
        <v>1</v>
      </c>
      <c r="FFM307" s="275" t="s">
        <v>214</v>
      </c>
      <c r="FFN307" s="271">
        <v>1</v>
      </c>
      <c r="FFO307" s="275" t="s">
        <v>214</v>
      </c>
      <c r="FFP307" s="271">
        <v>1</v>
      </c>
      <c r="FFQ307" s="275" t="s">
        <v>214</v>
      </c>
      <c r="FFR307" s="271">
        <v>1</v>
      </c>
      <c r="FFS307" s="275" t="s">
        <v>214</v>
      </c>
      <c r="FFT307" s="271">
        <v>1</v>
      </c>
      <c r="FFU307" s="275" t="s">
        <v>214</v>
      </c>
      <c r="FFV307" s="271">
        <v>1</v>
      </c>
      <c r="FFW307" s="275" t="s">
        <v>214</v>
      </c>
      <c r="FFX307" s="271">
        <v>1</v>
      </c>
      <c r="FFY307" s="275" t="s">
        <v>214</v>
      </c>
      <c r="FFZ307" s="271">
        <v>1</v>
      </c>
      <c r="FGA307" s="275" t="s">
        <v>214</v>
      </c>
      <c r="FGB307" s="271">
        <v>1</v>
      </c>
      <c r="FGC307" s="275" t="s">
        <v>214</v>
      </c>
      <c r="FGD307" s="271">
        <v>1</v>
      </c>
      <c r="FGE307" s="275" t="s">
        <v>214</v>
      </c>
      <c r="FGF307" s="271">
        <v>1</v>
      </c>
      <c r="FGG307" s="275" t="s">
        <v>214</v>
      </c>
      <c r="FGH307" s="271">
        <v>1</v>
      </c>
      <c r="FGI307" s="275" t="s">
        <v>214</v>
      </c>
      <c r="FGJ307" s="271">
        <v>1</v>
      </c>
      <c r="FGK307" s="275" t="s">
        <v>214</v>
      </c>
      <c r="FGL307" s="271">
        <v>1</v>
      </c>
      <c r="FGM307" s="275" t="s">
        <v>214</v>
      </c>
      <c r="FGN307" s="271">
        <v>1</v>
      </c>
      <c r="FGO307" s="275" t="s">
        <v>214</v>
      </c>
      <c r="FGP307" s="271">
        <v>1</v>
      </c>
      <c r="FGQ307" s="275" t="s">
        <v>214</v>
      </c>
      <c r="FGR307" s="271">
        <v>1</v>
      </c>
      <c r="FGS307" s="275" t="s">
        <v>214</v>
      </c>
      <c r="FGT307" s="271">
        <v>1</v>
      </c>
      <c r="FGU307" s="275" t="s">
        <v>214</v>
      </c>
      <c r="FGV307" s="271">
        <v>1</v>
      </c>
      <c r="FGW307" s="275" t="s">
        <v>214</v>
      </c>
      <c r="FGX307" s="271">
        <v>1</v>
      </c>
      <c r="FGY307" s="275" t="s">
        <v>214</v>
      </c>
      <c r="FGZ307" s="271">
        <v>1</v>
      </c>
      <c r="FHA307" s="275" t="s">
        <v>214</v>
      </c>
      <c r="FHB307" s="271">
        <v>1</v>
      </c>
      <c r="FHC307" s="275" t="s">
        <v>214</v>
      </c>
      <c r="FHD307" s="271">
        <v>1</v>
      </c>
      <c r="FHE307" s="275" t="s">
        <v>214</v>
      </c>
      <c r="FHF307" s="271">
        <v>1</v>
      </c>
      <c r="FHG307" s="275" t="s">
        <v>214</v>
      </c>
      <c r="FHH307" s="271">
        <v>1</v>
      </c>
      <c r="FHI307" s="275" t="s">
        <v>214</v>
      </c>
      <c r="FHJ307" s="271">
        <v>1</v>
      </c>
      <c r="FHK307" s="275" t="s">
        <v>214</v>
      </c>
      <c r="FHL307" s="271">
        <v>1</v>
      </c>
      <c r="FHM307" s="275" t="s">
        <v>214</v>
      </c>
      <c r="FHN307" s="271">
        <v>1</v>
      </c>
      <c r="FHO307" s="275" t="s">
        <v>214</v>
      </c>
      <c r="FHP307" s="271">
        <v>1</v>
      </c>
      <c r="FHQ307" s="275" t="s">
        <v>214</v>
      </c>
      <c r="FHR307" s="271">
        <v>1</v>
      </c>
      <c r="FHS307" s="275" t="s">
        <v>214</v>
      </c>
      <c r="FHT307" s="271">
        <v>1</v>
      </c>
      <c r="FHU307" s="275" t="s">
        <v>214</v>
      </c>
      <c r="FHV307" s="271">
        <v>1</v>
      </c>
      <c r="FHW307" s="275" t="s">
        <v>214</v>
      </c>
      <c r="FHX307" s="271">
        <v>1</v>
      </c>
      <c r="FHY307" s="275" t="s">
        <v>214</v>
      </c>
      <c r="FHZ307" s="271">
        <v>1</v>
      </c>
      <c r="FIA307" s="275" t="s">
        <v>214</v>
      </c>
      <c r="FIB307" s="271">
        <v>1</v>
      </c>
      <c r="FIC307" s="275" t="s">
        <v>214</v>
      </c>
      <c r="FID307" s="271">
        <v>1</v>
      </c>
      <c r="FIE307" s="275" t="s">
        <v>214</v>
      </c>
      <c r="FIF307" s="271">
        <v>1</v>
      </c>
      <c r="FIG307" s="275" t="s">
        <v>214</v>
      </c>
      <c r="FIH307" s="271">
        <v>1</v>
      </c>
      <c r="FII307" s="275" t="s">
        <v>214</v>
      </c>
      <c r="FIJ307" s="271">
        <v>1</v>
      </c>
      <c r="FIK307" s="275" t="s">
        <v>214</v>
      </c>
      <c r="FIL307" s="271">
        <v>1</v>
      </c>
      <c r="FIM307" s="275" t="s">
        <v>214</v>
      </c>
      <c r="FIN307" s="271">
        <v>1</v>
      </c>
      <c r="FIO307" s="275" t="s">
        <v>214</v>
      </c>
      <c r="FIP307" s="271">
        <v>1</v>
      </c>
      <c r="FIQ307" s="275" t="s">
        <v>214</v>
      </c>
      <c r="FIR307" s="271">
        <v>1</v>
      </c>
      <c r="FIS307" s="275" t="s">
        <v>214</v>
      </c>
      <c r="FIT307" s="271">
        <v>1</v>
      </c>
      <c r="FIU307" s="275" t="s">
        <v>214</v>
      </c>
      <c r="FIV307" s="271">
        <v>1</v>
      </c>
      <c r="FIW307" s="275" t="s">
        <v>214</v>
      </c>
      <c r="FIX307" s="271">
        <v>1</v>
      </c>
      <c r="FIY307" s="275" t="s">
        <v>214</v>
      </c>
      <c r="FIZ307" s="271">
        <v>1</v>
      </c>
      <c r="FJA307" s="275" t="s">
        <v>214</v>
      </c>
      <c r="FJB307" s="271">
        <v>1</v>
      </c>
      <c r="FJC307" s="275" t="s">
        <v>214</v>
      </c>
      <c r="FJD307" s="271">
        <v>1</v>
      </c>
      <c r="FJE307" s="275" t="s">
        <v>214</v>
      </c>
      <c r="FJF307" s="271">
        <v>1</v>
      </c>
      <c r="FJG307" s="275" t="s">
        <v>214</v>
      </c>
      <c r="FJH307" s="271">
        <v>1</v>
      </c>
      <c r="FJI307" s="275" t="s">
        <v>214</v>
      </c>
      <c r="FJJ307" s="271">
        <v>1</v>
      </c>
      <c r="FJK307" s="275" t="s">
        <v>214</v>
      </c>
      <c r="FJL307" s="271">
        <v>1</v>
      </c>
      <c r="FJM307" s="275" t="s">
        <v>214</v>
      </c>
      <c r="FJN307" s="271">
        <v>1</v>
      </c>
      <c r="FJO307" s="275" t="s">
        <v>214</v>
      </c>
      <c r="FJP307" s="271">
        <v>1</v>
      </c>
      <c r="FJQ307" s="275" t="s">
        <v>214</v>
      </c>
      <c r="FJR307" s="271">
        <v>1</v>
      </c>
      <c r="FJS307" s="275" t="s">
        <v>214</v>
      </c>
      <c r="FJT307" s="271">
        <v>1</v>
      </c>
      <c r="FJU307" s="275" t="s">
        <v>214</v>
      </c>
      <c r="FJV307" s="271">
        <v>1</v>
      </c>
      <c r="FJW307" s="275" t="s">
        <v>214</v>
      </c>
      <c r="FJX307" s="271">
        <v>1</v>
      </c>
      <c r="FJY307" s="275" t="s">
        <v>214</v>
      </c>
      <c r="FJZ307" s="271">
        <v>1</v>
      </c>
      <c r="FKA307" s="275" t="s">
        <v>214</v>
      </c>
      <c r="FKB307" s="271">
        <v>1</v>
      </c>
      <c r="FKC307" s="275" t="s">
        <v>214</v>
      </c>
      <c r="FKD307" s="271">
        <v>1</v>
      </c>
      <c r="FKE307" s="275" t="s">
        <v>214</v>
      </c>
      <c r="FKF307" s="271">
        <v>1</v>
      </c>
      <c r="FKG307" s="275" t="s">
        <v>214</v>
      </c>
      <c r="FKH307" s="271">
        <v>1</v>
      </c>
      <c r="FKI307" s="275" t="s">
        <v>214</v>
      </c>
      <c r="FKJ307" s="271">
        <v>1</v>
      </c>
      <c r="FKK307" s="275" t="s">
        <v>214</v>
      </c>
      <c r="FKL307" s="271">
        <v>1</v>
      </c>
      <c r="FKM307" s="275" t="s">
        <v>214</v>
      </c>
      <c r="FKN307" s="271">
        <v>1</v>
      </c>
      <c r="FKO307" s="275" t="s">
        <v>214</v>
      </c>
      <c r="FKP307" s="271">
        <v>1</v>
      </c>
      <c r="FKQ307" s="275" t="s">
        <v>214</v>
      </c>
      <c r="FKR307" s="271">
        <v>1</v>
      </c>
      <c r="FKS307" s="275" t="s">
        <v>214</v>
      </c>
      <c r="FKT307" s="271">
        <v>1</v>
      </c>
      <c r="FKU307" s="275" t="s">
        <v>214</v>
      </c>
      <c r="FKV307" s="271">
        <v>1</v>
      </c>
      <c r="FKW307" s="275" t="s">
        <v>214</v>
      </c>
      <c r="FKX307" s="271">
        <v>1</v>
      </c>
      <c r="FKY307" s="275" t="s">
        <v>214</v>
      </c>
      <c r="FKZ307" s="271">
        <v>1</v>
      </c>
      <c r="FLA307" s="275" t="s">
        <v>214</v>
      </c>
      <c r="FLB307" s="271">
        <v>1</v>
      </c>
      <c r="FLC307" s="275" t="s">
        <v>214</v>
      </c>
      <c r="FLD307" s="271">
        <v>1</v>
      </c>
      <c r="FLE307" s="275" t="s">
        <v>214</v>
      </c>
      <c r="FLF307" s="271">
        <v>1</v>
      </c>
      <c r="FLG307" s="275" t="s">
        <v>214</v>
      </c>
      <c r="FLH307" s="271">
        <v>1</v>
      </c>
      <c r="FLI307" s="275" t="s">
        <v>214</v>
      </c>
      <c r="FLJ307" s="271">
        <v>1</v>
      </c>
      <c r="FLK307" s="275" t="s">
        <v>214</v>
      </c>
      <c r="FLL307" s="271">
        <v>1</v>
      </c>
      <c r="FLM307" s="275" t="s">
        <v>214</v>
      </c>
      <c r="FLN307" s="271">
        <v>1</v>
      </c>
      <c r="FLO307" s="275" t="s">
        <v>214</v>
      </c>
      <c r="FLP307" s="271">
        <v>1</v>
      </c>
      <c r="FLQ307" s="275" t="s">
        <v>214</v>
      </c>
      <c r="FLR307" s="271">
        <v>1</v>
      </c>
      <c r="FLS307" s="275" t="s">
        <v>214</v>
      </c>
      <c r="FLT307" s="271">
        <v>1</v>
      </c>
      <c r="FLU307" s="275" t="s">
        <v>214</v>
      </c>
      <c r="FLV307" s="271">
        <v>1</v>
      </c>
      <c r="FLW307" s="275" t="s">
        <v>214</v>
      </c>
      <c r="FLX307" s="271">
        <v>1</v>
      </c>
      <c r="FLY307" s="275" t="s">
        <v>214</v>
      </c>
      <c r="FLZ307" s="271">
        <v>1</v>
      </c>
      <c r="FMA307" s="275" t="s">
        <v>214</v>
      </c>
      <c r="FMB307" s="271">
        <v>1</v>
      </c>
      <c r="FMC307" s="275" t="s">
        <v>214</v>
      </c>
      <c r="FMD307" s="271">
        <v>1</v>
      </c>
      <c r="FME307" s="275" t="s">
        <v>214</v>
      </c>
      <c r="FMF307" s="271">
        <v>1</v>
      </c>
      <c r="FMG307" s="275" t="s">
        <v>214</v>
      </c>
      <c r="FMH307" s="271">
        <v>1</v>
      </c>
      <c r="FMI307" s="275" t="s">
        <v>214</v>
      </c>
      <c r="FMJ307" s="271">
        <v>1</v>
      </c>
      <c r="FMK307" s="275" t="s">
        <v>214</v>
      </c>
      <c r="FML307" s="271">
        <v>1</v>
      </c>
      <c r="FMM307" s="275" t="s">
        <v>214</v>
      </c>
      <c r="FMN307" s="271">
        <v>1</v>
      </c>
      <c r="FMO307" s="275" t="s">
        <v>214</v>
      </c>
      <c r="FMP307" s="271">
        <v>1</v>
      </c>
      <c r="FMQ307" s="275" t="s">
        <v>214</v>
      </c>
      <c r="FMR307" s="271">
        <v>1</v>
      </c>
      <c r="FMS307" s="275" t="s">
        <v>214</v>
      </c>
      <c r="FMT307" s="271">
        <v>1</v>
      </c>
      <c r="FMU307" s="275" t="s">
        <v>214</v>
      </c>
      <c r="FMV307" s="271">
        <v>1</v>
      </c>
      <c r="FMW307" s="275" t="s">
        <v>214</v>
      </c>
      <c r="FMX307" s="271">
        <v>1</v>
      </c>
      <c r="FMY307" s="275" t="s">
        <v>214</v>
      </c>
      <c r="FMZ307" s="271">
        <v>1</v>
      </c>
      <c r="FNA307" s="275" t="s">
        <v>214</v>
      </c>
      <c r="FNB307" s="271">
        <v>1</v>
      </c>
      <c r="FNC307" s="275" t="s">
        <v>214</v>
      </c>
      <c r="FND307" s="271">
        <v>1</v>
      </c>
      <c r="FNE307" s="275" t="s">
        <v>214</v>
      </c>
      <c r="FNF307" s="271">
        <v>1</v>
      </c>
      <c r="FNG307" s="275" t="s">
        <v>214</v>
      </c>
      <c r="FNH307" s="271">
        <v>1</v>
      </c>
      <c r="FNI307" s="275" t="s">
        <v>214</v>
      </c>
      <c r="FNJ307" s="271">
        <v>1</v>
      </c>
      <c r="FNK307" s="275" t="s">
        <v>214</v>
      </c>
      <c r="FNL307" s="271">
        <v>1</v>
      </c>
      <c r="FNM307" s="275" t="s">
        <v>214</v>
      </c>
      <c r="FNN307" s="271">
        <v>1</v>
      </c>
      <c r="FNO307" s="275" t="s">
        <v>214</v>
      </c>
      <c r="FNP307" s="271">
        <v>1</v>
      </c>
      <c r="FNQ307" s="275" t="s">
        <v>214</v>
      </c>
      <c r="FNR307" s="271">
        <v>1</v>
      </c>
      <c r="FNS307" s="275" t="s">
        <v>214</v>
      </c>
      <c r="FNT307" s="271">
        <v>1</v>
      </c>
      <c r="FNU307" s="275" t="s">
        <v>214</v>
      </c>
      <c r="FNV307" s="271">
        <v>1</v>
      </c>
      <c r="FNW307" s="275" t="s">
        <v>214</v>
      </c>
      <c r="FNX307" s="271">
        <v>1</v>
      </c>
      <c r="FNY307" s="275" t="s">
        <v>214</v>
      </c>
      <c r="FNZ307" s="271">
        <v>1</v>
      </c>
      <c r="FOA307" s="275" t="s">
        <v>214</v>
      </c>
      <c r="FOB307" s="271">
        <v>1</v>
      </c>
      <c r="FOC307" s="275" t="s">
        <v>214</v>
      </c>
      <c r="FOD307" s="271">
        <v>1</v>
      </c>
      <c r="FOE307" s="275" t="s">
        <v>214</v>
      </c>
      <c r="FOF307" s="271">
        <v>1</v>
      </c>
      <c r="FOG307" s="275" t="s">
        <v>214</v>
      </c>
      <c r="FOH307" s="271">
        <v>1</v>
      </c>
      <c r="FOI307" s="275" t="s">
        <v>214</v>
      </c>
      <c r="FOJ307" s="271">
        <v>1</v>
      </c>
      <c r="FOK307" s="275" t="s">
        <v>214</v>
      </c>
      <c r="FOL307" s="271">
        <v>1</v>
      </c>
      <c r="FOM307" s="275" t="s">
        <v>214</v>
      </c>
      <c r="FON307" s="271">
        <v>1</v>
      </c>
      <c r="FOO307" s="275" t="s">
        <v>214</v>
      </c>
      <c r="FOP307" s="271">
        <v>1</v>
      </c>
      <c r="FOQ307" s="275" t="s">
        <v>214</v>
      </c>
      <c r="FOR307" s="271">
        <v>1</v>
      </c>
      <c r="FOS307" s="275" t="s">
        <v>214</v>
      </c>
      <c r="FOT307" s="271">
        <v>1</v>
      </c>
      <c r="FOU307" s="275" t="s">
        <v>214</v>
      </c>
      <c r="FOV307" s="271">
        <v>1</v>
      </c>
      <c r="FOW307" s="275" t="s">
        <v>214</v>
      </c>
      <c r="FOX307" s="271">
        <v>1</v>
      </c>
      <c r="FOY307" s="275" t="s">
        <v>214</v>
      </c>
      <c r="FOZ307" s="271">
        <v>1</v>
      </c>
      <c r="FPA307" s="275" t="s">
        <v>214</v>
      </c>
      <c r="FPB307" s="271">
        <v>1</v>
      </c>
      <c r="FPC307" s="275" t="s">
        <v>214</v>
      </c>
      <c r="FPD307" s="271">
        <v>1</v>
      </c>
      <c r="FPE307" s="275" t="s">
        <v>214</v>
      </c>
      <c r="FPF307" s="271">
        <v>1</v>
      </c>
      <c r="FPG307" s="275" t="s">
        <v>214</v>
      </c>
      <c r="FPH307" s="271">
        <v>1</v>
      </c>
      <c r="FPI307" s="275" t="s">
        <v>214</v>
      </c>
      <c r="FPJ307" s="271">
        <v>1</v>
      </c>
      <c r="FPK307" s="275" t="s">
        <v>214</v>
      </c>
      <c r="FPL307" s="271">
        <v>1</v>
      </c>
      <c r="FPM307" s="275" t="s">
        <v>214</v>
      </c>
      <c r="FPN307" s="271">
        <v>1</v>
      </c>
      <c r="FPO307" s="275" t="s">
        <v>214</v>
      </c>
      <c r="FPP307" s="271">
        <v>1</v>
      </c>
      <c r="FPQ307" s="275" t="s">
        <v>214</v>
      </c>
      <c r="FPR307" s="271">
        <v>1</v>
      </c>
      <c r="FPS307" s="275" t="s">
        <v>214</v>
      </c>
      <c r="FPT307" s="271">
        <v>1</v>
      </c>
      <c r="FPU307" s="275" t="s">
        <v>214</v>
      </c>
      <c r="FPV307" s="271">
        <v>1</v>
      </c>
      <c r="FPW307" s="275" t="s">
        <v>214</v>
      </c>
      <c r="FPX307" s="271">
        <v>1</v>
      </c>
      <c r="FPY307" s="275" t="s">
        <v>214</v>
      </c>
      <c r="FPZ307" s="271">
        <v>1</v>
      </c>
      <c r="FQA307" s="275" t="s">
        <v>214</v>
      </c>
      <c r="FQB307" s="271">
        <v>1</v>
      </c>
      <c r="FQC307" s="275" t="s">
        <v>214</v>
      </c>
      <c r="FQD307" s="271">
        <v>1</v>
      </c>
      <c r="FQE307" s="275" t="s">
        <v>214</v>
      </c>
      <c r="FQF307" s="271">
        <v>1</v>
      </c>
      <c r="FQG307" s="275" t="s">
        <v>214</v>
      </c>
      <c r="FQH307" s="271">
        <v>1</v>
      </c>
      <c r="FQI307" s="275" t="s">
        <v>214</v>
      </c>
      <c r="FQJ307" s="271">
        <v>1</v>
      </c>
      <c r="FQK307" s="275" t="s">
        <v>214</v>
      </c>
      <c r="FQL307" s="271">
        <v>1</v>
      </c>
      <c r="FQM307" s="275" t="s">
        <v>214</v>
      </c>
      <c r="FQN307" s="271">
        <v>1</v>
      </c>
      <c r="FQO307" s="275" t="s">
        <v>214</v>
      </c>
      <c r="FQP307" s="271">
        <v>1</v>
      </c>
      <c r="FQQ307" s="275" t="s">
        <v>214</v>
      </c>
      <c r="FQR307" s="271">
        <v>1</v>
      </c>
      <c r="FQS307" s="275" t="s">
        <v>214</v>
      </c>
      <c r="FQT307" s="271">
        <v>1</v>
      </c>
      <c r="FQU307" s="275" t="s">
        <v>214</v>
      </c>
      <c r="FQV307" s="271">
        <v>1</v>
      </c>
      <c r="FQW307" s="275" t="s">
        <v>214</v>
      </c>
      <c r="FQX307" s="271"/>
      <c r="FQY307" s="275"/>
      <c r="FQZ307" s="271"/>
      <c r="FRA307" s="275"/>
      <c r="FRB307" s="271"/>
      <c r="FRC307" s="275"/>
      <c r="FRD307" s="271"/>
      <c r="FRE307" s="275"/>
      <c r="FRF307" s="271"/>
      <c r="FRG307" s="275"/>
      <c r="FRH307" s="271"/>
      <c r="FRI307" s="275"/>
      <c r="FRJ307" s="271"/>
      <c r="FRK307" s="275"/>
      <c r="FRL307" s="271"/>
      <c r="FRM307" s="275"/>
      <c r="FRN307" s="271"/>
      <c r="FRO307" s="275"/>
      <c r="FRP307" s="271"/>
      <c r="FRQ307" s="275"/>
      <c r="FRR307" s="271"/>
      <c r="FRS307" s="275"/>
      <c r="FRT307" s="271"/>
      <c r="FRU307" s="275"/>
      <c r="FRV307" s="271"/>
      <c r="FRW307" s="275"/>
      <c r="FRX307" s="271"/>
      <c r="FRY307" s="275"/>
      <c r="FRZ307" s="271"/>
      <c r="FSA307" s="275"/>
      <c r="FSB307" s="271"/>
      <c r="FSC307" s="275"/>
      <c r="FSD307" s="271"/>
      <c r="FSE307" s="275"/>
      <c r="FSF307" s="271"/>
      <c r="FSG307" s="275"/>
      <c r="FSH307" s="271"/>
      <c r="FSI307" s="275"/>
      <c r="FSJ307" s="271"/>
      <c r="FSK307" s="275"/>
      <c r="FSL307" s="271"/>
      <c r="FSM307" s="275"/>
      <c r="FSN307" s="271"/>
      <c r="FSO307" s="275"/>
      <c r="FSP307" s="271"/>
      <c r="FSQ307" s="275"/>
      <c r="FSR307" s="271"/>
      <c r="FSS307" s="275"/>
      <c r="FST307" s="271"/>
      <c r="FSU307" s="275"/>
      <c r="FSV307" s="271"/>
      <c r="FSW307" s="275"/>
      <c r="FSX307" s="271"/>
      <c r="FSY307" s="275"/>
      <c r="FSZ307" s="271"/>
      <c r="FTA307" s="275"/>
      <c r="FTB307" s="271"/>
      <c r="FTC307" s="275"/>
      <c r="FTD307" s="271"/>
      <c r="FTE307" s="275"/>
      <c r="FTF307" s="271"/>
      <c r="FTG307" s="275"/>
      <c r="FTH307" s="271"/>
      <c r="FTI307" s="275"/>
      <c r="FTJ307" s="271"/>
      <c r="FTK307" s="275"/>
      <c r="FTL307" s="271"/>
      <c r="FTM307" s="275"/>
      <c r="FTN307" s="271"/>
      <c r="FTO307" s="275"/>
      <c r="FTP307" s="271"/>
      <c r="FTQ307" s="275"/>
      <c r="FTR307" s="271"/>
      <c r="FTS307" s="275"/>
      <c r="FTT307" s="271"/>
      <c r="FTU307" s="275"/>
      <c r="FTV307" s="271"/>
      <c r="FTW307" s="275"/>
      <c r="FTX307" s="271"/>
      <c r="FTY307" s="275"/>
      <c r="FTZ307" s="271"/>
      <c r="FUA307" s="275"/>
      <c r="FUB307" s="271"/>
      <c r="FUC307" s="275"/>
      <c r="FUD307" s="271"/>
      <c r="FUE307" s="275"/>
      <c r="FUF307" s="271"/>
      <c r="FUG307" s="275"/>
      <c r="FUH307" s="271"/>
      <c r="FUI307" s="275"/>
      <c r="FUJ307" s="271"/>
      <c r="FUK307" s="275"/>
      <c r="FUL307" s="271"/>
      <c r="FUM307" s="275"/>
      <c r="FUN307" s="271"/>
      <c r="FUO307" s="275"/>
      <c r="FUP307" s="271"/>
      <c r="FUQ307" s="275"/>
      <c r="FUR307" s="271"/>
      <c r="FUS307" s="275"/>
      <c r="FUT307" s="271"/>
      <c r="FUU307" s="275"/>
      <c r="FUV307" s="271"/>
      <c r="FUW307" s="275"/>
      <c r="FUX307" s="271"/>
      <c r="FUY307" s="275"/>
      <c r="FUZ307" s="271"/>
      <c r="FVA307" s="275"/>
      <c r="FVB307" s="271"/>
      <c r="FVC307" s="275"/>
      <c r="FVD307" s="271"/>
      <c r="FVE307" s="275"/>
      <c r="FVF307" s="271"/>
      <c r="FVG307" s="275"/>
      <c r="FVH307" s="271"/>
      <c r="FVI307" s="275"/>
      <c r="FVJ307" s="271"/>
      <c r="FVK307" s="275"/>
      <c r="FVL307" s="271"/>
      <c r="FVM307" s="275"/>
      <c r="FVN307" s="271"/>
      <c r="FVO307" s="275"/>
      <c r="FVP307" s="271"/>
      <c r="FVQ307" s="275"/>
      <c r="FVR307" s="271"/>
      <c r="FVS307" s="275"/>
      <c r="FVT307" s="271"/>
      <c r="FVU307" s="275"/>
      <c r="FVV307" s="271"/>
      <c r="FVW307" s="275"/>
      <c r="FVX307" s="271"/>
      <c r="FVY307" s="275"/>
      <c r="FVZ307" s="271"/>
      <c r="FWA307" s="275"/>
      <c r="FWB307" s="271"/>
      <c r="FWC307" s="275"/>
      <c r="FWD307" s="271"/>
      <c r="FWE307" s="275"/>
      <c r="FWF307" s="271"/>
      <c r="FWG307" s="275"/>
      <c r="FWH307" s="271"/>
      <c r="FWI307" s="275"/>
      <c r="FWJ307" s="271"/>
      <c r="FWK307" s="275"/>
      <c r="FWL307" s="271"/>
      <c r="FWM307" s="275"/>
      <c r="FWN307" s="271"/>
      <c r="FWO307" s="275"/>
      <c r="FWP307" s="271"/>
      <c r="FWQ307" s="275"/>
      <c r="FWR307" s="271"/>
      <c r="FWS307" s="275"/>
      <c r="FWT307" s="271"/>
      <c r="FWU307" s="275"/>
      <c r="FWV307" s="271"/>
      <c r="FWW307" s="275"/>
      <c r="FWX307" s="271"/>
      <c r="FWY307" s="275"/>
      <c r="FWZ307" s="271"/>
      <c r="FXA307" s="275"/>
      <c r="FXB307" s="271"/>
      <c r="FXC307" s="275"/>
      <c r="FXD307" s="271"/>
      <c r="FXE307" s="275"/>
      <c r="FXF307" s="271"/>
      <c r="FXG307" s="275"/>
      <c r="FXH307" s="271"/>
      <c r="FXI307" s="275"/>
      <c r="FXJ307" s="271"/>
      <c r="FXK307" s="275"/>
      <c r="FXL307" s="271"/>
      <c r="FXM307" s="275"/>
      <c r="FXN307" s="271"/>
      <c r="FXO307" s="275"/>
      <c r="FXP307" s="271"/>
      <c r="FXQ307" s="275"/>
      <c r="FXR307" s="271"/>
      <c r="FXS307" s="275"/>
      <c r="FXT307" s="271"/>
      <c r="FXU307" s="275"/>
      <c r="FXV307" s="271"/>
      <c r="FXW307" s="275"/>
      <c r="FXX307" s="271"/>
      <c r="FXY307" s="275"/>
      <c r="FXZ307" s="271"/>
      <c r="FYA307" s="275"/>
      <c r="FYB307" s="271"/>
      <c r="FYC307" s="275"/>
      <c r="FYD307" s="271"/>
      <c r="FYE307" s="275"/>
      <c r="FYF307" s="271"/>
      <c r="FYG307" s="275"/>
      <c r="FYH307" s="271"/>
      <c r="FYI307" s="275"/>
      <c r="FYJ307" s="271"/>
      <c r="FYK307" s="275"/>
      <c r="FYL307" s="271"/>
      <c r="FYM307" s="275"/>
      <c r="FYN307" s="271"/>
      <c r="FYO307" s="275"/>
      <c r="FYP307" s="271"/>
      <c r="FYQ307" s="275"/>
      <c r="FYR307" s="271"/>
      <c r="FYS307" s="275"/>
      <c r="FYT307" s="271"/>
      <c r="FYU307" s="275"/>
      <c r="FYV307" s="271"/>
      <c r="FYW307" s="275"/>
      <c r="FYX307" s="271"/>
      <c r="FYY307" s="275"/>
      <c r="FYZ307" s="271"/>
      <c r="FZA307" s="275"/>
      <c r="FZB307" s="271"/>
      <c r="FZC307" s="275"/>
      <c r="FZD307" s="271"/>
      <c r="FZE307" s="275"/>
      <c r="FZF307" s="271"/>
      <c r="FZG307" s="275"/>
      <c r="FZH307" s="271"/>
      <c r="FZI307" s="275"/>
      <c r="FZJ307" s="271"/>
      <c r="FZK307" s="275"/>
      <c r="FZL307" s="271"/>
      <c r="FZM307" s="275"/>
      <c r="FZN307" s="271"/>
      <c r="FZO307" s="275"/>
      <c r="FZP307" s="271"/>
      <c r="FZQ307" s="275"/>
      <c r="FZR307" s="271"/>
      <c r="FZS307" s="275"/>
      <c r="FZT307" s="271"/>
      <c r="FZU307" s="275"/>
      <c r="FZV307" s="271"/>
      <c r="FZW307" s="275"/>
      <c r="FZX307" s="271"/>
      <c r="FZY307" s="275"/>
      <c r="FZZ307" s="271"/>
      <c r="GAA307" s="275"/>
      <c r="GAB307" s="271"/>
      <c r="GAC307" s="275"/>
      <c r="GAD307" s="271"/>
      <c r="GAE307" s="275"/>
      <c r="GAF307" s="271"/>
      <c r="GAG307" s="275"/>
      <c r="GAH307" s="271"/>
      <c r="GAI307" s="275"/>
      <c r="GAJ307" s="271"/>
      <c r="GAK307" s="275"/>
      <c r="GAL307" s="271"/>
      <c r="GAM307" s="275"/>
      <c r="GAN307" s="271"/>
      <c r="GAO307" s="275"/>
      <c r="GAP307" s="271"/>
      <c r="GAQ307" s="275"/>
      <c r="GAR307" s="271"/>
      <c r="GAS307" s="275"/>
      <c r="GAT307" s="271"/>
      <c r="GAU307" s="275"/>
      <c r="GAV307" s="271"/>
      <c r="GAW307" s="275"/>
      <c r="GAX307" s="271"/>
      <c r="GAY307" s="275"/>
      <c r="GAZ307" s="271"/>
      <c r="GBA307" s="275"/>
      <c r="GBB307" s="271"/>
      <c r="GBC307" s="275"/>
      <c r="GBD307" s="271"/>
      <c r="GBE307" s="275"/>
      <c r="GBF307" s="271"/>
      <c r="GBG307" s="275"/>
      <c r="GBH307" s="271"/>
      <c r="GBI307" s="275"/>
      <c r="GBJ307" s="271"/>
      <c r="GBK307" s="275"/>
      <c r="GBL307" s="271"/>
      <c r="GBM307" s="275"/>
      <c r="GBN307" s="271"/>
      <c r="GBO307" s="275"/>
      <c r="GBP307" s="271"/>
      <c r="GBQ307" s="275"/>
      <c r="GBR307" s="271"/>
      <c r="GBS307" s="275"/>
      <c r="GBT307" s="271"/>
      <c r="GBU307" s="275"/>
      <c r="GBV307" s="271"/>
      <c r="GBW307" s="275"/>
      <c r="GBX307" s="271"/>
      <c r="GBY307" s="275"/>
      <c r="GBZ307" s="271"/>
      <c r="GCA307" s="275"/>
      <c r="GCB307" s="271"/>
      <c r="GCC307" s="275"/>
      <c r="GCD307" s="271"/>
      <c r="GCE307" s="275"/>
      <c r="GCF307" s="271"/>
      <c r="GCG307" s="275"/>
      <c r="GCH307" s="271"/>
      <c r="GCI307" s="275"/>
      <c r="GCJ307" s="271"/>
      <c r="GCK307" s="275"/>
      <c r="GCL307" s="271"/>
      <c r="GCM307" s="275"/>
      <c r="GCN307" s="271"/>
      <c r="GCO307" s="275"/>
      <c r="GCP307" s="271"/>
      <c r="GCQ307" s="275"/>
      <c r="GCR307" s="271"/>
      <c r="GCS307" s="275"/>
      <c r="GCT307" s="271"/>
      <c r="GCU307" s="275"/>
      <c r="GCV307" s="271"/>
      <c r="GCW307" s="275"/>
      <c r="GCX307" s="271"/>
      <c r="GCY307" s="275"/>
      <c r="GCZ307" s="271"/>
      <c r="GDA307" s="275"/>
      <c r="GDB307" s="271"/>
      <c r="GDC307" s="275"/>
      <c r="GDD307" s="271"/>
      <c r="GDE307" s="275"/>
      <c r="GDF307" s="271"/>
      <c r="GDG307" s="275"/>
      <c r="GDH307" s="271"/>
      <c r="GDI307" s="275"/>
      <c r="GDJ307" s="271"/>
      <c r="GDK307" s="275"/>
      <c r="GDL307" s="271"/>
      <c r="GDM307" s="275"/>
      <c r="GDN307" s="271"/>
      <c r="GDO307" s="275"/>
      <c r="GDP307" s="271"/>
      <c r="GDQ307" s="275"/>
      <c r="GDR307" s="271"/>
      <c r="GDS307" s="275"/>
      <c r="GDT307" s="271"/>
      <c r="GDU307" s="275"/>
      <c r="GDV307" s="271"/>
      <c r="GDW307" s="275"/>
      <c r="GDX307" s="271"/>
      <c r="GDY307" s="275"/>
      <c r="GDZ307" s="271"/>
      <c r="GEA307" s="275"/>
      <c r="GEB307" s="271"/>
      <c r="GEC307" s="275"/>
      <c r="GED307" s="271"/>
      <c r="GEE307" s="275"/>
      <c r="GEF307" s="271"/>
      <c r="GEG307" s="275"/>
      <c r="GEH307" s="271"/>
      <c r="GEI307" s="275"/>
      <c r="GEJ307" s="271"/>
      <c r="GEK307" s="275"/>
      <c r="GEL307" s="271"/>
      <c r="GEM307" s="275"/>
      <c r="GEN307" s="271"/>
      <c r="GEO307" s="275"/>
      <c r="GEP307" s="271"/>
      <c r="GEQ307" s="275"/>
      <c r="GER307" s="271"/>
      <c r="GES307" s="275"/>
      <c r="GET307" s="271"/>
      <c r="GEU307" s="275"/>
      <c r="GEV307" s="271"/>
      <c r="GEW307" s="275"/>
      <c r="GEX307" s="271"/>
      <c r="GEY307" s="275"/>
      <c r="GEZ307" s="271"/>
      <c r="GFA307" s="275"/>
      <c r="GFB307" s="271"/>
      <c r="GFC307" s="275"/>
      <c r="GFD307" s="271"/>
      <c r="GFE307" s="275"/>
      <c r="GFF307" s="271"/>
      <c r="GFG307" s="275"/>
      <c r="GFH307" s="271"/>
      <c r="GFI307" s="275"/>
      <c r="GFJ307" s="271"/>
      <c r="GFK307" s="275"/>
      <c r="GFL307" s="271"/>
      <c r="GFM307" s="275"/>
      <c r="GFN307" s="271"/>
      <c r="GFO307" s="275"/>
      <c r="GFP307" s="271"/>
      <c r="GFQ307" s="275"/>
      <c r="GFR307" s="271"/>
      <c r="GFS307" s="275"/>
      <c r="GFT307" s="271"/>
      <c r="GFU307" s="275"/>
      <c r="GFV307" s="271"/>
      <c r="GFW307" s="275"/>
      <c r="GFX307" s="271"/>
      <c r="GFY307" s="275"/>
      <c r="GFZ307" s="271"/>
      <c r="GGA307" s="275"/>
      <c r="GGB307" s="271"/>
      <c r="GGC307" s="275"/>
      <c r="GGD307" s="271"/>
      <c r="GGE307" s="275"/>
      <c r="GGF307" s="271"/>
      <c r="GGG307" s="275"/>
      <c r="GGH307" s="271"/>
      <c r="GGI307" s="275"/>
      <c r="GGJ307" s="271"/>
      <c r="GGK307" s="275"/>
      <c r="GGL307" s="271"/>
      <c r="GGM307" s="275"/>
      <c r="GGN307" s="271"/>
      <c r="GGO307" s="275"/>
      <c r="GGP307" s="271"/>
      <c r="GGQ307" s="275"/>
      <c r="GGR307" s="271"/>
      <c r="GGS307" s="275"/>
      <c r="GGT307" s="271"/>
      <c r="GGU307" s="275"/>
      <c r="GGV307" s="271"/>
      <c r="GGW307" s="275"/>
      <c r="GGX307" s="271"/>
      <c r="GGY307" s="275"/>
      <c r="GGZ307" s="271"/>
      <c r="GHA307" s="275"/>
      <c r="GHB307" s="271"/>
      <c r="GHC307" s="275"/>
      <c r="GHD307" s="271"/>
      <c r="GHE307" s="275"/>
      <c r="GHF307" s="271"/>
      <c r="GHG307" s="275"/>
      <c r="GHH307" s="271"/>
      <c r="GHI307" s="275"/>
      <c r="GHJ307" s="271"/>
      <c r="GHK307" s="275"/>
      <c r="GHL307" s="271"/>
      <c r="GHM307" s="275"/>
      <c r="GHN307" s="271"/>
      <c r="GHO307" s="275"/>
      <c r="GHP307" s="271"/>
      <c r="GHQ307" s="275"/>
      <c r="GHR307" s="271"/>
      <c r="GHS307" s="275"/>
      <c r="GHT307" s="271"/>
      <c r="GHU307" s="275"/>
      <c r="GHV307" s="271"/>
      <c r="GHW307" s="275"/>
      <c r="GHX307" s="271"/>
      <c r="GHY307" s="275"/>
      <c r="GHZ307" s="271"/>
      <c r="GIA307" s="275"/>
      <c r="GIB307" s="271"/>
      <c r="GIC307" s="275"/>
      <c r="GID307" s="271"/>
      <c r="GIE307" s="275"/>
      <c r="GIF307" s="271"/>
      <c r="GIG307" s="275"/>
      <c r="GIH307" s="271"/>
      <c r="GII307" s="275"/>
      <c r="GIJ307" s="271"/>
      <c r="GIK307" s="275"/>
      <c r="GIL307" s="271"/>
      <c r="GIM307" s="275"/>
      <c r="GIN307" s="271"/>
      <c r="GIO307" s="275"/>
      <c r="GIP307" s="271"/>
      <c r="GIQ307" s="275"/>
      <c r="GIR307" s="271"/>
      <c r="GIS307" s="275"/>
      <c r="GIT307" s="271"/>
      <c r="GIU307" s="275"/>
      <c r="GIV307" s="271"/>
      <c r="GIW307" s="275"/>
      <c r="GIX307" s="271"/>
      <c r="GIY307" s="275"/>
      <c r="GIZ307" s="271"/>
      <c r="GJA307" s="275"/>
      <c r="GJB307" s="271"/>
      <c r="GJC307" s="275"/>
      <c r="GJD307" s="271"/>
      <c r="GJE307" s="275"/>
      <c r="GJF307" s="271"/>
      <c r="GJG307" s="275"/>
      <c r="GJH307" s="271"/>
      <c r="GJI307" s="275"/>
      <c r="GJJ307" s="271"/>
      <c r="GJK307" s="275"/>
      <c r="GJL307" s="271"/>
      <c r="GJM307" s="275"/>
      <c r="GJN307" s="271"/>
      <c r="GJO307" s="275"/>
      <c r="GJP307" s="271"/>
      <c r="GJQ307" s="275"/>
      <c r="GJR307" s="271"/>
      <c r="GJS307" s="275"/>
      <c r="GJT307" s="271"/>
      <c r="GJU307" s="275"/>
      <c r="GJV307" s="271"/>
      <c r="GJW307" s="275"/>
      <c r="GJX307" s="271"/>
      <c r="GJY307" s="275"/>
      <c r="GJZ307" s="271"/>
      <c r="GKA307" s="275"/>
      <c r="GKB307" s="271"/>
      <c r="GKC307" s="275"/>
      <c r="GKD307" s="271"/>
      <c r="GKE307" s="275"/>
      <c r="GKF307" s="271"/>
      <c r="GKG307" s="275"/>
      <c r="GKH307" s="271"/>
      <c r="GKI307" s="275"/>
      <c r="GKJ307" s="271"/>
      <c r="GKK307" s="275"/>
      <c r="GKL307" s="271"/>
      <c r="GKM307" s="275"/>
      <c r="GKN307" s="271"/>
      <c r="GKO307" s="275"/>
      <c r="GKP307" s="271"/>
      <c r="GKQ307" s="275"/>
      <c r="GKR307" s="271"/>
      <c r="GKS307" s="275"/>
      <c r="GKT307" s="271"/>
      <c r="GKU307" s="275"/>
      <c r="GKV307" s="271"/>
      <c r="GKW307" s="275"/>
      <c r="GKX307" s="271"/>
      <c r="GKY307" s="275"/>
      <c r="GKZ307" s="271"/>
      <c r="GLA307" s="275"/>
      <c r="GLB307" s="271"/>
      <c r="GLC307" s="275"/>
      <c r="GLD307" s="271"/>
      <c r="GLE307" s="275"/>
      <c r="GLF307" s="271"/>
      <c r="GLG307" s="275"/>
      <c r="GLH307" s="271"/>
      <c r="GLI307" s="275"/>
      <c r="GLJ307" s="271"/>
      <c r="GLK307" s="275"/>
      <c r="GLL307" s="271"/>
      <c r="GLM307" s="275"/>
      <c r="GLN307" s="271"/>
      <c r="GLO307" s="275"/>
      <c r="GLP307" s="271"/>
      <c r="GLQ307" s="275"/>
      <c r="GLR307" s="271"/>
      <c r="GLS307" s="275"/>
      <c r="GLT307" s="271"/>
      <c r="GLU307" s="275"/>
      <c r="GLV307" s="271"/>
      <c r="GLW307" s="275"/>
      <c r="GLX307" s="271"/>
      <c r="GLY307" s="275"/>
      <c r="GLZ307" s="271"/>
      <c r="GMA307" s="275"/>
      <c r="GMB307" s="271"/>
      <c r="GMC307" s="275"/>
      <c r="GMD307" s="271"/>
      <c r="GME307" s="275"/>
      <c r="GMF307" s="271"/>
      <c r="GMG307" s="275"/>
      <c r="GMH307" s="271"/>
      <c r="GMI307" s="275"/>
      <c r="GMJ307" s="271"/>
      <c r="GMK307" s="275"/>
      <c r="GML307" s="271"/>
      <c r="GMM307" s="275"/>
      <c r="GMN307" s="271"/>
      <c r="GMO307" s="275"/>
      <c r="GMP307" s="271"/>
      <c r="GMQ307" s="275"/>
      <c r="GMR307" s="271"/>
      <c r="GMS307" s="275"/>
      <c r="GMT307" s="271"/>
      <c r="GMU307" s="275"/>
      <c r="GMV307" s="271"/>
      <c r="GMW307" s="275"/>
      <c r="GMX307" s="271"/>
      <c r="GMY307" s="275"/>
      <c r="GMZ307" s="271"/>
      <c r="GNA307" s="275"/>
      <c r="GNB307" s="271"/>
      <c r="GNC307" s="275"/>
      <c r="GND307" s="271"/>
      <c r="GNE307" s="275"/>
      <c r="GNF307" s="271"/>
      <c r="GNG307" s="275"/>
      <c r="GNH307" s="271"/>
      <c r="GNI307" s="275"/>
      <c r="GNJ307" s="271"/>
      <c r="GNK307" s="275"/>
      <c r="GNL307" s="271"/>
      <c r="GNM307" s="275"/>
      <c r="GNN307" s="271"/>
      <c r="GNO307" s="275"/>
      <c r="GNP307" s="271"/>
      <c r="GNQ307" s="275"/>
      <c r="GNR307" s="271"/>
      <c r="GNS307" s="275"/>
      <c r="GNT307" s="271"/>
      <c r="GNU307" s="275"/>
      <c r="GNV307" s="271"/>
      <c r="GNW307" s="275"/>
      <c r="GNX307" s="271"/>
      <c r="GNY307" s="275"/>
      <c r="GNZ307" s="271"/>
      <c r="GOA307" s="275"/>
      <c r="GOB307" s="271"/>
      <c r="GOC307" s="275"/>
      <c r="GOD307" s="271"/>
      <c r="GOE307" s="275"/>
      <c r="GOF307" s="271"/>
      <c r="GOG307" s="275"/>
      <c r="GOH307" s="271"/>
      <c r="GOI307" s="275"/>
      <c r="GOJ307" s="271"/>
      <c r="GOK307" s="275"/>
      <c r="GOL307" s="271"/>
      <c r="GOM307" s="275"/>
      <c r="GON307" s="271"/>
      <c r="GOO307" s="275"/>
      <c r="GOP307" s="271"/>
      <c r="GOQ307" s="275"/>
      <c r="GOR307" s="271"/>
      <c r="GOS307" s="275"/>
      <c r="GOT307" s="271"/>
      <c r="GOU307" s="275"/>
      <c r="GOV307" s="271"/>
      <c r="GOW307" s="275"/>
      <c r="GOX307" s="271"/>
      <c r="GOY307" s="275"/>
      <c r="GOZ307" s="271"/>
      <c r="GPA307" s="275"/>
      <c r="GPB307" s="271"/>
      <c r="GPC307" s="275"/>
      <c r="GPD307" s="271"/>
      <c r="GPE307" s="275"/>
      <c r="GPF307" s="271"/>
      <c r="GPG307" s="275"/>
      <c r="GPH307" s="271"/>
      <c r="GPI307" s="275"/>
      <c r="GPJ307" s="271"/>
      <c r="GPK307" s="275"/>
      <c r="GPL307" s="271"/>
      <c r="GPM307" s="275"/>
      <c r="GPN307" s="271"/>
      <c r="GPO307" s="275"/>
      <c r="GPP307" s="271"/>
      <c r="GPQ307" s="275"/>
      <c r="GPR307" s="271"/>
      <c r="GPS307" s="275"/>
      <c r="GPT307" s="271"/>
      <c r="GPU307" s="275"/>
      <c r="GPV307" s="271"/>
      <c r="GPW307" s="275"/>
      <c r="GPX307" s="271"/>
      <c r="GPY307" s="275"/>
      <c r="GPZ307" s="271"/>
      <c r="GQA307" s="275"/>
      <c r="GQB307" s="271"/>
      <c r="GQC307" s="275"/>
      <c r="GQD307" s="271"/>
      <c r="GQE307" s="275"/>
      <c r="GQF307" s="271"/>
      <c r="GQG307" s="275"/>
      <c r="GQH307" s="271"/>
      <c r="GQI307" s="275"/>
      <c r="GQJ307" s="271"/>
      <c r="GQK307" s="275"/>
      <c r="GQL307" s="271"/>
      <c r="GQM307" s="275"/>
      <c r="GQN307" s="271"/>
      <c r="GQO307" s="275"/>
      <c r="GQP307" s="271"/>
      <c r="GQQ307" s="275"/>
      <c r="GQR307" s="271"/>
      <c r="GQS307" s="275"/>
      <c r="GQT307" s="271"/>
      <c r="GQU307" s="275"/>
      <c r="GQV307" s="271"/>
      <c r="GQW307" s="275"/>
      <c r="GQX307" s="271"/>
      <c r="GQY307" s="275"/>
      <c r="GQZ307" s="271"/>
      <c r="GRA307" s="275"/>
      <c r="GRB307" s="271"/>
      <c r="GRC307" s="275"/>
      <c r="GRD307" s="271"/>
      <c r="GRE307" s="275"/>
      <c r="GRF307" s="271"/>
      <c r="GRG307" s="275"/>
      <c r="GRH307" s="271"/>
      <c r="GRI307" s="275"/>
      <c r="GRJ307" s="271"/>
      <c r="GRK307" s="275"/>
      <c r="GRL307" s="271"/>
      <c r="GRM307" s="275"/>
      <c r="GRN307" s="271"/>
      <c r="GRO307" s="275"/>
      <c r="GRP307" s="271"/>
      <c r="GRQ307" s="275"/>
      <c r="GRR307" s="271"/>
      <c r="GRS307" s="275"/>
      <c r="GRT307" s="271"/>
      <c r="GRU307" s="275"/>
      <c r="GRV307" s="271"/>
      <c r="GRW307" s="275"/>
      <c r="GRX307" s="271"/>
      <c r="GRY307" s="275"/>
      <c r="GRZ307" s="271"/>
      <c r="GSA307" s="275"/>
      <c r="GSB307" s="271"/>
      <c r="GSC307" s="275"/>
      <c r="GSD307" s="271"/>
      <c r="GSE307" s="275"/>
      <c r="GSF307" s="271"/>
      <c r="GSG307" s="275"/>
      <c r="GSH307" s="271"/>
      <c r="GSI307" s="275"/>
      <c r="GSJ307" s="271"/>
      <c r="GSK307" s="275"/>
      <c r="GSL307" s="271"/>
      <c r="GSM307" s="275"/>
      <c r="GSN307" s="271"/>
      <c r="GSO307" s="275"/>
      <c r="GSP307" s="271"/>
      <c r="GSQ307" s="275"/>
      <c r="GSR307" s="271"/>
      <c r="GSS307" s="275"/>
      <c r="GST307" s="271"/>
      <c r="GSU307" s="275"/>
      <c r="GSV307" s="271"/>
      <c r="GSW307" s="275"/>
      <c r="GSX307" s="271"/>
      <c r="GSY307" s="275"/>
      <c r="GSZ307" s="271"/>
      <c r="GTA307" s="275"/>
      <c r="GTB307" s="271"/>
      <c r="GTC307" s="275"/>
      <c r="GTD307" s="271"/>
      <c r="GTE307" s="275"/>
      <c r="GTF307" s="271"/>
      <c r="GTG307" s="275"/>
      <c r="GTH307" s="271"/>
      <c r="GTI307" s="275"/>
      <c r="GTJ307" s="271"/>
      <c r="GTK307" s="275"/>
      <c r="GTL307" s="271"/>
      <c r="GTM307" s="275"/>
      <c r="GTN307" s="271"/>
      <c r="GTO307" s="275"/>
      <c r="GTP307" s="271"/>
      <c r="GTQ307" s="275"/>
      <c r="GTR307" s="271"/>
      <c r="GTS307" s="275"/>
      <c r="GTT307" s="271"/>
      <c r="GTU307" s="275"/>
      <c r="GTV307" s="271"/>
      <c r="GTW307" s="275"/>
      <c r="GTX307" s="271"/>
      <c r="GTY307" s="275"/>
      <c r="GTZ307" s="271"/>
      <c r="GUA307" s="275"/>
      <c r="GUB307" s="271"/>
      <c r="GUC307" s="275"/>
      <c r="GUD307" s="271"/>
      <c r="GUE307" s="275"/>
      <c r="GUF307" s="271"/>
      <c r="GUG307" s="275"/>
      <c r="GUH307" s="271"/>
      <c r="GUI307" s="275"/>
      <c r="GUJ307" s="271"/>
      <c r="GUK307" s="275"/>
      <c r="GUL307" s="271"/>
      <c r="GUM307" s="275"/>
      <c r="GUN307" s="271"/>
      <c r="GUO307" s="275"/>
      <c r="GUP307" s="271"/>
      <c r="GUQ307" s="275"/>
      <c r="GUR307" s="271"/>
      <c r="GUS307" s="275"/>
      <c r="GUT307" s="271"/>
      <c r="GUU307" s="275"/>
      <c r="GUV307" s="271"/>
      <c r="GUW307" s="275"/>
      <c r="GUX307" s="271"/>
      <c r="GUY307" s="275"/>
      <c r="GUZ307" s="271"/>
      <c r="GVA307" s="275"/>
      <c r="GVB307" s="271"/>
      <c r="GVC307" s="275"/>
      <c r="GVD307" s="271"/>
      <c r="GVE307" s="275"/>
      <c r="GVF307" s="271"/>
      <c r="GVG307" s="275"/>
      <c r="GVH307" s="271"/>
      <c r="GVI307" s="275"/>
      <c r="GVJ307" s="271"/>
      <c r="GVK307" s="275"/>
      <c r="GVL307" s="271"/>
      <c r="GVM307" s="275"/>
      <c r="GVN307" s="271"/>
      <c r="GVO307" s="275"/>
      <c r="GVP307" s="271"/>
      <c r="GVQ307" s="275"/>
      <c r="GVR307" s="271"/>
      <c r="GVS307" s="275"/>
      <c r="GVT307" s="271"/>
      <c r="GVU307" s="275"/>
      <c r="GVV307" s="271"/>
      <c r="GVW307" s="275"/>
      <c r="GVX307" s="271"/>
      <c r="GVY307" s="275"/>
      <c r="GVZ307" s="271"/>
      <c r="GWA307" s="275"/>
      <c r="GWB307" s="271"/>
      <c r="GWC307" s="275"/>
      <c r="GWD307" s="271"/>
      <c r="GWE307" s="275"/>
      <c r="GWF307" s="271"/>
      <c r="GWG307" s="275"/>
      <c r="GWH307" s="271"/>
      <c r="GWI307" s="275"/>
      <c r="GWJ307" s="271"/>
      <c r="GWK307" s="275"/>
      <c r="GWL307" s="271"/>
      <c r="GWM307" s="275"/>
      <c r="GWN307" s="271"/>
      <c r="GWO307" s="275"/>
      <c r="GWP307" s="271"/>
      <c r="GWQ307" s="275"/>
      <c r="GWR307" s="271"/>
      <c r="GWS307" s="275"/>
      <c r="GWT307" s="271"/>
      <c r="GWU307" s="275"/>
      <c r="GWV307" s="271"/>
      <c r="GWW307" s="275"/>
      <c r="GWX307" s="271"/>
      <c r="GWY307" s="275"/>
      <c r="GWZ307" s="271"/>
      <c r="GXA307" s="275"/>
      <c r="GXB307" s="271"/>
      <c r="GXC307" s="275"/>
      <c r="GXD307" s="271"/>
      <c r="GXE307" s="275"/>
      <c r="GXF307" s="271"/>
      <c r="GXG307" s="275"/>
      <c r="GXH307" s="271"/>
      <c r="GXI307" s="275"/>
      <c r="GXJ307" s="271"/>
      <c r="GXK307" s="275"/>
      <c r="GXL307" s="271"/>
      <c r="GXM307" s="275"/>
      <c r="GXN307" s="271"/>
      <c r="GXO307" s="275"/>
      <c r="GXP307" s="271"/>
      <c r="GXQ307" s="275"/>
      <c r="GXR307" s="271"/>
      <c r="GXS307" s="275"/>
      <c r="GXT307" s="271"/>
      <c r="GXU307" s="275"/>
      <c r="GXV307" s="271"/>
      <c r="GXW307" s="275"/>
      <c r="GXX307" s="271"/>
      <c r="GXY307" s="275"/>
      <c r="GXZ307" s="271"/>
      <c r="GYA307" s="275"/>
      <c r="GYB307" s="271"/>
      <c r="GYC307" s="275"/>
      <c r="GYD307" s="271"/>
      <c r="GYE307" s="275"/>
      <c r="GYF307" s="271"/>
      <c r="GYG307" s="275"/>
      <c r="GYH307" s="271"/>
      <c r="GYI307" s="275"/>
      <c r="GYJ307" s="271"/>
      <c r="GYK307" s="275"/>
      <c r="GYL307" s="271"/>
      <c r="GYM307" s="275"/>
      <c r="GYN307" s="271"/>
      <c r="GYO307" s="275"/>
      <c r="GYP307" s="271"/>
      <c r="GYQ307" s="275"/>
      <c r="GYR307" s="271"/>
      <c r="GYS307" s="275"/>
      <c r="GYT307" s="271"/>
      <c r="GYU307" s="275"/>
      <c r="GYV307" s="271"/>
      <c r="GYW307" s="275"/>
      <c r="GYX307" s="271"/>
      <c r="GYY307" s="275"/>
      <c r="GYZ307" s="271"/>
      <c r="GZA307" s="275"/>
      <c r="GZB307" s="271"/>
      <c r="GZC307" s="275"/>
      <c r="GZD307" s="271"/>
      <c r="GZE307" s="275"/>
      <c r="GZF307" s="271"/>
      <c r="GZG307" s="275"/>
      <c r="GZH307" s="271"/>
      <c r="GZI307" s="275"/>
      <c r="GZJ307" s="271"/>
      <c r="GZK307" s="275"/>
      <c r="GZL307" s="271"/>
      <c r="GZM307" s="275"/>
      <c r="GZN307" s="271"/>
      <c r="GZO307" s="275"/>
      <c r="GZP307" s="271"/>
      <c r="GZQ307" s="275"/>
      <c r="GZR307" s="271"/>
      <c r="GZS307" s="275"/>
      <c r="GZT307" s="271"/>
      <c r="GZU307" s="275"/>
      <c r="GZV307" s="271"/>
      <c r="GZW307" s="275"/>
      <c r="GZX307" s="271"/>
      <c r="GZY307" s="275"/>
      <c r="GZZ307" s="271"/>
      <c r="HAA307" s="275"/>
      <c r="HAB307" s="271"/>
      <c r="HAC307" s="275"/>
      <c r="HAD307" s="271"/>
      <c r="HAE307" s="275"/>
      <c r="HAF307" s="271"/>
      <c r="HAG307" s="275"/>
      <c r="HAH307" s="271"/>
      <c r="HAI307" s="275"/>
      <c r="HAJ307" s="271"/>
      <c r="HAK307" s="275"/>
      <c r="HAL307" s="271"/>
      <c r="HAM307" s="275"/>
      <c r="HAN307" s="271"/>
      <c r="HAO307" s="275"/>
      <c r="HAP307" s="271"/>
      <c r="HAQ307" s="275"/>
      <c r="HAR307" s="271"/>
      <c r="HAS307" s="275"/>
      <c r="HAT307" s="271"/>
      <c r="HAU307" s="275"/>
      <c r="HAV307" s="271"/>
      <c r="HAW307" s="275"/>
      <c r="HAX307" s="271"/>
      <c r="HAY307" s="275"/>
      <c r="HAZ307" s="271"/>
      <c r="HBA307" s="275"/>
      <c r="HBB307" s="271"/>
      <c r="HBC307" s="275"/>
      <c r="HBD307" s="271"/>
      <c r="HBE307" s="275"/>
      <c r="HBF307" s="271"/>
      <c r="HBG307" s="275"/>
      <c r="HBH307" s="271"/>
      <c r="HBI307" s="275"/>
      <c r="HBJ307" s="271"/>
      <c r="HBK307" s="275"/>
      <c r="HBL307" s="271"/>
      <c r="HBM307" s="275"/>
      <c r="HBN307" s="271"/>
      <c r="HBO307" s="275"/>
      <c r="HBP307" s="271"/>
      <c r="HBQ307" s="275"/>
      <c r="HBR307" s="271"/>
      <c r="HBS307" s="275"/>
      <c r="HBT307" s="271"/>
      <c r="HBU307" s="275"/>
      <c r="HBV307" s="271"/>
      <c r="HBW307" s="275"/>
      <c r="HBX307" s="271"/>
      <c r="HBY307" s="275"/>
      <c r="HBZ307" s="271"/>
      <c r="HCA307" s="275"/>
      <c r="HCB307" s="271"/>
      <c r="HCC307" s="275"/>
      <c r="HCD307" s="271"/>
      <c r="HCE307" s="275"/>
      <c r="HCF307" s="271"/>
      <c r="HCG307" s="275"/>
      <c r="HCH307" s="271"/>
      <c r="HCI307" s="275"/>
      <c r="HCJ307" s="271"/>
      <c r="HCK307" s="275"/>
      <c r="HCL307" s="271"/>
      <c r="HCM307" s="275"/>
      <c r="HCN307" s="271"/>
      <c r="HCO307" s="275"/>
      <c r="HCP307" s="271"/>
      <c r="HCQ307" s="275"/>
      <c r="HCR307" s="271"/>
      <c r="HCS307" s="275"/>
      <c r="HCT307" s="271"/>
      <c r="HCU307" s="275"/>
      <c r="HCV307" s="271"/>
      <c r="HCW307" s="275"/>
      <c r="HCX307" s="271"/>
      <c r="HCY307" s="275"/>
      <c r="HCZ307" s="271"/>
      <c r="HDA307" s="275"/>
      <c r="HDB307" s="271"/>
      <c r="HDC307" s="275"/>
      <c r="HDD307" s="271"/>
      <c r="HDE307" s="275"/>
      <c r="HDF307" s="271"/>
      <c r="HDG307" s="275"/>
      <c r="HDH307" s="271"/>
      <c r="HDI307" s="275"/>
      <c r="HDJ307" s="271"/>
      <c r="HDK307" s="275"/>
      <c r="HDL307" s="271"/>
      <c r="HDM307" s="275"/>
      <c r="HDN307" s="271"/>
      <c r="HDO307" s="275"/>
      <c r="HDP307" s="271"/>
      <c r="HDQ307" s="275"/>
      <c r="HDR307" s="271"/>
      <c r="HDS307" s="275"/>
      <c r="HDT307" s="271"/>
      <c r="HDU307" s="275"/>
      <c r="HDV307" s="271"/>
      <c r="HDW307" s="275"/>
      <c r="HDX307" s="271"/>
      <c r="HDY307" s="275"/>
      <c r="HDZ307" s="271"/>
      <c r="HEA307" s="275"/>
      <c r="HEB307" s="271"/>
      <c r="HEC307" s="275"/>
      <c r="HED307" s="271"/>
      <c r="HEE307" s="275"/>
      <c r="HEF307" s="271"/>
      <c r="HEG307" s="275"/>
      <c r="HEH307" s="271"/>
      <c r="HEI307" s="275"/>
      <c r="HEJ307" s="271"/>
      <c r="HEK307" s="275"/>
      <c r="HEL307" s="271"/>
      <c r="HEM307" s="275"/>
      <c r="HEN307" s="271"/>
      <c r="HEO307" s="275"/>
      <c r="HEP307" s="271"/>
      <c r="HEQ307" s="275"/>
      <c r="HER307" s="271"/>
      <c r="HES307" s="275"/>
      <c r="HET307" s="271"/>
      <c r="HEU307" s="275"/>
      <c r="HEV307" s="271"/>
      <c r="HEW307" s="275"/>
      <c r="HEX307" s="271"/>
      <c r="HEY307" s="275"/>
      <c r="HEZ307" s="271"/>
      <c r="HFA307" s="275"/>
      <c r="HFB307" s="271"/>
      <c r="HFC307" s="275"/>
      <c r="HFD307" s="271"/>
      <c r="HFE307" s="275"/>
      <c r="HFF307" s="271"/>
      <c r="HFG307" s="275"/>
      <c r="HFH307" s="271"/>
      <c r="HFI307" s="275"/>
      <c r="HFJ307" s="271"/>
      <c r="HFK307" s="275"/>
      <c r="HFL307" s="271"/>
      <c r="HFM307" s="275"/>
      <c r="HFN307" s="271"/>
      <c r="HFO307" s="275"/>
      <c r="HFP307" s="271"/>
      <c r="HFQ307" s="275"/>
      <c r="HFR307" s="271"/>
      <c r="HFS307" s="275"/>
      <c r="HFT307" s="271"/>
      <c r="HFU307" s="275"/>
      <c r="HFV307" s="271"/>
      <c r="HFW307" s="275"/>
      <c r="HFX307" s="271"/>
      <c r="HFY307" s="275"/>
      <c r="HFZ307" s="271"/>
      <c r="HGA307" s="275"/>
      <c r="HGB307" s="271"/>
      <c r="HGC307" s="275"/>
      <c r="HGD307" s="271"/>
      <c r="HGE307" s="275"/>
      <c r="HGF307" s="271"/>
      <c r="HGG307" s="275"/>
      <c r="HGH307" s="271"/>
      <c r="HGI307" s="275"/>
      <c r="HGJ307" s="271"/>
      <c r="HGK307" s="275"/>
      <c r="HGL307" s="271"/>
      <c r="HGM307" s="275"/>
      <c r="HGN307" s="271"/>
      <c r="HGO307" s="275"/>
      <c r="HGP307" s="271"/>
      <c r="HGQ307" s="275"/>
      <c r="HGR307" s="271"/>
      <c r="HGS307" s="275"/>
      <c r="HGT307" s="271"/>
      <c r="HGU307" s="275"/>
      <c r="HGV307" s="271"/>
      <c r="HGW307" s="275"/>
      <c r="HGX307" s="271"/>
      <c r="HGY307" s="275"/>
      <c r="HGZ307" s="271"/>
      <c r="HHA307" s="275"/>
      <c r="HHB307" s="271"/>
      <c r="HHC307" s="275"/>
      <c r="HHD307" s="271"/>
      <c r="HHE307" s="275"/>
      <c r="HHF307" s="271"/>
      <c r="HHG307" s="275"/>
      <c r="HHH307" s="271"/>
      <c r="HHI307" s="275"/>
      <c r="HHJ307" s="271"/>
      <c r="HHK307" s="275"/>
      <c r="HHL307" s="271"/>
      <c r="HHM307" s="275"/>
      <c r="HHN307" s="271"/>
      <c r="HHO307" s="275"/>
      <c r="HHP307" s="271"/>
      <c r="HHQ307" s="275"/>
      <c r="HHR307" s="271"/>
      <c r="HHS307" s="275"/>
      <c r="HHT307" s="271"/>
      <c r="HHU307" s="275"/>
      <c r="HHV307" s="271"/>
      <c r="HHW307" s="275"/>
      <c r="HHX307" s="271"/>
      <c r="HHY307" s="275"/>
      <c r="HHZ307" s="271"/>
      <c r="HIA307" s="275"/>
      <c r="HIB307" s="271"/>
      <c r="HIC307" s="275"/>
      <c r="HID307" s="271"/>
      <c r="HIE307" s="275"/>
      <c r="HIF307" s="271"/>
      <c r="HIG307" s="275"/>
      <c r="HIH307" s="271"/>
      <c r="HII307" s="275"/>
      <c r="HIJ307" s="271"/>
      <c r="HIK307" s="275"/>
      <c r="HIL307" s="271"/>
      <c r="HIM307" s="275"/>
      <c r="HIN307" s="271"/>
      <c r="HIO307" s="275"/>
      <c r="HIP307" s="271"/>
      <c r="HIQ307" s="275"/>
      <c r="HIR307" s="271"/>
      <c r="HIS307" s="275"/>
      <c r="HIT307" s="271"/>
      <c r="HIU307" s="275"/>
      <c r="HIV307" s="271"/>
      <c r="HIW307" s="275"/>
      <c r="HIX307" s="271"/>
      <c r="HIY307" s="275"/>
      <c r="HIZ307" s="271"/>
      <c r="HJA307" s="275"/>
      <c r="HJB307" s="271"/>
      <c r="HJC307" s="275"/>
      <c r="HJD307" s="271"/>
      <c r="HJE307" s="275"/>
      <c r="HJF307" s="271"/>
      <c r="HJG307" s="275"/>
      <c r="HJH307" s="271"/>
      <c r="HJI307" s="275"/>
      <c r="HJJ307" s="271"/>
      <c r="HJK307" s="275"/>
      <c r="HJL307" s="271"/>
      <c r="HJM307" s="275"/>
      <c r="HJN307" s="271"/>
      <c r="HJO307" s="275"/>
      <c r="HJP307" s="271"/>
      <c r="HJQ307" s="275"/>
      <c r="HJR307" s="271"/>
      <c r="HJS307" s="275"/>
      <c r="HJT307" s="271"/>
      <c r="HJU307" s="275"/>
      <c r="HJV307" s="271"/>
      <c r="HJW307" s="275"/>
      <c r="HJX307" s="271"/>
      <c r="HJY307" s="275"/>
      <c r="HJZ307" s="271"/>
      <c r="HKA307" s="275"/>
      <c r="HKB307" s="271"/>
      <c r="HKC307" s="275"/>
      <c r="HKD307" s="271"/>
      <c r="HKE307" s="275"/>
      <c r="HKF307" s="271"/>
      <c r="HKG307" s="275"/>
      <c r="HKH307" s="271"/>
      <c r="HKI307" s="275"/>
      <c r="HKJ307" s="271"/>
      <c r="HKK307" s="275"/>
      <c r="HKL307" s="271"/>
      <c r="HKM307" s="275"/>
      <c r="HKN307" s="271"/>
      <c r="HKO307" s="275"/>
      <c r="HKP307" s="271"/>
      <c r="HKQ307" s="275"/>
      <c r="HKR307" s="271"/>
      <c r="HKS307" s="275"/>
      <c r="HKT307" s="271"/>
      <c r="HKU307" s="275"/>
      <c r="HKV307" s="271"/>
      <c r="HKW307" s="275"/>
      <c r="HKX307" s="271"/>
      <c r="HKY307" s="275"/>
      <c r="HKZ307" s="271"/>
      <c r="HLA307" s="275"/>
      <c r="HLB307" s="271"/>
      <c r="HLC307" s="275"/>
      <c r="HLD307" s="271"/>
      <c r="HLE307" s="275"/>
      <c r="HLF307" s="271"/>
      <c r="HLG307" s="275"/>
      <c r="HLH307" s="271"/>
      <c r="HLI307" s="275"/>
      <c r="HLJ307" s="271"/>
      <c r="HLK307" s="275"/>
      <c r="HLL307" s="271"/>
      <c r="HLM307" s="275"/>
      <c r="HLN307" s="271"/>
      <c r="HLO307" s="275"/>
      <c r="HLP307" s="271"/>
      <c r="HLQ307" s="275"/>
      <c r="HLR307" s="271"/>
      <c r="HLS307" s="275"/>
      <c r="HLT307" s="271"/>
      <c r="HLU307" s="275"/>
      <c r="HLV307" s="271"/>
      <c r="HLW307" s="275"/>
      <c r="HLX307" s="271"/>
      <c r="HLY307" s="275"/>
      <c r="HLZ307" s="271"/>
      <c r="HMA307" s="275"/>
      <c r="HMB307" s="271"/>
      <c r="HMC307" s="275"/>
      <c r="HMD307" s="271"/>
      <c r="HME307" s="275"/>
      <c r="HMF307" s="271"/>
      <c r="HMG307" s="275"/>
      <c r="HMH307" s="271"/>
      <c r="HMI307" s="275"/>
      <c r="HMJ307" s="271"/>
      <c r="HMK307" s="275"/>
      <c r="HML307" s="271"/>
      <c r="HMM307" s="275"/>
      <c r="HMN307" s="271"/>
      <c r="HMO307" s="275"/>
      <c r="HMP307" s="271"/>
      <c r="HMQ307" s="275"/>
      <c r="HMR307" s="271"/>
      <c r="HMS307" s="275"/>
      <c r="HMT307" s="271"/>
      <c r="HMU307" s="275"/>
      <c r="HMV307" s="271"/>
      <c r="HMW307" s="275"/>
      <c r="HMX307" s="271"/>
      <c r="HMY307" s="275"/>
      <c r="HMZ307" s="271"/>
      <c r="HNA307" s="275"/>
      <c r="HNB307" s="271"/>
      <c r="HNC307" s="275"/>
      <c r="HND307" s="271"/>
      <c r="HNE307" s="275"/>
      <c r="HNF307" s="271"/>
      <c r="HNG307" s="275"/>
      <c r="HNH307" s="271"/>
      <c r="HNI307" s="275"/>
      <c r="HNJ307" s="271"/>
      <c r="HNK307" s="275"/>
      <c r="HNL307" s="271"/>
      <c r="HNM307" s="275"/>
      <c r="HNN307" s="271"/>
      <c r="HNO307" s="275"/>
      <c r="HNP307" s="271"/>
      <c r="HNQ307" s="275"/>
      <c r="HNR307" s="271"/>
      <c r="HNS307" s="275"/>
      <c r="HNT307" s="271"/>
      <c r="HNU307" s="275"/>
      <c r="HNV307" s="271"/>
      <c r="HNW307" s="275"/>
      <c r="HNX307" s="271"/>
      <c r="HNY307" s="275"/>
      <c r="HNZ307" s="271"/>
      <c r="HOA307" s="275"/>
      <c r="HOB307" s="271"/>
      <c r="HOC307" s="275"/>
      <c r="HOD307" s="271"/>
      <c r="HOE307" s="275"/>
      <c r="HOF307" s="271"/>
      <c r="HOG307" s="275"/>
      <c r="HOH307" s="271"/>
      <c r="HOI307" s="275"/>
      <c r="HOJ307" s="271"/>
      <c r="HOK307" s="275"/>
      <c r="HOL307" s="271"/>
      <c r="HOM307" s="275"/>
      <c r="HON307" s="271"/>
      <c r="HOO307" s="275"/>
      <c r="HOP307" s="271"/>
      <c r="HOQ307" s="275"/>
      <c r="HOR307" s="271"/>
      <c r="HOS307" s="275"/>
      <c r="HOT307" s="271"/>
      <c r="HOU307" s="275"/>
      <c r="HOV307" s="271"/>
      <c r="HOW307" s="275"/>
      <c r="HOX307" s="271"/>
      <c r="HOY307" s="275"/>
      <c r="HOZ307" s="271"/>
      <c r="HPA307" s="275"/>
      <c r="HPB307" s="271"/>
      <c r="HPC307" s="275"/>
      <c r="HPD307" s="271"/>
      <c r="HPE307" s="275"/>
      <c r="HPF307" s="271"/>
      <c r="HPG307" s="275"/>
      <c r="HPH307" s="271"/>
      <c r="HPI307" s="275"/>
      <c r="HPJ307" s="271"/>
      <c r="HPK307" s="275"/>
      <c r="HPL307" s="271"/>
      <c r="HPM307" s="275"/>
      <c r="HPN307" s="271"/>
      <c r="HPO307" s="275"/>
      <c r="HPP307" s="271"/>
      <c r="HPQ307" s="275"/>
      <c r="HPR307" s="271"/>
      <c r="HPS307" s="275"/>
      <c r="HPT307" s="271"/>
      <c r="HPU307" s="275"/>
      <c r="HPV307" s="271"/>
      <c r="HPW307" s="275"/>
      <c r="HPX307" s="271"/>
      <c r="HPY307" s="275"/>
      <c r="HPZ307" s="271"/>
      <c r="HQA307" s="275"/>
      <c r="HQB307" s="271"/>
      <c r="HQC307" s="275"/>
      <c r="HQD307" s="271"/>
      <c r="HQE307" s="275"/>
      <c r="HQF307" s="271"/>
      <c r="HQG307" s="275"/>
      <c r="HQH307" s="271"/>
      <c r="HQI307" s="275"/>
      <c r="HQJ307" s="271"/>
      <c r="HQK307" s="275"/>
      <c r="HQL307" s="271"/>
      <c r="HQM307" s="275"/>
      <c r="HQN307" s="271"/>
      <c r="HQO307" s="275"/>
      <c r="HQP307" s="271"/>
      <c r="HQQ307" s="275"/>
      <c r="HQR307" s="271"/>
      <c r="HQS307" s="275"/>
      <c r="HQT307" s="271"/>
      <c r="HQU307" s="275"/>
      <c r="HQV307" s="271"/>
      <c r="HQW307" s="275"/>
      <c r="HQX307" s="271"/>
      <c r="HQY307" s="275"/>
      <c r="HQZ307" s="271"/>
      <c r="HRA307" s="275"/>
      <c r="HRB307" s="271"/>
      <c r="HRC307" s="275"/>
      <c r="HRD307" s="271"/>
      <c r="HRE307" s="275"/>
      <c r="HRF307" s="271"/>
      <c r="HRG307" s="275"/>
      <c r="HRH307" s="271"/>
      <c r="HRI307" s="275"/>
      <c r="HRJ307" s="271"/>
      <c r="HRK307" s="275"/>
      <c r="HRL307" s="271"/>
      <c r="HRM307" s="275"/>
      <c r="HRN307" s="271"/>
      <c r="HRO307" s="275"/>
      <c r="HRP307" s="271"/>
      <c r="HRQ307" s="275"/>
      <c r="HRR307" s="271"/>
      <c r="HRS307" s="275"/>
      <c r="HRT307" s="271"/>
      <c r="HRU307" s="275"/>
      <c r="HRV307" s="271"/>
      <c r="HRW307" s="275"/>
      <c r="HRX307" s="271"/>
      <c r="HRY307" s="275"/>
      <c r="HRZ307" s="271"/>
      <c r="HSA307" s="275"/>
      <c r="HSB307" s="271"/>
      <c r="HSC307" s="275"/>
      <c r="HSD307" s="271"/>
      <c r="HSE307" s="275"/>
      <c r="HSF307" s="271"/>
      <c r="HSG307" s="275"/>
      <c r="HSH307" s="271"/>
      <c r="HSI307" s="275"/>
      <c r="HSJ307" s="271"/>
      <c r="HSK307" s="275"/>
      <c r="HSL307" s="271"/>
      <c r="HSM307" s="275"/>
      <c r="HSN307" s="271"/>
      <c r="HSO307" s="275"/>
      <c r="HSP307" s="271"/>
      <c r="HSQ307" s="275"/>
      <c r="HSR307" s="271"/>
      <c r="HSS307" s="275"/>
      <c r="HST307" s="271"/>
      <c r="HSU307" s="275"/>
      <c r="HSV307" s="271"/>
      <c r="HSW307" s="275"/>
      <c r="HSX307" s="271"/>
      <c r="HSY307" s="275"/>
      <c r="HSZ307" s="271"/>
      <c r="HTA307" s="275"/>
      <c r="HTB307" s="271"/>
      <c r="HTC307" s="275"/>
      <c r="HTD307" s="271"/>
      <c r="HTE307" s="275"/>
      <c r="HTF307" s="271"/>
      <c r="HTG307" s="275"/>
      <c r="HTH307" s="271"/>
      <c r="HTI307" s="275"/>
      <c r="HTJ307" s="271"/>
      <c r="HTK307" s="275"/>
      <c r="HTL307" s="271"/>
      <c r="HTM307" s="275"/>
      <c r="HTN307" s="271"/>
      <c r="HTO307" s="275"/>
      <c r="HTP307" s="271"/>
      <c r="HTQ307" s="275"/>
      <c r="HTR307" s="271"/>
      <c r="HTS307" s="275"/>
      <c r="HTT307" s="271"/>
      <c r="HTU307" s="275"/>
      <c r="HTV307" s="271"/>
      <c r="HTW307" s="275"/>
      <c r="HTX307" s="271"/>
      <c r="HTY307" s="275"/>
      <c r="HTZ307" s="271"/>
      <c r="HUA307" s="275"/>
      <c r="HUB307" s="271"/>
      <c r="HUC307" s="275"/>
      <c r="HUD307" s="271"/>
      <c r="HUE307" s="275"/>
      <c r="HUF307" s="271"/>
      <c r="HUG307" s="275"/>
      <c r="HUH307" s="271"/>
      <c r="HUI307" s="275"/>
      <c r="HUJ307" s="271"/>
      <c r="HUK307" s="275"/>
      <c r="HUL307" s="271"/>
      <c r="HUM307" s="275"/>
      <c r="HUN307" s="271"/>
      <c r="HUO307" s="275"/>
      <c r="HUP307" s="271"/>
      <c r="HUQ307" s="275"/>
      <c r="HUR307" s="271"/>
      <c r="HUS307" s="275"/>
      <c r="HUT307" s="271"/>
      <c r="HUU307" s="275"/>
      <c r="HUV307" s="271"/>
      <c r="HUW307" s="275"/>
      <c r="HUX307" s="271"/>
      <c r="HUY307" s="275"/>
      <c r="HUZ307" s="271"/>
      <c r="HVA307" s="275"/>
      <c r="HVB307" s="271"/>
      <c r="HVC307" s="275"/>
      <c r="HVD307" s="271"/>
      <c r="HVE307" s="275"/>
      <c r="HVF307" s="271"/>
      <c r="HVG307" s="275"/>
      <c r="HVH307" s="271"/>
      <c r="HVI307" s="275"/>
      <c r="HVJ307" s="271"/>
      <c r="HVK307" s="275"/>
      <c r="HVL307" s="271"/>
      <c r="HVM307" s="275"/>
      <c r="HVN307" s="271"/>
      <c r="HVO307" s="275"/>
      <c r="HVP307" s="271"/>
      <c r="HVQ307" s="275"/>
      <c r="HVR307" s="271"/>
      <c r="HVS307" s="275"/>
      <c r="HVT307" s="271"/>
      <c r="HVU307" s="275"/>
      <c r="HVV307" s="271"/>
      <c r="HVW307" s="275"/>
      <c r="HVX307" s="271"/>
      <c r="HVY307" s="275"/>
      <c r="HVZ307" s="271"/>
      <c r="HWA307" s="275"/>
      <c r="HWB307" s="271"/>
      <c r="HWC307" s="275"/>
      <c r="HWD307" s="271"/>
      <c r="HWE307" s="275"/>
      <c r="HWF307" s="271"/>
      <c r="HWG307" s="275"/>
      <c r="HWH307" s="271"/>
      <c r="HWI307" s="275"/>
      <c r="HWJ307" s="271"/>
      <c r="HWK307" s="275"/>
      <c r="HWL307" s="271"/>
      <c r="HWM307" s="275"/>
      <c r="HWN307" s="271"/>
      <c r="HWO307" s="275"/>
      <c r="HWP307" s="271"/>
      <c r="HWQ307" s="275"/>
      <c r="HWR307" s="271"/>
      <c r="HWS307" s="275"/>
      <c r="HWT307" s="271"/>
      <c r="HWU307" s="275"/>
      <c r="HWV307" s="271"/>
      <c r="HWW307" s="275"/>
      <c r="HWX307" s="271"/>
      <c r="HWY307" s="275"/>
      <c r="HWZ307" s="271"/>
      <c r="HXA307" s="275"/>
      <c r="HXB307" s="271"/>
      <c r="HXC307" s="275"/>
      <c r="HXD307" s="271"/>
      <c r="HXE307" s="275"/>
      <c r="HXF307" s="271"/>
      <c r="HXG307" s="275"/>
      <c r="HXH307" s="271"/>
      <c r="HXI307" s="275"/>
      <c r="HXJ307" s="271"/>
      <c r="HXK307" s="275"/>
      <c r="HXL307" s="271"/>
      <c r="HXM307" s="275"/>
      <c r="HXN307" s="271"/>
      <c r="HXO307" s="275"/>
      <c r="HXP307" s="271"/>
      <c r="HXQ307" s="275"/>
      <c r="HXR307" s="271"/>
      <c r="HXS307" s="275"/>
      <c r="HXT307" s="271"/>
      <c r="HXU307" s="275"/>
      <c r="HXV307" s="271"/>
      <c r="HXW307" s="275"/>
      <c r="HXX307" s="271"/>
      <c r="HXY307" s="275"/>
      <c r="HXZ307" s="271"/>
      <c r="HYA307" s="275"/>
      <c r="HYB307" s="271"/>
      <c r="HYC307" s="275"/>
      <c r="HYD307" s="271"/>
      <c r="HYE307" s="275"/>
      <c r="HYF307" s="271"/>
      <c r="HYG307" s="275"/>
      <c r="HYH307" s="271"/>
      <c r="HYI307" s="275"/>
      <c r="HYJ307" s="271"/>
      <c r="HYK307" s="275"/>
      <c r="HYL307" s="271"/>
      <c r="HYM307" s="275"/>
      <c r="HYN307" s="271"/>
      <c r="HYO307" s="275"/>
      <c r="HYP307" s="271"/>
      <c r="HYQ307" s="275"/>
      <c r="HYR307" s="271"/>
      <c r="HYS307" s="275"/>
      <c r="HYT307" s="271"/>
      <c r="HYU307" s="275"/>
      <c r="HYV307" s="271"/>
      <c r="HYW307" s="275"/>
      <c r="HYX307" s="271"/>
      <c r="HYY307" s="275"/>
      <c r="HYZ307" s="271"/>
      <c r="HZA307" s="275"/>
      <c r="HZB307" s="271"/>
      <c r="HZC307" s="275"/>
      <c r="HZD307" s="271"/>
      <c r="HZE307" s="275"/>
      <c r="HZF307" s="271"/>
      <c r="HZG307" s="275"/>
      <c r="HZH307" s="271"/>
      <c r="HZI307" s="275"/>
      <c r="HZJ307" s="271"/>
      <c r="HZK307" s="275"/>
      <c r="HZL307" s="271"/>
      <c r="HZM307" s="275"/>
      <c r="HZN307" s="271"/>
      <c r="HZO307" s="275"/>
      <c r="HZP307" s="271"/>
      <c r="HZQ307" s="275"/>
      <c r="HZR307" s="271"/>
      <c r="HZS307" s="275"/>
      <c r="HZT307" s="271"/>
      <c r="HZU307" s="275"/>
      <c r="HZV307" s="271"/>
      <c r="HZW307" s="275"/>
      <c r="HZX307" s="271"/>
      <c r="HZY307" s="275"/>
      <c r="HZZ307" s="271"/>
      <c r="IAA307" s="275"/>
      <c r="IAB307" s="271"/>
      <c r="IAC307" s="275"/>
      <c r="IAD307" s="271"/>
      <c r="IAE307" s="275"/>
      <c r="IAF307" s="271"/>
      <c r="IAG307" s="275"/>
      <c r="IAH307" s="271"/>
      <c r="IAI307" s="275"/>
      <c r="IAJ307" s="271"/>
      <c r="IAK307" s="275"/>
      <c r="IAL307" s="271"/>
      <c r="IAM307" s="275"/>
      <c r="IAN307" s="271"/>
      <c r="IAO307" s="275"/>
      <c r="IAP307" s="271"/>
      <c r="IAQ307" s="275"/>
      <c r="IAR307" s="271"/>
      <c r="IAS307" s="275"/>
      <c r="IAT307" s="271"/>
      <c r="IAU307" s="275"/>
      <c r="IAV307" s="271"/>
      <c r="IAW307" s="275"/>
      <c r="IAX307" s="271"/>
      <c r="IAY307" s="275"/>
      <c r="IAZ307" s="271"/>
      <c r="IBA307" s="275"/>
      <c r="IBB307" s="271"/>
      <c r="IBC307" s="275"/>
      <c r="IBD307" s="271"/>
      <c r="IBE307" s="275"/>
      <c r="IBF307" s="271"/>
      <c r="IBG307" s="275"/>
      <c r="IBH307" s="271"/>
      <c r="IBI307" s="275"/>
      <c r="IBJ307" s="271"/>
      <c r="IBK307" s="275"/>
      <c r="IBL307" s="271"/>
      <c r="IBM307" s="275"/>
      <c r="IBN307" s="271"/>
      <c r="IBO307" s="275"/>
      <c r="IBP307" s="271"/>
      <c r="IBQ307" s="275"/>
      <c r="IBR307" s="271"/>
      <c r="IBS307" s="275"/>
      <c r="IBT307" s="271"/>
      <c r="IBU307" s="275"/>
      <c r="IBV307" s="271"/>
      <c r="IBW307" s="275"/>
      <c r="IBX307" s="271"/>
      <c r="IBY307" s="275"/>
      <c r="IBZ307" s="271"/>
      <c r="ICA307" s="275"/>
      <c r="ICB307" s="271"/>
      <c r="ICC307" s="275"/>
      <c r="ICD307" s="271"/>
      <c r="ICE307" s="275"/>
      <c r="ICF307" s="271"/>
      <c r="ICG307" s="275"/>
      <c r="ICH307" s="271"/>
      <c r="ICI307" s="275"/>
      <c r="ICJ307" s="271"/>
      <c r="ICK307" s="275"/>
      <c r="ICL307" s="271"/>
      <c r="ICM307" s="275"/>
      <c r="ICN307" s="271"/>
      <c r="ICO307" s="275"/>
      <c r="ICP307" s="271"/>
      <c r="ICQ307" s="275"/>
      <c r="ICR307" s="271"/>
      <c r="ICS307" s="275"/>
      <c r="ICT307" s="271"/>
      <c r="ICU307" s="275"/>
      <c r="ICV307" s="271"/>
      <c r="ICW307" s="275"/>
      <c r="ICX307" s="271"/>
      <c r="ICY307" s="275"/>
      <c r="ICZ307" s="271"/>
      <c r="IDA307" s="275"/>
      <c r="IDB307" s="271"/>
      <c r="IDC307" s="275"/>
      <c r="IDD307" s="271"/>
      <c r="IDE307" s="275"/>
      <c r="IDF307" s="271"/>
      <c r="IDG307" s="275"/>
      <c r="IDH307" s="271"/>
      <c r="IDI307" s="275"/>
      <c r="IDJ307" s="271"/>
      <c r="IDK307" s="275"/>
      <c r="IDL307" s="271"/>
      <c r="IDM307" s="275"/>
      <c r="IDN307" s="271"/>
      <c r="IDO307" s="275"/>
      <c r="IDP307" s="271"/>
      <c r="IDQ307" s="275"/>
      <c r="IDR307" s="271"/>
      <c r="IDS307" s="275"/>
      <c r="IDT307" s="271"/>
      <c r="IDU307" s="275"/>
      <c r="IDV307" s="271"/>
      <c r="IDW307" s="275"/>
      <c r="IDX307" s="271"/>
      <c r="IDY307" s="275"/>
      <c r="IDZ307" s="271"/>
      <c r="IEA307" s="275"/>
      <c r="IEB307" s="271"/>
      <c r="IEC307" s="275"/>
      <c r="IED307" s="271"/>
      <c r="IEE307" s="275"/>
      <c r="IEF307" s="271"/>
      <c r="IEG307" s="275"/>
      <c r="IEH307" s="271"/>
      <c r="IEI307" s="275"/>
      <c r="IEJ307" s="271"/>
      <c r="IEK307" s="275"/>
      <c r="IEL307" s="271"/>
      <c r="IEM307" s="275"/>
      <c r="IEN307" s="271"/>
      <c r="IEO307" s="275"/>
      <c r="IEP307" s="271"/>
      <c r="IEQ307" s="275"/>
      <c r="IER307" s="271"/>
      <c r="IES307" s="275"/>
      <c r="IET307" s="271"/>
      <c r="IEU307" s="275"/>
      <c r="IEV307" s="271"/>
      <c r="IEW307" s="275"/>
      <c r="IEX307" s="271"/>
      <c r="IEY307" s="275"/>
      <c r="IEZ307" s="271"/>
      <c r="IFA307" s="275"/>
      <c r="IFB307" s="271"/>
      <c r="IFC307" s="275"/>
      <c r="IFD307" s="271"/>
      <c r="IFE307" s="275"/>
      <c r="IFF307" s="271"/>
      <c r="IFG307" s="275"/>
      <c r="IFH307" s="271"/>
      <c r="IFI307" s="275"/>
      <c r="IFJ307" s="271"/>
      <c r="IFK307" s="275"/>
      <c r="IFL307" s="271"/>
      <c r="IFM307" s="275"/>
      <c r="IFN307" s="271"/>
      <c r="IFO307" s="275"/>
      <c r="IFP307" s="271"/>
      <c r="IFQ307" s="275"/>
      <c r="IFR307" s="271"/>
      <c r="IFS307" s="275"/>
      <c r="IFT307" s="271"/>
      <c r="IFU307" s="275"/>
      <c r="IFV307" s="271"/>
      <c r="IFW307" s="275"/>
      <c r="IFX307" s="271"/>
      <c r="IFY307" s="275"/>
      <c r="IFZ307" s="271"/>
      <c r="IGA307" s="275"/>
      <c r="IGB307" s="271"/>
      <c r="IGC307" s="275"/>
      <c r="IGD307" s="271"/>
      <c r="IGE307" s="275"/>
      <c r="IGF307" s="271"/>
      <c r="IGG307" s="275"/>
      <c r="IGH307" s="271"/>
      <c r="IGI307" s="275"/>
      <c r="IGJ307" s="271"/>
      <c r="IGK307" s="275"/>
      <c r="IGL307" s="271"/>
      <c r="IGM307" s="275"/>
      <c r="IGN307" s="271"/>
      <c r="IGO307" s="275"/>
      <c r="IGP307" s="271"/>
      <c r="IGQ307" s="275"/>
      <c r="IGR307" s="271"/>
      <c r="IGS307" s="275"/>
      <c r="IGT307" s="271"/>
      <c r="IGU307" s="275"/>
      <c r="IGV307" s="271"/>
      <c r="IGW307" s="275"/>
      <c r="IGX307" s="271"/>
      <c r="IGY307" s="275"/>
      <c r="IGZ307" s="271"/>
      <c r="IHA307" s="275"/>
      <c r="IHB307" s="271"/>
      <c r="IHC307" s="275"/>
      <c r="IHD307" s="271"/>
      <c r="IHE307" s="275"/>
      <c r="IHF307" s="271"/>
      <c r="IHG307" s="275"/>
      <c r="IHH307" s="271"/>
      <c r="IHI307" s="275"/>
      <c r="IHJ307" s="271"/>
      <c r="IHK307" s="275"/>
      <c r="IHL307" s="271"/>
      <c r="IHM307" s="275"/>
      <c r="IHN307" s="271"/>
      <c r="IHO307" s="275"/>
      <c r="IHP307" s="271"/>
      <c r="IHQ307" s="275"/>
      <c r="IHR307" s="271"/>
      <c r="IHS307" s="275"/>
      <c r="IHT307" s="271"/>
      <c r="IHU307" s="275"/>
      <c r="IHV307" s="271"/>
      <c r="IHW307" s="275"/>
      <c r="IHX307" s="271"/>
      <c r="IHY307" s="275"/>
      <c r="IHZ307" s="271"/>
      <c r="IIA307" s="275"/>
      <c r="IIB307" s="271"/>
      <c r="IIC307" s="275"/>
      <c r="IID307" s="271"/>
      <c r="IIE307" s="275"/>
      <c r="IIF307" s="271"/>
      <c r="IIG307" s="275"/>
      <c r="IIH307" s="271"/>
      <c r="III307" s="275"/>
      <c r="IIJ307" s="271"/>
      <c r="IIK307" s="275"/>
      <c r="IIL307" s="271"/>
      <c r="IIM307" s="275"/>
      <c r="IIN307" s="271"/>
      <c r="IIO307" s="275"/>
      <c r="IIP307" s="271"/>
      <c r="IIQ307" s="275"/>
      <c r="IIR307" s="271"/>
      <c r="IIS307" s="275"/>
      <c r="IIT307" s="271"/>
      <c r="IIU307" s="275"/>
      <c r="IIV307" s="271"/>
      <c r="IIW307" s="275"/>
      <c r="IIX307" s="271"/>
      <c r="IIY307" s="275"/>
      <c r="IIZ307" s="271"/>
      <c r="IJA307" s="275"/>
      <c r="IJB307" s="271"/>
      <c r="IJC307" s="275"/>
      <c r="IJD307" s="271"/>
      <c r="IJE307" s="275"/>
      <c r="IJF307" s="271"/>
      <c r="IJG307" s="275"/>
      <c r="IJH307" s="271"/>
      <c r="IJI307" s="275"/>
      <c r="IJJ307" s="271"/>
      <c r="IJK307" s="275"/>
      <c r="IJL307" s="271"/>
      <c r="IJM307" s="275"/>
      <c r="IJN307" s="271"/>
      <c r="IJO307" s="275"/>
      <c r="IJP307" s="271"/>
      <c r="IJQ307" s="275"/>
      <c r="IJR307" s="271"/>
      <c r="IJS307" s="275"/>
      <c r="IJT307" s="271"/>
      <c r="IJU307" s="275"/>
      <c r="IJV307" s="271"/>
      <c r="IJW307" s="275"/>
      <c r="IJX307" s="271"/>
      <c r="IJY307" s="275"/>
      <c r="IJZ307" s="271"/>
      <c r="IKA307" s="275"/>
      <c r="IKB307" s="271"/>
      <c r="IKC307" s="275"/>
      <c r="IKD307" s="271"/>
      <c r="IKE307" s="275"/>
      <c r="IKF307" s="271"/>
      <c r="IKG307" s="275"/>
      <c r="IKH307" s="271"/>
      <c r="IKI307" s="275"/>
      <c r="IKJ307" s="271"/>
      <c r="IKK307" s="275"/>
      <c r="IKL307" s="271"/>
      <c r="IKM307" s="275"/>
      <c r="IKN307" s="271"/>
      <c r="IKO307" s="275"/>
      <c r="IKP307" s="271"/>
      <c r="IKQ307" s="275"/>
      <c r="IKR307" s="271"/>
      <c r="IKS307" s="275"/>
      <c r="IKT307" s="271"/>
      <c r="IKU307" s="275"/>
      <c r="IKV307" s="271"/>
      <c r="IKW307" s="275"/>
      <c r="IKX307" s="271"/>
      <c r="IKY307" s="275"/>
      <c r="IKZ307" s="271"/>
      <c r="ILA307" s="275"/>
      <c r="ILB307" s="271"/>
      <c r="ILC307" s="275"/>
      <c r="ILD307" s="271"/>
      <c r="ILE307" s="275"/>
      <c r="ILF307" s="271"/>
      <c r="ILG307" s="275"/>
      <c r="ILH307" s="271"/>
      <c r="ILI307" s="275"/>
      <c r="ILJ307" s="271"/>
      <c r="ILK307" s="275"/>
      <c r="ILL307" s="271"/>
      <c r="ILM307" s="275"/>
      <c r="ILN307" s="271"/>
      <c r="ILO307" s="275"/>
      <c r="ILP307" s="271"/>
      <c r="ILQ307" s="275"/>
      <c r="ILR307" s="271"/>
      <c r="ILS307" s="275"/>
      <c r="ILT307" s="271"/>
      <c r="ILU307" s="275"/>
      <c r="ILV307" s="271"/>
      <c r="ILW307" s="275"/>
      <c r="ILX307" s="271"/>
      <c r="ILY307" s="275"/>
      <c r="ILZ307" s="271"/>
      <c r="IMA307" s="275"/>
      <c r="IMB307" s="271"/>
      <c r="IMC307" s="275"/>
      <c r="IMD307" s="271"/>
      <c r="IME307" s="275"/>
      <c r="IMF307" s="271"/>
      <c r="IMG307" s="275"/>
      <c r="IMH307" s="271"/>
      <c r="IMI307" s="275"/>
      <c r="IMJ307" s="271"/>
      <c r="IMK307" s="275"/>
      <c r="IML307" s="271"/>
      <c r="IMM307" s="275"/>
      <c r="IMN307" s="271"/>
      <c r="IMO307" s="275"/>
      <c r="IMP307" s="271"/>
      <c r="IMQ307" s="275"/>
      <c r="IMR307" s="271"/>
      <c r="IMS307" s="275"/>
      <c r="IMT307" s="271"/>
      <c r="IMU307" s="275"/>
      <c r="IMV307" s="271"/>
      <c r="IMW307" s="275"/>
      <c r="IMX307" s="271"/>
      <c r="IMY307" s="275"/>
      <c r="IMZ307" s="271"/>
      <c r="INA307" s="275"/>
      <c r="INB307" s="271"/>
      <c r="INC307" s="275"/>
      <c r="IND307" s="271"/>
      <c r="INE307" s="275"/>
      <c r="INF307" s="271"/>
      <c r="ING307" s="275"/>
      <c r="INH307" s="271"/>
      <c r="INI307" s="275"/>
      <c r="INJ307" s="271"/>
      <c r="INK307" s="275"/>
      <c r="INL307" s="271"/>
      <c r="INM307" s="275"/>
      <c r="INN307" s="271"/>
      <c r="INO307" s="275"/>
      <c r="INP307" s="271"/>
      <c r="INQ307" s="275"/>
      <c r="INR307" s="271"/>
      <c r="INS307" s="275"/>
      <c r="INT307" s="271"/>
      <c r="INU307" s="275"/>
      <c r="INV307" s="271"/>
      <c r="INW307" s="275"/>
      <c r="INX307" s="271"/>
      <c r="INY307" s="275"/>
      <c r="INZ307" s="271"/>
      <c r="IOA307" s="275"/>
      <c r="IOB307" s="271"/>
      <c r="IOC307" s="275"/>
      <c r="IOD307" s="271"/>
      <c r="IOE307" s="275"/>
      <c r="IOF307" s="271"/>
      <c r="IOG307" s="275"/>
      <c r="IOH307" s="271"/>
      <c r="IOI307" s="275"/>
      <c r="IOJ307" s="271"/>
      <c r="IOK307" s="275"/>
      <c r="IOL307" s="271"/>
      <c r="IOM307" s="275"/>
      <c r="ION307" s="271"/>
      <c r="IOO307" s="275"/>
      <c r="IOP307" s="271"/>
      <c r="IOQ307" s="275"/>
      <c r="IOR307" s="271"/>
      <c r="IOS307" s="275"/>
      <c r="IOT307" s="271"/>
      <c r="IOU307" s="275"/>
      <c r="IOV307" s="271"/>
      <c r="IOW307" s="275"/>
      <c r="IOX307" s="271"/>
      <c r="IOY307" s="275"/>
      <c r="IOZ307" s="271"/>
      <c r="IPA307" s="275"/>
      <c r="IPB307" s="271"/>
      <c r="IPC307" s="275"/>
      <c r="IPD307" s="271"/>
      <c r="IPE307" s="275"/>
      <c r="IPF307" s="271"/>
      <c r="IPG307" s="275"/>
      <c r="IPH307" s="271"/>
      <c r="IPI307" s="275"/>
      <c r="IPJ307" s="271"/>
      <c r="IPK307" s="275"/>
      <c r="IPL307" s="271"/>
      <c r="IPM307" s="275"/>
      <c r="IPN307" s="271"/>
      <c r="IPO307" s="275"/>
      <c r="IPP307" s="271"/>
      <c r="IPQ307" s="275"/>
      <c r="IPR307" s="271"/>
      <c r="IPS307" s="275"/>
      <c r="IPT307" s="271"/>
      <c r="IPU307" s="275"/>
      <c r="IPV307" s="271"/>
      <c r="IPW307" s="275"/>
      <c r="IPX307" s="271"/>
      <c r="IPY307" s="275"/>
      <c r="IPZ307" s="271"/>
      <c r="IQA307" s="275"/>
      <c r="IQB307" s="271"/>
      <c r="IQC307" s="275"/>
      <c r="IQD307" s="271"/>
      <c r="IQE307" s="275"/>
      <c r="IQF307" s="271"/>
      <c r="IQG307" s="275"/>
      <c r="IQH307" s="271"/>
      <c r="IQI307" s="275"/>
      <c r="IQJ307" s="271"/>
      <c r="IQK307" s="275"/>
      <c r="IQL307" s="271"/>
      <c r="IQM307" s="275"/>
      <c r="IQN307" s="271"/>
      <c r="IQO307" s="275"/>
      <c r="IQP307" s="271"/>
      <c r="IQQ307" s="275"/>
      <c r="IQR307" s="271"/>
      <c r="IQS307" s="275"/>
      <c r="IQT307" s="271"/>
      <c r="IQU307" s="275"/>
      <c r="IQV307" s="271"/>
      <c r="IQW307" s="275"/>
      <c r="IQX307" s="271"/>
      <c r="IQY307" s="275"/>
      <c r="IQZ307" s="271"/>
      <c r="IRA307" s="275"/>
      <c r="IRB307" s="271"/>
      <c r="IRC307" s="275"/>
      <c r="IRD307" s="271"/>
      <c r="IRE307" s="275"/>
      <c r="IRF307" s="271"/>
      <c r="IRG307" s="275"/>
      <c r="IRH307" s="271"/>
      <c r="IRI307" s="275"/>
      <c r="IRJ307" s="271"/>
      <c r="IRK307" s="275"/>
      <c r="IRL307" s="271"/>
      <c r="IRM307" s="275"/>
      <c r="IRN307" s="271"/>
      <c r="IRO307" s="275"/>
      <c r="IRP307" s="271"/>
      <c r="IRQ307" s="275"/>
      <c r="IRR307" s="271"/>
      <c r="IRS307" s="275"/>
      <c r="IRT307" s="271"/>
      <c r="IRU307" s="275"/>
      <c r="IRV307" s="271"/>
      <c r="IRW307" s="275"/>
      <c r="IRX307" s="271"/>
      <c r="IRY307" s="275"/>
      <c r="IRZ307" s="271"/>
      <c r="ISA307" s="275"/>
      <c r="ISB307" s="271"/>
      <c r="ISC307" s="275"/>
      <c r="ISD307" s="271"/>
      <c r="ISE307" s="275"/>
      <c r="ISF307" s="271"/>
      <c r="ISG307" s="275"/>
      <c r="ISH307" s="271"/>
      <c r="ISI307" s="275"/>
      <c r="ISJ307" s="271"/>
      <c r="ISK307" s="275"/>
      <c r="ISL307" s="271"/>
      <c r="ISM307" s="275"/>
      <c r="ISN307" s="271"/>
      <c r="ISO307" s="275"/>
      <c r="ISP307" s="271"/>
      <c r="ISQ307" s="275"/>
      <c r="ISR307" s="271"/>
      <c r="ISS307" s="275"/>
      <c r="IST307" s="271"/>
      <c r="ISU307" s="275"/>
      <c r="ISV307" s="271"/>
      <c r="ISW307" s="275"/>
      <c r="ISX307" s="271"/>
      <c r="ISY307" s="275"/>
      <c r="ISZ307" s="271"/>
      <c r="ITA307" s="275"/>
      <c r="ITB307" s="271"/>
      <c r="ITC307" s="275"/>
      <c r="ITD307" s="271"/>
      <c r="ITE307" s="275"/>
      <c r="ITF307" s="271"/>
      <c r="ITG307" s="275"/>
      <c r="ITH307" s="271"/>
      <c r="ITI307" s="275"/>
      <c r="ITJ307" s="271"/>
      <c r="ITK307" s="275"/>
      <c r="ITL307" s="271"/>
      <c r="ITM307" s="275"/>
      <c r="ITN307" s="271"/>
      <c r="ITO307" s="275"/>
      <c r="ITP307" s="271"/>
      <c r="ITQ307" s="275"/>
      <c r="ITR307" s="271"/>
      <c r="ITS307" s="275"/>
      <c r="ITT307" s="271"/>
      <c r="ITU307" s="275"/>
      <c r="ITV307" s="271"/>
      <c r="ITW307" s="275"/>
      <c r="ITX307" s="271"/>
      <c r="ITY307" s="275"/>
      <c r="ITZ307" s="271"/>
      <c r="IUA307" s="275"/>
      <c r="IUB307" s="271"/>
      <c r="IUC307" s="275"/>
      <c r="IUD307" s="271"/>
      <c r="IUE307" s="275"/>
      <c r="IUF307" s="271"/>
      <c r="IUG307" s="275"/>
      <c r="IUH307" s="271"/>
      <c r="IUI307" s="275"/>
      <c r="IUJ307" s="271"/>
      <c r="IUK307" s="275"/>
      <c r="IUL307" s="271"/>
      <c r="IUM307" s="275"/>
      <c r="IUN307" s="271"/>
      <c r="IUO307" s="275"/>
      <c r="IUP307" s="271"/>
      <c r="IUQ307" s="275"/>
      <c r="IUR307" s="271"/>
      <c r="IUS307" s="275"/>
      <c r="IUT307" s="271"/>
      <c r="IUU307" s="275"/>
      <c r="IUV307" s="271"/>
      <c r="IUW307" s="275"/>
      <c r="IUX307" s="271"/>
      <c r="IUY307" s="275"/>
      <c r="IUZ307" s="271"/>
      <c r="IVA307" s="275"/>
      <c r="IVB307" s="271"/>
      <c r="IVC307" s="275"/>
      <c r="IVD307" s="271"/>
      <c r="IVE307" s="275"/>
      <c r="IVF307" s="271"/>
      <c r="IVG307" s="275"/>
      <c r="IVH307" s="271"/>
      <c r="IVI307" s="275"/>
      <c r="IVJ307" s="271"/>
      <c r="IVK307" s="275"/>
      <c r="IVL307" s="271"/>
      <c r="IVM307" s="275"/>
      <c r="IVN307" s="271"/>
      <c r="IVO307" s="275"/>
      <c r="IVP307" s="271"/>
      <c r="IVQ307" s="275"/>
      <c r="IVR307" s="271"/>
      <c r="IVS307" s="275"/>
      <c r="IVT307" s="271"/>
      <c r="IVU307" s="275"/>
      <c r="IVV307" s="271"/>
      <c r="IVW307" s="275"/>
      <c r="IVX307" s="271"/>
      <c r="IVY307" s="275"/>
      <c r="IVZ307" s="271"/>
      <c r="IWA307" s="275"/>
      <c r="IWB307" s="271"/>
      <c r="IWC307" s="275"/>
      <c r="IWD307" s="271"/>
      <c r="IWE307" s="275"/>
      <c r="IWF307" s="271"/>
      <c r="IWG307" s="275"/>
      <c r="IWH307" s="271"/>
      <c r="IWI307" s="275"/>
      <c r="IWJ307" s="271"/>
      <c r="IWK307" s="275"/>
      <c r="IWL307" s="271"/>
      <c r="IWM307" s="275"/>
      <c r="IWN307" s="271"/>
      <c r="IWO307" s="275"/>
      <c r="IWP307" s="271"/>
      <c r="IWQ307" s="275"/>
      <c r="IWR307" s="271"/>
      <c r="IWS307" s="275"/>
      <c r="IWT307" s="271"/>
      <c r="IWU307" s="275"/>
      <c r="IWV307" s="271"/>
      <c r="IWW307" s="275"/>
      <c r="IWX307" s="271"/>
      <c r="IWY307" s="275"/>
      <c r="IWZ307" s="271"/>
      <c r="IXA307" s="275"/>
      <c r="IXB307" s="271"/>
      <c r="IXC307" s="275"/>
      <c r="IXD307" s="271"/>
      <c r="IXE307" s="275"/>
      <c r="IXF307" s="271"/>
      <c r="IXG307" s="275"/>
      <c r="IXH307" s="271"/>
      <c r="IXI307" s="275"/>
      <c r="IXJ307" s="271"/>
      <c r="IXK307" s="275"/>
      <c r="IXL307" s="271"/>
      <c r="IXM307" s="275"/>
      <c r="IXN307" s="271"/>
      <c r="IXO307" s="275"/>
      <c r="IXP307" s="271"/>
      <c r="IXQ307" s="275"/>
      <c r="IXR307" s="271"/>
      <c r="IXS307" s="275"/>
      <c r="IXT307" s="271"/>
      <c r="IXU307" s="275"/>
      <c r="IXV307" s="271"/>
      <c r="IXW307" s="275"/>
      <c r="IXX307" s="271"/>
      <c r="IXY307" s="275"/>
      <c r="IXZ307" s="271"/>
      <c r="IYA307" s="275"/>
      <c r="IYB307" s="271"/>
      <c r="IYC307" s="275"/>
      <c r="IYD307" s="271"/>
      <c r="IYE307" s="275"/>
      <c r="IYF307" s="271"/>
      <c r="IYG307" s="275"/>
      <c r="IYH307" s="271"/>
      <c r="IYI307" s="275"/>
      <c r="IYJ307" s="271"/>
      <c r="IYK307" s="275"/>
      <c r="IYL307" s="271"/>
      <c r="IYM307" s="275"/>
      <c r="IYN307" s="271"/>
      <c r="IYO307" s="275"/>
      <c r="IYP307" s="271"/>
      <c r="IYQ307" s="275"/>
      <c r="IYR307" s="271"/>
      <c r="IYS307" s="275"/>
      <c r="IYT307" s="271"/>
      <c r="IYU307" s="275"/>
      <c r="IYV307" s="271"/>
      <c r="IYW307" s="275"/>
      <c r="IYX307" s="271"/>
      <c r="IYY307" s="275"/>
      <c r="IYZ307" s="271"/>
      <c r="IZA307" s="275"/>
      <c r="IZB307" s="271"/>
      <c r="IZC307" s="275"/>
      <c r="IZD307" s="271"/>
      <c r="IZE307" s="275"/>
      <c r="IZF307" s="271"/>
      <c r="IZG307" s="275"/>
      <c r="IZH307" s="271"/>
      <c r="IZI307" s="275"/>
      <c r="IZJ307" s="271"/>
      <c r="IZK307" s="275"/>
      <c r="IZL307" s="271"/>
      <c r="IZM307" s="275"/>
      <c r="IZN307" s="271"/>
      <c r="IZO307" s="275"/>
      <c r="IZP307" s="271"/>
      <c r="IZQ307" s="275"/>
      <c r="IZR307" s="271"/>
      <c r="IZS307" s="275"/>
      <c r="IZT307" s="271"/>
      <c r="IZU307" s="275"/>
      <c r="IZV307" s="271"/>
      <c r="IZW307" s="275"/>
      <c r="IZX307" s="271"/>
      <c r="IZY307" s="275"/>
      <c r="IZZ307" s="271"/>
      <c r="JAA307" s="275"/>
      <c r="JAB307" s="271"/>
      <c r="JAC307" s="275"/>
      <c r="JAD307" s="271"/>
      <c r="JAE307" s="275"/>
      <c r="JAF307" s="271"/>
      <c r="JAG307" s="275"/>
      <c r="JAH307" s="271"/>
      <c r="JAI307" s="275"/>
      <c r="JAJ307" s="271"/>
      <c r="JAK307" s="275"/>
      <c r="JAL307" s="271"/>
      <c r="JAM307" s="275"/>
      <c r="JAN307" s="271"/>
      <c r="JAO307" s="275"/>
      <c r="JAP307" s="271"/>
      <c r="JAQ307" s="275"/>
      <c r="JAR307" s="271"/>
      <c r="JAS307" s="275"/>
      <c r="JAT307" s="271"/>
      <c r="JAU307" s="275"/>
      <c r="JAV307" s="271"/>
      <c r="JAW307" s="275"/>
      <c r="JAX307" s="271"/>
      <c r="JAY307" s="275"/>
      <c r="JAZ307" s="271"/>
      <c r="JBA307" s="275"/>
      <c r="JBB307" s="271"/>
      <c r="JBC307" s="275"/>
      <c r="JBD307" s="271"/>
      <c r="JBE307" s="275"/>
      <c r="JBF307" s="271"/>
      <c r="JBG307" s="275"/>
      <c r="JBH307" s="271"/>
      <c r="JBI307" s="275"/>
      <c r="JBJ307" s="271"/>
      <c r="JBK307" s="275"/>
      <c r="JBL307" s="271"/>
      <c r="JBM307" s="275"/>
      <c r="JBN307" s="271"/>
      <c r="JBO307" s="275"/>
      <c r="JBP307" s="271"/>
      <c r="JBQ307" s="275"/>
      <c r="JBR307" s="271"/>
      <c r="JBS307" s="275"/>
      <c r="JBT307" s="271"/>
      <c r="JBU307" s="275"/>
      <c r="JBV307" s="271"/>
      <c r="JBW307" s="275"/>
      <c r="JBX307" s="271"/>
      <c r="JBY307" s="275"/>
      <c r="JBZ307" s="271"/>
      <c r="JCA307" s="275"/>
      <c r="JCB307" s="271"/>
      <c r="JCC307" s="275"/>
      <c r="JCD307" s="271"/>
      <c r="JCE307" s="275"/>
      <c r="JCF307" s="271"/>
      <c r="JCG307" s="275"/>
      <c r="JCH307" s="271"/>
      <c r="JCI307" s="275"/>
      <c r="JCJ307" s="271"/>
      <c r="JCK307" s="275"/>
      <c r="JCL307" s="271"/>
      <c r="JCM307" s="275"/>
      <c r="JCN307" s="271"/>
      <c r="JCO307" s="275"/>
      <c r="JCP307" s="271"/>
      <c r="JCQ307" s="275"/>
      <c r="JCR307" s="271"/>
      <c r="JCS307" s="275"/>
      <c r="JCT307" s="271"/>
      <c r="JCU307" s="275"/>
      <c r="JCV307" s="271"/>
      <c r="JCW307" s="275"/>
      <c r="JCX307" s="271"/>
      <c r="JCY307" s="275"/>
      <c r="JCZ307" s="271"/>
      <c r="JDA307" s="275"/>
      <c r="JDB307" s="271"/>
      <c r="JDC307" s="275"/>
      <c r="JDD307" s="271"/>
      <c r="JDE307" s="275"/>
      <c r="JDF307" s="271"/>
      <c r="JDG307" s="275"/>
      <c r="JDH307" s="271"/>
      <c r="JDI307" s="275"/>
      <c r="JDJ307" s="271"/>
      <c r="JDK307" s="275"/>
      <c r="JDL307" s="271"/>
      <c r="JDM307" s="275"/>
      <c r="JDN307" s="271"/>
      <c r="JDO307" s="275"/>
      <c r="JDP307" s="271"/>
      <c r="JDQ307" s="275"/>
      <c r="JDR307" s="271"/>
      <c r="JDS307" s="275"/>
      <c r="JDT307" s="271"/>
      <c r="JDU307" s="275"/>
      <c r="JDV307" s="271"/>
      <c r="JDW307" s="275"/>
      <c r="JDX307" s="271"/>
      <c r="JDY307" s="275"/>
      <c r="JDZ307" s="271"/>
      <c r="JEA307" s="275"/>
      <c r="JEB307" s="271"/>
      <c r="JEC307" s="275"/>
      <c r="JED307" s="271"/>
      <c r="JEE307" s="275"/>
      <c r="JEF307" s="271"/>
      <c r="JEG307" s="275"/>
      <c r="JEH307" s="271"/>
      <c r="JEI307" s="275"/>
      <c r="JEJ307" s="271"/>
      <c r="JEK307" s="275"/>
      <c r="JEL307" s="271"/>
      <c r="JEM307" s="275"/>
      <c r="JEN307" s="271"/>
      <c r="JEO307" s="275"/>
      <c r="JEP307" s="271"/>
      <c r="JEQ307" s="275"/>
      <c r="JER307" s="271"/>
      <c r="JES307" s="275"/>
      <c r="JET307" s="271"/>
      <c r="JEU307" s="275"/>
      <c r="JEV307" s="271"/>
      <c r="JEW307" s="275"/>
      <c r="JEX307" s="271"/>
      <c r="JEY307" s="275"/>
      <c r="JEZ307" s="271"/>
      <c r="JFA307" s="275"/>
      <c r="JFB307" s="271"/>
      <c r="JFC307" s="275"/>
      <c r="JFD307" s="271"/>
      <c r="JFE307" s="275"/>
      <c r="JFF307" s="271"/>
      <c r="JFG307" s="275"/>
      <c r="JFH307" s="271"/>
      <c r="JFI307" s="275"/>
      <c r="JFJ307" s="271"/>
      <c r="JFK307" s="275"/>
      <c r="JFL307" s="271"/>
      <c r="JFM307" s="275"/>
      <c r="JFN307" s="271"/>
      <c r="JFO307" s="275"/>
      <c r="JFP307" s="271"/>
      <c r="JFQ307" s="275"/>
      <c r="JFR307" s="271"/>
      <c r="JFS307" s="275"/>
      <c r="JFT307" s="271"/>
      <c r="JFU307" s="275"/>
      <c r="JFV307" s="271"/>
      <c r="JFW307" s="275"/>
      <c r="JFX307" s="271"/>
      <c r="JFY307" s="275"/>
      <c r="JFZ307" s="271"/>
      <c r="JGA307" s="275"/>
      <c r="JGB307" s="271"/>
      <c r="JGC307" s="275"/>
      <c r="JGD307" s="271"/>
      <c r="JGE307" s="275"/>
      <c r="JGF307" s="271"/>
      <c r="JGG307" s="275"/>
      <c r="JGH307" s="271"/>
      <c r="JGI307" s="275"/>
      <c r="JGJ307" s="271"/>
      <c r="JGK307" s="275"/>
      <c r="JGL307" s="271"/>
      <c r="JGM307" s="275"/>
      <c r="JGN307" s="271"/>
      <c r="JGO307" s="275"/>
      <c r="JGP307" s="271"/>
      <c r="JGQ307" s="275"/>
      <c r="JGR307" s="271"/>
      <c r="JGS307" s="275"/>
      <c r="JGT307" s="271"/>
      <c r="JGU307" s="275"/>
      <c r="JGV307" s="271"/>
      <c r="JGW307" s="275"/>
      <c r="JGX307" s="271"/>
      <c r="JGY307" s="275"/>
      <c r="JGZ307" s="271"/>
      <c r="JHA307" s="275"/>
      <c r="JHB307" s="271"/>
      <c r="JHC307" s="275"/>
      <c r="JHD307" s="271"/>
      <c r="JHE307" s="275"/>
      <c r="JHF307" s="271"/>
      <c r="JHG307" s="275"/>
      <c r="JHH307" s="271"/>
      <c r="JHI307" s="275"/>
      <c r="JHJ307" s="271"/>
      <c r="JHK307" s="275"/>
      <c r="JHL307" s="271"/>
      <c r="JHM307" s="275"/>
      <c r="JHN307" s="271"/>
      <c r="JHO307" s="275"/>
      <c r="JHP307" s="271"/>
      <c r="JHQ307" s="275"/>
      <c r="JHR307" s="271"/>
      <c r="JHS307" s="275"/>
      <c r="JHT307" s="271"/>
      <c r="JHU307" s="275"/>
      <c r="JHV307" s="271"/>
      <c r="JHW307" s="275"/>
      <c r="JHX307" s="271"/>
      <c r="JHY307" s="275"/>
      <c r="JHZ307" s="271"/>
      <c r="JIA307" s="275"/>
      <c r="JIB307" s="271"/>
      <c r="JIC307" s="275"/>
      <c r="JID307" s="271"/>
      <c r="JIE307" s="275"/>
      <c r="JIF307" s="271"/>
      <c r="JIG307" s="275"/>
      <c r="JIH307" s="271"/>
      <c r="JII307" s="275"/>
      <c r="JIJ307" s="271"/>
      <c r="JIK307" s="275"/>
      <c r="JIL307" s="271"/>
      <c r="JIM307" s="275"/>
      <c r="JIN307" s="271"/>
      <c r="JIO307" s="275"/>
      <c r="JIP307" s="271"/>
      <c r="JIQ307" s="275"/>
      <c r="JIR307" s="271"/>
      <c r="JIS307" s="275"/>
      <c r="JIT307" s="271"/>
      <c r="JIU307" s="275"/>
      <c r="JIV307" s="271"/>
      <c r="JIW307" s="275"/>
      <c r="JIX307" s="271"/>
      <c r="JIY307" s="275"/>
      <c r="JIZ307" s="271"/>
      <c r="JJA307" s="275"/>
      <c r="JJB307" s="271"/>
      <c r="JJC307" s="275"/>
      <c r="JJD307" s="271"/>
      <c r="JJE307" s="275"/>
      <c r="JJF307" s="271"/>
      <c r="JJG307" s="275"/>
      <c r="JJH307" s="271"/>
      <c r="JJI307" s="275"/>
      <c r="JJJ307" s="271"/>
      <c r="JJK307" s="275"/>
      <c r="JJL307" s="271"/>
      <c r="JJM307" s="275"/>
      <c r="JJN307" s="271"/>
      <c r="JJO307" s="275"/>
      <c r="JJP307" s="271"/>
      <c r="JJQ307" s="275"/>
      <c r="JJR307" s="271"/>
      <c r="JJS307" s="275"/>
      <c r="JJT307" s="271"/>
      <c r="JJU307" s="275"/>
      <c r="JJV307" s="271"/>
      <c r="JJW307" s="275"/>
      <c r="JJX307" s="271"/>
      <c r="JJY307" s="275"/>
      <c r="JJZ307" s="271"/>
      <c r="JKA307" s="275"/>
      <c r="JKB307" s="271"/>
      <c r="JKC307" s="275"/>
      <c r="JKD307" s="271"/>
      <c r="JKE307" s="275"/>
      <c r="JKF307" s="271"/>
      <c r="JKG307" s="275"/>
      <c r="JKH307" s="271"/>
      <c r="JKI307" s="275"/>
      <c r="JKJ307" s="271"/>
      <c r="JKK307" s="275"/>
      <c r="JKL307" s="271"/>
      <c r="JKM307" s="275"/>
      <c r="JKN307" s="271"/>
      <c r="JKO307" s="275"/>
      <c r="JKP307" s="271"/>
      <c r="JKQ307" s="275"/>
      <c r="JKR307" s="271"/>
      <c r="JKS307" s="275"/>
      <c r="JKT307" s="271"/>
      <c r="JKU307" s="275"/>
      <c r="JKV307" s="271"/>
      <c r="JKW307" s="275"/>
      <c r="JKX307" s="271"/>
      <c r="JKY307" s="275"/>
      <c r="JKZ307" s="271"/>
      <c r="JLA307" s="275"/>
      <c r="JLB307" s="271"/>
      <c r="JLC307" s="275"/>
      <c r="JLD307" s="271"/>
      <c r="JLE307" s="275"/>
      <c r="JLF307" s="271"/>
      <c r="JLG307" s="275"/>
      <c r="JLH307" s="271"/>
      <c r="JLI307" s="275"/>
      <c r="JLJ307" s="271"/>
      <c r="JLK307" s="275"/>
      <c r="JLL307" s="271"/>
      <c r="JLM307" s="275"/>
      <c r="JLN307" s="271"/>
      <c r="JLO307" s="275"/>
      <c r="JLP307" s="271"/>
      <c r="JLQ307" s="275"/>
      <c r="JLR307" s="271"/>
      <c r="JLS307" s="275"/>
      <c r="JLT307" s="271"/>
      <c r="JLU307" s="275"/>
      <c r="JLV307" s="271"/>
      <c r="JLW307" s="275"/>
      <c r="JLX307" s="271"/>
      <c r="JLY307" s="275"/>
      <c r="JLZ307" s="271"/>
      <c r="JMA307" s="275"/>
      <c r="JMB307" s="271"/>
      <c r="JMC307" s="275"/>
      <c r="JMD307" s="271"/>
      <c r="JME307" s="275"/>
      <c r="JMF307" s="271"/>
      <c r="JMG307" s="275"/>
      <c r="JMH307" s="271"/>
      <c r="JMI307" s="275"/>
      <c r="JMJ307" s="271"/>
      <c r="JMK307" s="275"/>
      <c r="JML307" s="271"/>
      <c r="JMM307" s="275"/>
      <c r="JMN307" s="271"/>
      <c r="JMO307" s="275"/>
      <c r="JMP307" s="271"/>
      <c r="JMQ307" s="275"/>
      <c r="JMR307" s="271"/>
      <c r="JMS307" s="275"/>
      <c r="JMT307" s="271"/>
      <c r="JMU307" s="275"/>
      <c r="JMV307" s="271"/>
      <c r="JMW307" s="275"/>
      <c r="JMX307" s="271"/>
      <c r="JMY307" s="275"/>
      <c r="JMZ307" s="271"/>
      <c r="JNA307" s="275"/>
      <c r="JNB307" s="271"/>
      <c r="JNC307" s="275"/>
      <c r="JND307" s="271"/>
      <c r="JNE307" s="275"/>
      <c r="JNF307" s="271"/>
      <c r="JNG307" s="275"/>
      <c r="JNH307" s="271"/>
      <c r="JNI307" s="275"/>
      <c r="JNJ307" s="271"/>
      <c r="JNK307" s="275"/>
      <c r="JNL307" s="271"/>
      <c r="JNM307" s="275"/>
      <c r="JNN307" s="271"/>
      <c r="JNO307" s="275"/>
      <c r="JNP307" s="271"/>
      <c r="JNQ307" s="275"/>
      <c r="JNR307" s="271"/>
      <c r="JNS307" s="275"/>
      <c r="JNT307" s="271"/>
      <c r="JNU307" s="275"/>
      <c r="JNV307" s="271"/>
      <c r="JNW307" s="275"/>
      <c r="JNX307" s="271"/>
      <c r="JNY307" s="275"/>
      <c r="JNZ307" s="271"/>
      <c r="JOA307" s="275"/>
      <c r="JOB307" s="271"/>
      <c r="JOC307" s="275"/>
      <c r="JOD307" s="271"/>
      <c r="JOE307" s="275"/>
      <c r="JOF307" s="271"/>
      <c r="JOG307" s="275"/>
      <c r="JOH307" s="271"/>
      <c r="JOI307" s="275"/>
      <c r="JOJ307" s="271"/>
      <c r="JOK307" s="275"/>
      <c r="JOL307" s="271"/>
      <c r="JOM307" s="275"/>
      <c r="JON307" s="271"/>
      <c r="JOO307" s="275"/>
      <c r="JOP307" s="271"/>
      <c r="JOQ307" s="275"/>
      <c r="JOR307" s="271"/>
      <c r="JOS307" s="275"/>
      <c r="JOT307" s="271"/>
      <c r="JOU307" s="275"/>
      <c r="JOV307" s="271"/>
      <c r="JOW307" s="275"/>
      <c r="JOX307" s="271"/>
      <c r="JOY307" s="275"/>
      <c r="JOZ307" s="271"/>
      <c r="JPA307" s="275"/>
      <c r="JPB307" s="271"/>
      <c r="JPC307" s="275"/>
      <c r="JPD307" s="271"/>
      <c r="JPE307" s="275"/>
      <c r="JPF307" s="271"/>
      <c r="JPG307" s="275"/>
      <c r="JPH307" s="271"/>
      <c r="JPI307" s="275"/>
      <c r="JPJ307" s="271"/>
      <c r="JPK307" s="275"/>
      <c r="JPL307" s="271"/>
      <c r="JPM307" s="275"/>
      <c r="JPN307" s="271"/>
      <c r="JPO307" s="275"/>
      <c r="JPP307" s="271"/>
      <c r="JPQ307" s="275"/>
      <c r="JPR307" s="271"/>
      <c r="JPS307" s="275"/>
      <c r="JPT307" s="271"/>
      <c r="JPU307" s="275"/>
      <c r="JPV307" s="271"/>
      <c r="JPW307" s="275"/>
      <c r="JPX307" s="271"/>
      <c r="JPY307" s="275"/>
      <c r="JPZ307" s="271"/>
      <c r="JQA307" s="275"/>
      <c r="JQB307" s="271"/>
      <c r="JQC307" s="275"/>
      <c r="JQD307" s="271"/>
      <c r="JQE307" s="275"/>
      <c r="JQF307" s="271"/>
      <c r="JQG307" s="275"/>
      <c r="JQH307" s="271"/>
      <c r="JQI307" s="275"/>
      <c r="JQJ307" s="271"/>
      <c r="JQK307" s="275"/>
      <c r="JQL307" s="271"/>
      <c r="JQM307" s="275"/>
      <c r="JQN307" s="271"/>
      <c r="JQO307" s="275"/>
      <c r="JQP307" s="271"/>
      <c r="JQQ307" s="275"/>
      <c r="JQR307" s="271"/>
      <c r="JQS307" s="275"/>
      <c r="JQT307" s="271"/>
      <c r="JQU307" s="275"/>
      <c r="JQV307" s="271"/>
      <c r="JQW307" s="275"/>
      <c r="JQX307" s="271"/>
      <c r="JQY307" s="275"/>
      <c r="JQZ307" s="271"/>
      <c r="JRA307" s="275"/>
      <c r="JRB307" s="271"/>
      <c r="JRC307" s="275"/>
      <c r="JRD307" s="271"/>
      <c r="JRE307" s="275"/>
      <c r="JRF307" s="271"/>
      <c r="JRG307" s="275"/>
      <c r="JRH307" s="271"/>
      <c r="JRI307" s="275"/>
      <c r="JRJ307" s="271"/>
      <c r="JRK307" s="275"/>
      <c r="JRL307" s="271"/>
      <c r="JRM307" s="275"/>
      <c r="JRN307" s="271"/>
      <c r="JRO307" s="275"/>
      <c r="JRP307" s="271"/>
      <c r="JRQ307" s="275"/>
      <c r="JRR307" s="271"/>
      <c r="JRS307" s="275"/>
      <c r="JRT307" s="271"/>
      <c r="JRU307" s="275"/>
      <c r="JRV307" s="271"/>
      <c r="JRW307" s="275"/>
      <c r="JRX307" s="271"/>
      <c r="JRY307" s="275"/>
      <c r="JRZ307" s="271"/>
      <c r="JSA307" s="275"/>
      <c r="JSB307" s="271"/>
      <c r="JSC307" s="275"/>
      <c r="JSD307" s="271"/>
      <c r="JSE307" s="275"/>
      <c r="JSF307" s="271"/>
      <c r="JSG307" s="275"/>
      <c r="JSH307" s="271"/>
      <c r="JSI307" s="275"/>
      <c r="JSJ307" s="271"/>
      <c r="JSK307" s="275"/>
      <c r="JSL307" s="271"/>
      <c r="JSM307" s="275"/>
      <c r="JSN307" s="271"/>
      <c r="JSO307" s="275"/>
      <c r="JSP307" s="271"/>
      <c r="JSQ307" s="275"/>
      <c r="JSR307" s="271"/>
      <c r="JSS307" s="275"/>
      <c r="JST307" s="271"/>
      <c r="JSU307" s="275"/>
      <c r="JSV307" s="271"/>
      <c r="JSW307" s="275"/>
      <c r="JSX307" s="271"/>
      <c r="JSY307" s="275"/>
      <c r="JSZ307" s="271"/>
      <c r="JTA307" s="275"/>
      <c r="JTB307" s="271"/>
      <c r="JTC307" s="275"/>
      <c r="JTD307" s="271"/>
      <c r="JTE307" s="275"/>
      <c r="JTF307" s="271"/>
      <c r="JTG307" s="275"/>
      <c r="JTH307" s="271"/>
      <c r="JTI307" s="275"/>
      <c r="JTJ307" s="271"/>
      <c r="JTK307" s="275"/>
      <c r="JTL307" s="271"/>
      <c r="JTM307" s="275"/>
      <c r="JTN307" s="271"/>
      <c r="JTO307" s="275"/>
      <c r="JTP307" s="271"/>
      <c r="JTQ307" s="275"/>
      <c r="JTR307" s="271"/>
      <c r="JTS307" s="275"/>
      <c r="JTT307" s="271"/>
      <c r="JTU307" s="275"/>
      <c r="JTV307" s="271"/>
      <c r="JTW307" s="275"/>
      <c r="JTX307" s="271"/>
      <c r="JTY307" s="275"/>
      <c r="JTZ307" s="271"/>
      <c r="JUA307" s="275"/>
      <c r="JUB307" s="271"/>
      <c r="JUC307" s="275"/>
      <c r="JUD307" s="271"/>
      <c r="JUE307" s="275"/>
      <c r="JUF307" s="271"/>
      <c r="JUG307" s="275"/>
      <c r="JUH307" s="271"/>
      <c r="JUI307" s="275"/>
      <c r="JUJ307" s="271"/>
      <c r="JUK307" s="275"/>
      <c r="JUL307" s="271"/>
      <c r="JUM307" s="275"/>
      <c r="JUN307" s="271"/>
      <c r="JUO307" s="275"/>
      <c r="JUP307" s="271"/>
      <c r="JUQ307" s="275"/>
      <c r="JUR307" s="271"/>
      <c r="JUS307" s="275"/>
      <c r="JUT307" s="271"/>
      <c r="JUU307" s="275"/>
      <c r="JUV307" s="271"/>
      <c r="JUW307" s="275"/>
      <c r="JUX307" s="271"/>
      <c r="JUY307" s="275"/>
      <c r="JUZ307" s="271"/>
      <c r="JVA307" s="275"/>
      <c r="JVB307" s="271"/>
      <c r="JVC307" s="275"/>
      <c r="JVD307" s="271"/>
      <c r="JVE307" s="275"/>
      <c r="JVF307" s="271"/>
      <c r="JVG307" s="275"/>
      <c r="JVH307" s="271"/>
      <c r="JVI307" s="275"/>
      <c r="JVJ307" s="271"/>
      <c r="JVK307" s="275"/>
      <c r="JVL307" s="271"/>
      <c r="JVM307" s="275"/>
      <c r="JVN307" s="271"/>
      <c r="JVO307" s="275"/>
      <c r="JVP307" s="271"/>
      <c r="JVQ307" s="275"/>
      <c r="JVR307" s="271"/>
      <c r="JVS307" s="275"/>
      <c r="JVT307" s="271"/>
      <c r="JVU307" s="275"/>
      <c r="JVV307" s="271"/>
      <c r="JVW307" s="275"/>
      <c r="JVX307" s="271"/>
      <c r="JVY307" s="275"/>
      <c r="JVZ307" s="271"/>
      <c r="JWA307" s="275"/>
      <c r="JWB307" s="271"/>
      <c r="JWC307" s="275"/>
      <c r="JWD307" s="271"/>
      <c r="JWE307" s="275"/>
      <c r="JWF307" s="271"/>
      <c r="JWG307" s="275"/>
      <c r="JWH307" s="271"/>
      <c r="JWI307" s="275"/>
      <c r="JWJ307" s="271"/>
      <c r="JWK307" s="275"/>
      <c r="JWL307" s="271"/>
      <c r="JWM307" s="275"/>
      <c r="JWN307" s="271"/>
      <c r="JWO307" s="275"/>
      <c r="JWP307" s="271"/>
      <c r="JWQ307" s="275"/>
      <c r="JWR307" s="271"/>
      <c r="JWS307" s="275"/>
      <c r="JWT307" s="271"/>
      <c r="JWU307" s="275"/>
      <c r="JWV307" s="271"/>
      <c r="JWW307" s="275"/>
      <c r="JWX307" s="271"/>
      <c r="JWY307" s="275"/>
      <c r="JWZ307" s="271"/>
      <c r="JXA307" s="275"/>
      <c r="JXB307" s="271"/>
      <c r="JXC307" s="275"/>
      <c r="JXD307" s="271"/>
      <c r="JXE307" s="275"/>
      <c r="JXF307" s="271"/>
      <c r="JXG307" s="275"/>
      <c r="JXH307" s="271"/>
      <c r="JXI307" s="275"/>
      <c r="JXJ307" s="271"/>
      <c r="JXK307" s="275"/>
      <c r="JXL307" s="271"/>
      <c r="JXM307" s="275"/>
      <c r="JXN307" s="271"/>
      <c r="JXO307" s="275"/>
      <c r="JXP307" s="271"/>
      <c r="JXQ307" s="275"/>
      <c r="JXR307" s="271"/>
      <c r="JXS307" s="275"/>
      <c r="JXT307" s="271"/>
      <c r="JXU307" s="275"/>
      <c r="JXV307" s="271"/>
      <c r="JXW307" s="275"/>
      <c r="JXX307" s="271"/>
      <c r="JXY307" s="275"/>
      <c r="JXZ307" s="271"/>
      <c r="JYA307" s="275"/>
      <c r="JYB307" s="271"/>
      <c r="JYC307" s="275"/>
      <c r="JYD307" s="271"/>
      <c r="JYE307" s="275"/>
      <c r="JYF307" s="271"/>
      <c r="JYG307" s="275"/>
      <c r="JYH307" s="271"/>
      <c r="JYI307" s="275"/>
      <c r="JYJ307" s="271"/>
      <c r="JYK307" s="275"/>
      <c r="JYL307" s="271"/>
      <c r="JYM307" s="275"/>
      <c r="JYN307" s="271"/>
      <c r="JYO307" s="275"/>
      <c r="JYP307" s="271"/>
      <c r="JYQ307" s="275"/>
      <c r="JYR307" s="271"/>
      <c r="JYS307" s="275"/>
      <c r="JYT307" s="271"/>
      <c r="JYU307" s="275"/>
      <c r="JYV307" s="271"/>
      <c r="JYW307" s="275"/>
      <c r="JYX307" s="271"/>
      <c r="JYY307" s="275"/>
      <c r="JYZ307" s="271"/>
      <c r="JZA307" s="275"/>
      <c r="JZB307" s="271"/>
      <c r="JZC307" s="275"/>
      <c r="JZD307" s="271"/>
      <c r="JZE307" s="275"/>
      <c r="JZF307" s="271"/>
      <c r="JZG307" s="275"/>
      <c r="JZH307" s="271"/>
      <c r="JZI307" s="275"/>
      <c r="JZJ307" s="271"/>
      <c r="JZK307" s="275"/>
      <c r="JZL307" s="271"/>
      <c r="JZM307" s="275"/>
      <c r="JZN307" s="271"/>
      <c r="JZO307" s="275"/>
      <c r="JZP307" s="271"/>
      <c r="JZQ307" s="275"/>
      <c r="JZR307" s="271"/>
      <c r="JZS307" s="275"/>
      <c r="JZT307" s="271"/>
      <c r="JZU307" s="275"/>
      <c r="JZV307" s="271"/>
      <c r="JZW307" s="275"/>
      <c r="JZX307" s="271"/>
      <c r="JZY307" s="275"/>
      <c r="JZZ307" s="271"/>
      <c r="KAA307" s="275"/>
      <c r="KAB307" s="271"/>
      <c r="KAC307" s="275"/>
      <c r="KAD307" s="271"/>
      <c r="KAE307" s="275"/>
      <c r="KAF307" s="271"/>
      <c r="KAG307" s="275"/>
      <c r="KAH307" s="271"/>
      <c r="KAI307" s="275"/>
      <c r="KAJ307" s="271"/>
      <c r="KAK307" s="275"/>
      <c r="KAL307" s="271"/>
      <c r="KAM307" s="275"/>
      <c r="KAN307" s="271"/>
      <c r="KAO307" s="275"/>
      <c r="KAP307" s="271"/>
      <c r="KAQ307" s="275"/>
      <c r="KAR307" s="271"/>
      <c r="KAS307" s="275"/>
      <c r="KAT307" s="271"/>
      <c r="KAU307" s="275"/>
      <c r="KAV307" s="271"/>
      <c r="KAW307" s="275"/>
      <c r="KAX307" s="271"/>
      <c r="KAY307" s="275"/>
      <c r="KAZ307" s="271"/>
      <c r="KBA307" s="275"/>
      <c r="KBB307" s="271"/>
      <c r="KBC307" s="275"/>
      <c r="KBD307" s="271"/>
      <c r="KBE307" s="275"/>
      <c r="KBF307" s="271"/>
      <c r="KBG307" s="275"/>
      <c r="KBH307" s="271"/>
      <c r="KBI307" s="275"/>
      <c r="KBJ307" s="271"/>
      <c r="KBK307" s="275"/>
      <c r="KBL307" s="271"/>
      <c r="KBM307" s="275"/>
      <c r="KBN307" s="271"/>
      <c r="KBO307" s="275"/>
      <c r="KBP307" s="271"/>
      <c r="KBQ307" s="275"/>
      <c r="KBR307" s="271"/>
      <c r="KBS307" s="275"/>
      <c r="KBT307" s="271"/>
      <c r="KBU307" s="275"/>
      <c r="KBV307" s="271"/>
      <c r="KBW307" s="275"/>
      <c r="KBX307" s="271"/>
      <c r="KBY307" s="275"/>
      <c r="KBZ307" s="271"/>
      <c r="KCA307" s="275"/>
      <c r="KCB307" s="271"/>
      <c r="KCC307" s="275"/>
      <c r="KCD307" s="271"/>
      <c r="KCE307" s="275"/>
      <c r="KCF307" s="271"/>
      <c r="KCG307" s="275"/>
      <c r="KCH307" s="271"/>
      <c r="KCI307" s="275"/>
      <c r="KCJ307" s="271"/>
      <c r="KCK307" s="275"/>
      <c r="KCL307" s="271"/>
      <c r="KCM307" s="275"/>
      <c r="KCN307" s="271"/>
      <c r="KCO307" s="275"/>
      <c r="KCP307" s="271"/>
      <c r="KCQ307" s="275"/>
      <c r="KCR307" s="271"/>
      <c r="KCS307" s="275"/>
      <c r="KCT307" s="271"/>
      <c r="KCU307" s="275"/>
      <c r="KCV307" s="271"/>
      <c r="KCW307" s="275"/>
      <c r="KCX307" s="271"/>
      <c r="KCY307" s="275"/>
      <c r="KCZ307" s="271"/>
      <c r="KDA307" s="275"/>
      <c r="KDB307" s="271"/>
      <c r="KDC307" s="275"/>
      <c r="KDD307" s="271"/>
      <c r="KDE307" s="275"/>
      <c r="KDF307" s="271"/>
      <c r="KDG307" s="275"/>
      <c r="KDH307" s="271"/>
      <c r="KDI307" s="275"/>
      <c r="KDJ307" s="271"/>
      <c r="KDK307" s="275"/>
      <c r="KDL307" s="271"/>
      <c r="KDM307" s="275"/>
      <c r="KDN307" s="271"/>
      <c r="KDO307" s="275"/>
      <c r="KDP307" s="271"/>
      <c r="KDQ307" s="275"/>
      <c r="KDR307" s="271"/>
      <c r="KDS307" s="275"/>
      <c r="KDT307" s="271"/>
      <c r="KDU307" s="275"/>
      <c r="KDV307" s="271"/>
      <c r="KDW307" s="275"/>
      <c r="KDX307" s="271"/>
      <c r="KDY307" s="275"/>
      <c r="KDZ307" s="271"/>
      <c r="KEA307" s="275"/>
      <c r="KEB307" s="271"/>
      <c r="KEC307" s="275"/>
      <c r="KED307" s="271"/>
      <c r="KEE307" s="275"/>
      <c r="KEF307" s="271"/>
      <c r="KEG307" s="275"/>
      <c r="KEH307" s="271"/>
      <c r="KEI307" s="275"/>
      <c r="KEJ307" s="271"/>
      <c r="KEK307" s="275"/>
      <c r="KEL307" s="271"/>
      <c r="KEM307" s="275"/>
      <c r="KEN307" s="271"/>
      <c r="KEO307" s="275"/>
      <c r="KEP307" s="271"/>
      <c r="KEQ307" s="275"/>
      <c r="KER307" s="271"/>
      <c r="KES307" s="275"/>
      <c r="KET307" s="271"/>
      <c r="KEU307" s="275"/>
      <c r="KEV307" s="271"/>
      <c r="KEW307" s="275"/>
      <c r="KEX307" s="271"/>
      <c r="KEY307" s="275"/>
      <c r="KEZ307" s="271"/>
      <c r="KFA307" s="275"/>
      <c r="KFB307" s="271"/>
      <c r="KFC307" s="275"/>
      <c r="KFD307" s="271"/>
      <c r="KFE307" s="275"/>
      <c r="KFF307" s="271"/>
      <c r="KFG307" s="275"/>
      <c r="KFH307" s="271"/>
      <c r="KFI307" s="275"/>
      <c r="KFJ307" s="271"/>
      <c r="KFK307" s="275"/>
      <c r="KFL307" s="271"/>
      <c r="KFM307" s="275"/>
      <c r="KFN307" s="271"/>
      <c r="KFO307" s="275"/>
      <c r="KFP307" s="271"/>
      <c r="KFQ307" s="275"/>
      <c r="KFR307" s="271"/>
      <c r="KFS307" s="275"/>
      <c r="KFT307" s="271"/>
      <c r="KFU307" s="275"/>
      <c r="KFV307" s="271"/>
      <c r="KFW307" s="275"/>
      <c r="KFX307" s="271"/>
      <c r="KFY307" s="275"/>
      <c r="KFZ307" s="271"/>
      <c r="KGA307" s="275"/>
      <c r="KGB307" s="271"/>
      <c r="KGC307" s="275"/>
      <c r="KGD307" s="271"/>
      <c r="KGE307" s="275"/>
      <c r="KGF307" s="271"/>
      <c r="KGG307" s="275"/>
      <c r="KGH307" s="271"/>
      <c r="KGI307" s="275"/>
      <c r="KGJ307" s="271"/>
      <c r="KGK307" s="275"/>
      <c r="KGL307" s="271"/>
      <c r="KGM307" s="275"/>
      <c r="KGN307" s="271"/>
      <c r="KGO307" s="275"/>
      <c r="KGP307" s="271"/>
      <c r="KGQ307" s="275"/>
      <c r="KGR307" s="271"/>
      <c r="KGS307" s="275"/>
      <c r="KGT307" s="271"/>
      <c r="KGU307" s="275"/>
      <c r="KGV307" s="271"/>
      <c r="KGW307" s="275"/>
      <c r="KGX307" s="271"/>
      <c r="KGY307" s="275"/>
      <c r="KGZ307" s="271"/>
      <c r="KHA307" s="275"/>
      <c r="KHB307" s="271"/>
      <c r="KHC307" s="275"/>
      <c r="KHD307" s="271"/>
      <c r="KHE307" s="275"/>
      <c r="KHF307" s="271"/>
      <c r="KHG307" s="275"/>
      <c r="KHH307" s="271"/>
      <c r="KHI307" s="275"/>
      <c r="KHJ307" s="271"/>
      <c r="KHK307" s="275"/>
      <c r="KHL307" s="271"/>
      <c r="KHM307" s="275"/>
      <c r="KHN307" s="271"/>
      <c r="KHO307" s="275"/>
      <c r="KHP307" s="271"/>
      <c r="KHQ307" s="275"/>
      <c r="KHR307" s="271"/>
      <c r="KHS307" s="275"/>
      <c r="KHT307" s="271"/>
      <c r="KHU307" s="275"/>
      <c r="KHV307" s="271"/>
      <c r="KHW307" s="275"/>
      <c r="KHX307" s="271"/>
      <c r="KHY307" s="275"/>
      <c r="KHZ307" s="271"/>
      <c r="KIA307" s="275"/>
      <c r="KIB307" s="271"/>
      <c r="KIC307" s="275"/>
      <c r="KID307" s="271"/>
      <c r="KIE307" s="275"/>
      <c r="KIF307" s="271"/>
      <c r="KIG307" s="275"/>
      <c r="KIH307" s="271"/>
      <c r="KII307" s="275"/>
      <c r="KIJ307" s="271"/>
      <c r="KIK307" s="275"/>
      <c r="KIL307" s="271"/>
      <c r="KIM307" s="275"/>
      <c r="KIN307" s="271"/>
      <c r="KIO307" s="275"/>
      <c r="KIP307" s="271"/>
      <c r="KIQ307" s="275"/>
      <c r="KIR307" s="271"/>
      <c r="KIS307" s="275"/>
      <c r="KIT307" s="271"/>
      <c r="KIU307" s="275"/>
      <c r="KIV307" s="271"/>
      <c r="KIW307" s="275"/>
      <c r="KIX307" s="271"/>
      <c r="KIY307" s="275"/>
      <c r="KIZ307" s="271"/>
      <c r="KJA307" s="275"/>
      <c r="KJB307" s="271"/>
      <c r="KJC307" s="275"/>
      <c r="KJD307" s="271"/>
      <c r="KJE307" s="275"/>
      <c r="KJF307" s="271"/>
      <c r="KJG307" s="275"/>
      <c r="KJH307" s="271"/>
      <c r="KJI307" s="275"/>
      <c r="KJJ307" s="271"/>
      <c r="KJK307" s="275"/>
      <c r="KJL307" s="271"/>
      <c r="KJM307" s="275"/>
      <c r="KJN307" s="271"/>
      <c r="KJO307" s="275"/>
      <c r="KJP307" s="271"/>
      <c r="KJQ307" s="275"/>
      <c r="KJR307" s="271"/>
      <c r="KJS307" s="275"/>
      <c r="KJT307" s="271"/>
      <c r="KJU307" s="275"/>
      <c r="KJV307" s="271"/>
      <c r="KJW307" s="275"/>
      <c r="KJX307" s="271"/>
      <c r="KJY307" s="275"/>
      <c r="KJZ307" s="271"/>
      <c r="KKA307" s="275"/>
      <c r="KKB307" s="271"/>
      <c r="KKC307" s="275"/>
      <c r="KKD307" s="271"/>
      <c r="KKE307" s="275"/>
      <c r="KKF307" s="271"/>
      <c r="KKG307" s="275"/>
      <c r="KKH307" s="271"/>
      <c r="KKI307" s="275"/>
      <c r="KKJ307" s="271"/>
      <c r="KKK307" s="275"/>
      <c r="KKL307" s="271"/>
      <c r="KKM307" s="275"/>
      <c r="KKN307" s="271"/>
      <c r="KKO307" s="275"/>
      <c r="KKP307" s="271"/>
      <c r="KKQ307" s="275"/>
      <c r="KKR307" s="271"/>
      <c r="KKS307" s="275"/>
      <c r="KKT307" s="271"/>
      <c r="KKU307" s="275"/>
      <c r="KKV307" s="271"/>
      <c r="KKW307" s="275"/>
      <c r="KKX307" s="271"/>
      <c r="KKY307" s="275"/>
      <c r="KKZ307" s="271"/>
      <c r="KLA307" s="275"/>
      <c r="KLB307" s="271"/>
      <c r="KLC307" s="275"/>
      <c r="KLD307" s="271"/>
      <c r="KLE307" s="275"/>
      <c r="KLF307" s="271"/>
      <c r="KLG307" s="275"/>
      <c r="KLH307" s="271"/>
      <c r="KLI307" s="275"/>
      <c r="KLJ307" s="271"/>
      <c r="KLK307" s="275"/>
      <c r="KLL307" s="271"/>
      <c r="KLM307" s="275"/>
      <c r="KLN307" s="271"/>
      <c r="KLO307" s="275"/>
      <c r="KLP307" s="271"/>
      <c r="KLQ307" s="275"/>
      <c r="KLR307" s="271"/>
      <c r="KLS307" s="275"/>
      <c r="KLT307" s="271"/>
      <c r="KLU307" s="275"/>
      <c r="KLV307" s="271"/>
      <c r="KLW307" s="275"/>
      <c r="KLX307" s="271"/>
      <c r="KLY307" s="275"/>
      <c r="KLZ307" s="271"/>
      <c r="KMA307" s="275"/>
      <c r="KMB307" s="271"/>
      <c r="KMC307" s="275"/>
      <c r="KMD307" s="271"/>
      <c r="KME307" s="275"/>
      <c r="KMF307" s="271"/>
      <c r="KMG307" s="275"/>
      <c r="KMH307" s="271"/>
      <c r="KMI307" s="275"/>
      <c r="KMJ307" s="271"/>
      <c r="KMK307" s="275"/>
      <c r="KML307" s="271"/>
      <c r="KMM307" s="275"/>
      <c r="KMN307" s="271"/>
      <c r="KMO307" s="275"/>
      <c r="KMP307" s="271"/>
      <c r="KMQ307" s="275"/>
      <c r="KMR307" s="271"/>
      <c r="KMS307" s="275"/>
      <c r="KMT307" s="271"/>
      <c r="KMU307" s="275"/>
      <c r="KMV307" s="271"/>
      <c r="KMW307" s="275"/>
      <c r="KMX307" s="271"/>
      <c r="KMY307" s="275"/>
      <c r="KMZ307" s="271"/>
      <c r="KNA307" s="275"/>
      <c r="KNB307" s="271"/>
      <c r="KNC307" s="275"/>
      <c r="KND307" s="271"/>
      <c r="KNE307" s="275"/>
      <c r="KNF307" s="271"/>
      <c r="KNG307" s="275"/>
      <c r="KNH307" s="271"/>
      <c r="KNI307" s="275"/>
      <c r="KNJ307" s="271"/>
      <c r="KNK307" s="275"/>
      <c r="KNL307" s="271"/>
      <c r="KNM307" s="275"/>
      <c r="KNN307" s="271"/>
      <c r="KNO307" s="275"/>
      <c r="KNP307" s="271"/>
      <c r="KNQ307" s="275"/>
      <c r="KNR307" s="271"/>
      <c r="KNS307" s="275"/>
      <c r="KNT307" s="271"/>
      <c r="KNU307" s="275"/>
      <c r="KNV307" s="271"/>
      <c r="KNW307" s="275"/>
      <c r="KNX307" s="271"/>
      <c r="KNY307" s="275"/>
      <c r="KNZ307" s="271"/>
      <c r="KOA307" s="275"/>
      <c r="KOB307" s="271"/>
      <c r="KOC307" s="275"/>
      <c r="KOD307" s="271"/>
      <c r="KOE307" s="275"/>
      <c r="KOF307" s="271"/>
      <c r="KOG307" s="275"/>
      <c r="KOH307" s="271"/>
      <c r="KOI307" s="275"/>
      <c r="KOJ307" s="271"/>
      <c r="KOK307" s="275"/>
      <c r="KOL307" s="271"/>
      <c r="KOM307" s="275"/>
      <c r="KON307" s="271"/>
      <c r="KOO307" s="275"/>
      <c r="KOP307" s="271"/>
      <c r="KOQ307" s="275"/>
      <c r="KOR307" s="271"/>
      <c r="KOS307" s="275"/>
      <c r="KOT307" s="271"/>
      <c r="KOU307" s="275"/>
      <c r="KOV307" s="271"/>
      <c r="KOW307" s="275"/>
      <c r="KOX307" s="271"/>
      <c r="KOY307" s="275"/>
      <c r="KOZ307" s="271"/>
      <c r="KPA307" s="275"/>
      <c r="KPB307" s="271"/>
      <c r="KPC307" s="275"/>
      <c r="KPD307" s="271"/>
      <c r="KPE307" s="275"/>
      <c r="KPF307" s="271"/>
      <c r="KPG307" s="275"/>
      <c r="KPH307" s="271"/>
      <c r="KPI307" s="275"/>
      <c r="KPJ307" s="271"/>
      <c r="KPK307" s="275"/>
      <c r="KPL307" s="271"/>
      <c r="KPM307" s="275"/>
      <c r="KPN307" s="271"/>
      <c r="KPO307" s="275"/>
      <c r="KPP307" s="271"/>
      <c r="KPQ307" s="275"/>
      <c r="KPR307" s="271"/>
      <c r="KPS307" s="275"/>
      <c r="KPT307" s="271"/>
      <c r="KPU307" s="275"/>
      <c r="KPV307" s="271"/>
      <c r="KPW307" s="275"/>
      <c r="KPX307" s="271"/>
      <c r="KPY307" s="275"/>
      <c r="KPZ307" s="271"/>
      <c r="KQA307" s="275"/>
      <c r="KQB307" s="271"/>
      <c r="KQC307" s="275"/>
      <c r="KQD307" s="271"/>
      <c r="KQE307" s="275"/>
      <c r="KQF307" s="271"/>
      <c r="KQG307" s="275"/>
      <c r="KQH307" s="271"/>
      <c r="KQI307" s="275"/>
      <c r="KQJ307" s="271"/>
      <c r="KQK307" s="275"/>
      <c r="KQL307" s="271"/>
      <c r="KQM307" s="275"/>
      <c r="KQN307" s="271"/>
      <c r="KQO307" s="275"/>
      <c r="KQP307" s="271"/>
      <c r="KQQ307" s="275"/>
      <c r="KQR307" s="271"/>
      <c r="KQS307" s="275"/>
      <c r="KQT307" s="271"/>
      <c r="KQU307" s="275"/>
      <c r="KQV307" s="271"/>
      <c r="KQW307" s="275"/>
      <c r="KQX307" s="271"/>
      <c r="KQY307" s="275"/>
      <c r="KQZ307" s="271"/>
      <c r="KRA307" s="275"/>
      <c r="KRB307" s="271"/>
      <c r="KRC307" s="275"/>
      <c r="KRD307" s="271"/>
      <c r="KRE307" s="275"/>
      <c r="KRF307" s="271"/>
      <c r="KRG307" s="275"/>
      <c r="KRH307" s="271"/>
      <c r="KRI307" s="275"/>
      <c r="KRJ307" s="271"/>
      <c r="KRK307" s="275"/>
      <c r="KRL307" s="271"/>
      <c r="KRM307" s="275"/>
      <c r="KRN307" s="271"/>
      <c r="KRO307" s="275"/>
      <c r="KRP307" s="271"/>
      <c r="KRQ307" s="275"/>
      <c r="KRR307" s="271"/>
      <c r="KRS307" s="275"/>
      <c r="KRT307" s="271"/>
      <c r="KRU307" s="275"/>
      <c r="KRV307" s="271"/>
      <c r="KRW307" s="275"/>
      <c r="KRX307" s="271"/>
      <c r="KRY307" s="275"/>
      <c r="KRZ307" s="271"/>
      <c r="KSA307" s="275"/>
      <c r="KSB307" s="271"/>
      <c r="KSC307" s="275"/>
      <c r="KSD307" s="271"/>
      <c r="KSE307" s="275"/>
      <c r="KSF307" s="271"/>
      <c r="KSG307" s="275"/>
      <c r="KSH307" s="271"/>
      <c r="KSI307" s="275"/>
      <c r="KSJ307" s="271"/>
      <c r="KSK307" s="275"/>
      <c r="KSL307" s="271"/>
      <c r="KSM307" s="275"/>
      <c r="KSN307" s="271"/>
      <c r="KSO307" s="275"/>
      <c r="KSP307" s="271"/>
      <c r="KSQ307" s="275"/>
      <c r="KSR307" s="271"/>
      <c r="KSS307" s="275"/>
      <c r="KST307" s="271"/>
      <c r="KSU307" s="275"/>
      <c r="KSV307" s="271"/>
      <c r="KSW307" s="275"/>
      <c r="KSX307" s="271"/>
      <c r="KSY307" s="275"/>
      <c r="KSZ307" s="271"/>
      <c r="KTA307" s="275"/>
      <c r="KTB307" s="271"/>
      <c r="KTC307" s="275"/>
      <c r="KTD307" s="271"/>
      <c r="KTE307" s="275"/>
      <c r="KTF307" s="271"/>
      <c r="KTG307" s="275"/>
      <c r="KTH307" s="271"/>
      <c r="KTI307" s="275"/>
      <c r="KTJ307" s="271"/>
      <c r="KTK307" s="275"/>
      <c r="KTL307" s="271"/>
      <c r="KTM307" s="275"/>
      <c r="KTN307" s="271"/>
      <c r="KTO307" s="275"/>
      <c r="KTP307" s="271"/>
      <c r="KTQ307" s="275"/>
      <c r="KTR307" s="271"/>
      <c r="KTS307" s="275"/>
      <c r="KTT307" s="271"/>
      <c r="KTU307" s="275"/>
      <c r="KTV307" s="271"/>
      <c r="KTW307" s="275"/>
      <c r="KTX307" s="271"/>
      <c r="KTY307" s="275"/>
      <c r="KTZ307" s="271"/>
      <c r="KUA307" s="275"/>
      <c r="KUB307" s="271"/>
      <c r="KUC307" s="275"/>
      <c r="KUD307" s="271"/>
      <c r="KUE307" s="275"/>
      <c r="KUF307" s="271"/>
      <c r="KUG307" s="275"/>
      <c r="KUH307" s="271"/>
      <c r="KUI307" s="275"/>
      <c r="KUJ307" s="271"/>
      <c r="KUK307" s="275"/>
      <c r="KUL307" s="271"/>
      <c r="KUM307" s="275"/>
      <c r="KUN307" s="271"/>
      <c r="KUO307" s="275"/>
      <c r="KUP307" s="271"/>
      <c r="KUQ307" s="275"/>
      <c r="KUR307" s="271"/>
      <c r="KUS307" s="275"/>
      <c r="KUT307" s="271"/>
      <c r="KUU307" s="275"/>
      <c r="KUV307" s="271"/>
      <c r="KUW307" s="275"/>
      <c r="KUX307" s="271"/>
      <c r="KUY307" s="275"/>
      <c r="KUZ307" s="271"/>
      <c r="KVA307" s="275"/>
      <c r="KVB307" s="271"/>
      <c r="KVC307" s="275"/>
      <c r="KVD307" s="271"/>
      <c r="KVE307" s="275"/>
      <c r="KVF307" s="271"/>
      <c r="KVG307" s="275"/>
      <c r="KVH307" s="271"/>
      <c r="KVI307" s="275"/>
      <c r="KVJ307" s="271"/>
      <c r="KVK307" s="275"/>
      <c r="KVL307" s="271"/>
      <c r="KVM307" s="275"/>
      <c r="KVN307" s="271"/>
      <c r="KVO307" s="275"/>
      <c r="KVP307" s="271"/>
      <c r="KVQ307" s="275"/>
      <c r="KVR307" s="271"/>
      <c r="KVS307" s="275"/>
      <c r="KVT307" s="271"/>
      <c r="KVU307" s="275"/>
      <c r="KVV307" s="271"/>
      <c r="KVW307" s="275"/>
      <c r="KVX307" s="271"/>
      <c r="KVY307" s="275"/>
      <c r="KVZ307" s="271"/>
      <c r="KWA307" s="275"/>
      <c r="KWB307" s="271"/>
      <c r="KWC307" s="275"/>
      <c r="KWD307" s="271"/>
      <c r="KWE307" s="275"/>
      <c r="KWF307" s="271"/>
      <c r="KWG307" s="275"/>
      <c r="KWH307" s="271"/>
      <c r="KWI307" s="275"/>
      <c r="KWJ307" s="271"/>
      <c r="KWK307" s="275"/>
      <c r="KWL307" s="271"/>
      <c r="KWM307" s="275"/>
      <c r="KWN307" s="271"/>
      <c r="KWO307" s="275"/>
      <c r="KWP307" s="271"/>
      <c r="KWQ307" s="275"/>
      <c r="KWR307" s="271"/>
      <c r="KWS307" s="275"/>
      <c r="KWT307" s="271"/>
      <c r="KWU307" s="275"/>
      <c r="KWV307" s="271"/>
      <c r="KWW307" s="275"/>
      <c r="KWX307" s="271"/>
      <c r="KWY307" s="275"/>
      <c r="KWZ307" s="271"/>
      <c r="KXA307" s="275"/>
      <c r="KXB307" s="271"/>
      <c r="KXC307" s="275"/>
      <c r="KXD307" s="271"/>
      <c r="KXE307" s="275"/>
      <c r="KXF307" s="271"/>
      <c r="KXG307" s="275"/>
      <c r="KXH307" s="271"/>
      <c r="KXI307" s="275"/>
      <c r="KXJ307" s="271"/>
      <c r="KXK307" s="275"/>
      <c r="KXL307" s="271"/>
      <c r="KXM307" s="275"/>
      <c r="KXN307" s="271"/>
      <c r="KXO307" s="275"/>
      <c r="KXP307" s="271"/>
      <c r="KXQ307" s="275"/>
      <c r="KXR307" s="271"/>
      <c r="KXS307" s="275"/>
      <c r="KXT307" s="271"/>
      <c r="KXU307" s="275"/>
      <c r="KXV307" s="271"/>
      <c r="KXW307" s="275"/>
      <c r="KXX307" s="271"/>
      <c r="KXY307" s="275"/>
      <c r="KXZ307" s="271"/>
      <c r="KYA307" s="275"/>
      <c r="KYB307" s="271"/>
      <c r="KYC307" s="275"/>
      <c r="KYD307" s="271"/>
      <c r="KYE307" s="275"/>
      <c r="KYF307" s="271"/>
      <c r="KYG307" s="275"/>
      <c r="KYH307" s="271"/>
      <c r="KYI307" s="275"/>
      <c r="KYJ307" s="271"/>
      <c r="KYK307" s="275"/>
      <c r="KYL307" s="271"/>
      <c r="KYM307" s="275"/>
      <c r="KYN307" s="271"/>
      <c r="KYO307" s="275"/>
      <c r="KYP307" s="271"/>
      <c r="KYQ307" s="275"/>
      <c r="KYR307" s="271"/>
      <c r="KYS307" s="275"/>
      <c r="KYT307" s="271"/>
      <c r="KYU307" s="275"/>
      <c r="KYV307" s="271"/>
      <c r="KYW307" s="275"/>
      <c r="KYX307" s="271"/>
      <c r="KYY307" s="275"/>
      <c r="KYZ307" s="271"/>
      <c r="KZA307" s="275"/>
      <c r="KZB307" s="271"/>
      <c r="KZC307" s="275"/>
      <c r="KZD307" s="271"/>
      <c r="KZE307" s="275"/>
      <c r="KZF307" s="271"/>
      <c r="KZG307" s="275"/>
      <c r="KZH307" s="271"/>
      <c r="KZI307" s="275"/>
      <c r="KZJ307" s="271"/>
      <c r="KZK307" s="275"/>
      <c r="KZL307" s="271"/>
      <c r="KZM307" s="275"/>
      <c r="KZN307" s="271"/>
      <c r="KZO307" s="275"/>
      <c r="KZP307" s="271"/>
      <c r="KZQ307" s="275"/>
      <c r="KZR307" s="271"/>
      <c r="KZS307" s="275"/>
      <c r="KZT307" s="271"/>
      <c r="KZU307" s="275"/>
      <c r="KZV307" s="271"/>
      <c r="KZW307" s="275"/>
      <c r="KZX307" s="271"/>
      <c r="KZY307" s="275"/>
      <c r="KZZ307" s="271"/>
      <c r="LAA307" s="275"/>
      <c r="LAB307" s="271"/>
      <c r="LAC307" s="275"/>
      <c r="LAD307" s="271"/>
      <c r="LAE307" s="275"/>
      <c r="LAF307" s="271"/>
      <c r="LAG307" s="275"/>
      <c r="LAH307" s="271"/>
      <c r="LAI307" s="275"/>
      <c r="LAJ307" s="271"/>
      <c r="LAK307" s="275"/>
      <c r="LAL307" s="271"/>
      <c r="LAM307" s="275"/>
      <c r="LAN307" s="271"/>
      <c r="LAO307" s="275"/>
      <c r="LAP307" s="271"/>
      <c r="LAQ307" s="275"/>
      <c r="LAR307" s="271"/>
      <c r="LAS307" s="275"/>
      <c r="LAT307" s="271"/>
      <c r="LAU307" s="275"/>
      <c r="LAV307" s="271"/>
      <c r="LAW307" s="275"/>
      <c r="LAX307" s="271"/>
      <c r="LAY307" s="275"/>
      <c r="LAZ307" s="271"/>
      <c r="LBA307" s="275"/>
      <c r="LBB307" s="271"/>
      <c r="LBC307" s="275"/>
      <c r="LBD307" s="271"/>
      <c r="LBE307" s="275"/>
      <c r="LBF307" s="271"/>
      <c r="LBG307" s="275"/>
      <c r="LBH307" s="271"/>
      <c r="LBI307" s="275"/>
      <c r="LBJ307" s="271"/>
      <c r="LBK307" s="275"/>
      <c r="LBL307" s="271"/>
      <c r="LBM307" s="275"/>
      <c r="LBN307" s="271"/>
      <c r="LBO307" s="275"/>
      <c r="LBP307" s="271"/>
      <c r="LBQ307" s="275"/>
      <c r="LBR307" s="271"/>
      <c r="LBS307" s="275"/>
      <c r="LBT307" s="271"/>
      <c r="LBU307" s="275"/>
      <c r="LBV307" s="271"/>
      <c r="LBW307" s="275"/>
      <c r="LBX307" s="271"/>
      <c r="LBY307" s="275"/>
      <c r="LBZ307" s="271"/>
      <c r="LCA307" s="275"/>
      <c r="LCB307" s="271"/>
      <c r="LCC307" s="275"/>
      <c r="LCD307" s="271"/>
      <c r="LCE307" s="275"/>
      <c r="LCF307" s="271"/>
      <c r="LCG307" s="275"/>
      <c r="LCH307" s="271"/>
      <c r="LCI307" s="275"/>
      <c r="LCJ307" s="271"/>
      <c r="LCK307" s="275"/>
      <c r="LCL307" s="271"/>
      <c r="LCM307" s="275"/>
      <c r="LCN307" s="271"/>
      <c r="LCO307" s="275"/>
      <c r="LCP307" s="271"/>
      <c r="LCQ307" s="275"/>
      <c r="LCR307" s="271"/>
      <c r="LCS307" s="275"/>
      <c r="LCT307" s="271"/>
      <c r="LCU307" s="275"/>
      <c r="LCV307" s="271"/>
      <c r="LCW307" s="275"/>
      <c r="LCX307" s="271"/>
      <c r="LCY307" s="275"/>
      <c r="LCZ307" s="271"/>
      <c r="LDA307" s="275"/>
      <c r="LDB307" s="271"/>
      <c r="LDC307" s="275"/>
      <c r="LDD307" s="271"/>
      <c r="LDE307" s="275"/>
      <c r="LDF307" s="271"/>
      <c r="LDG307" s="275"/>
      <c r="LDH307" s="271"/>
      <c r="LDI307" s="275"/>
      <c r="LDJ307" s="271"/>
      <c r="LDK307" s="275"/>
      <c r="LDL307" s="271"/>
      <c r="LDM307" s="275"/>
      <c r="LDN307" s="271"/>
      <c r="LDO307" s="275"/>
      <c r="LDP307" s="271"/>
      <c r="LDQ307" s="275"/>
      <c r="LDR307" s="271"/>
      <c r="LDS307" s="275"/>
      <c r="LDT307" s="271"/>
      <c r="LDU307" s="275"/>
      <c r="LDV307" s="271"/>
      <c r="LDW307" s="275"/>
      <c r="LDX307" s="271"/>
      <c r="LDY307" s="275"/>
      <c r="LDZ307" s="271"/>
      <c r="LEA307" s="275"/>
      <c r="LEB307" s="271"/>
      <c r="LEC307" s="275"/>
      <c r="LED307" s="271"/>
      <c r="LEE307" s="275"/>
      <c r="LEF307" s="271"/>
      <c r="LEG307" s="275"/>
      <c r="LEH307" s="271"/>
      <c r="LEI307" s="275"/>
      <c r="LEJ307" s="271"/>
      <c r="LEK307" s="275"/>
      <c r="LEL307" s="271"/>
      <c r="LEM307" s="275"/>
      <c r="LEN307" s="271"/>
      <c r="LEO307" s="275"/>
      <c r="LEP307" s="271"/>
      <c r="LEQ307" s="275"/>
      <c r="LER307" s="271"/>
      <c r="LES307" s="275"/>
      <c r="LET307" s="271"/>
      <c r="LEU307" s="275"/>
      <c r="LEV307" s="271"/>
      <c r="LEW307" s="275"/>
      <c r="LEX307" s="271"/>
      <c r="LEY307" s="275"/>
      <c r="LEZ307" s="271"/>
      <c r="LFA307" s="275"/>
      <c r="LFB307" s="271"/>
      <c r="LFC307" s="275"/>
      <c r="LFD307" s="271"/>
      <c r="LFE307" s="275"/>
      <c r="LFF307" s="271"/>
      <c r="LFG307" s="275"/>
      <c r="LFH307" s="271"/>
      <c r="LFI307" s="275"/>
      <c r="LFJ307" s="271"/>
      <c r="LFK307" s="275"/>
      <c r="LFL307" s="271"/>
      <c r="LFM307" s="275"/>
      <c r="LFN307" s="271"/>
      <c r="LFO307" s="275"/>
      <c r="LFP307" s="271"/>
      <c r="LFQ307" s="275"/>
      <c r="LFR307" s="271"/>
      <c r="LFS307" s="275"/>
      <c r="LFT307" s="271"/>
      <c r="LFU307" s="275"/>
      <c r="LFV307" s="271"/>
      <c r="LFW307" s="275"/>
      <c r="LFX307" s="271"/>
      <c r="LFY307" s="275"/>
      <c r="LFZ307" s="271"/>
      <c r="LGA307" s="275"/>
      <c r="LGB307" s="271"/>
      <c r="LGC307" s="275"/>
      <c r="LGD307" s="271"/>
      <c r="LGE307" s="275"/>
      <c r="LGF307" s="271"/>
      <c r="LGG307" s="275"/>
      <c r="LGH307" s="271"/>
      <c r="LGI307" s="275"/>
      <c r="LGJ307" s="271"/>
      <c r="LGK307" s="275"/>
      <c r="LGL307" s="271"/>
      <c r="LGM307" s="275"/>
      <c r="LGN307" s="271"/>
      <c r="LGO307" s="275"/>
      <c r="LGP307" s="271"/>
      <c r="LGQ307" s="275"/>
      <c r="LGR307" s="271"/>
      <c r="LGS307" s="275"/>
      <c r="LGT307" s="271"/>
      <c r="LGU307" s="275"/>
      <c r="LGV307" s="271"/>
      <c r="LGW307" s="275"/>
      <c r="LGX307" s="271"/>
      <c r="LGY307" s="275"/>
      <c r="LGZ307" s="271"/>
      <c r="LHA307" s="275"/>
      <c r="LHB307" s="271"/>
      <c r="LHC307" s="275"/>
      <c r="LHD307" s="271"/>
      <c r="LHE307" s="275"/>
      <c r="LHF307" s="271"/>
      <c r="LHG307" s="275"/>
      <c r="LHH307" s="271"/>
      <c r="LHI307" s="275"/>
      <c r="LHJ307" s="271"/>
      <c r="LHK307" s="275"/>
      <c r="LHL307" s="271"/>
      <c r="LHM307" s="275"/>
      <c r="LHN307" s="271"/>
      <c r="LHO307" s="275"/>
      <c r="LHP307" s="271"/>
      <c r="LHQ307" s="275"/>
      <c r="LHR307" s="271"/>
      <c r="LHS307" s="275"/>
      <c r="LHT307" s="271"/>
      <c r="LHU307" s="275"/>
      <c r="LHV307" s="271"/>
      <c r="LHW307" s="275"/>
      <c r="LHX307" s="271"/>
      <c r="LHY307" s="275"/>
      <c r="LHZ307" s="271"/>
      <c r="LIA307" s="275"/>
      <c r="LIB307" s="271"/>
      <c r="LIC307" s="275"/>
      <c r="LID307" s="271"/>
      <c r="LIE307" s="275"/>
      <c r="LIF307" s="271"/>
      <c r="LIG307" s="275"/>
      <c r="LIH307" s="271"/>
      <c r="LII307" s="275"/>
      <c r="LIJ307" s="271"/>
      <c r="LIK307" s="275"/>
      <c r="LIL307" s="271"/>
      <c r="LIM307" s="275"/>
      <c r="LIN307" s="271"/>
      <c r="LIO307" s="275"/>
      <c r="LIP307" s="271"/>
      <c r="LIQ307" s="275"/>
      <c r="LIR307" s="271"/>
      <c r="LIS307" s="275"/>
      <c r="LIT307" s="271"/>
      <c r="LIU307" s="275"/>
      <c r="LIV307" s="271"/>
      <c r="LIW307" s="275"/>
      <c r="LIX307" s="271"/>
      <c r="LIY307" s="275"/>
      <c r="LIZ307" s="271"/>
      <c r="LJA307" s="275"/>
      <c r="LJB307" s="271"/>
      <c r="LJC307" s="275"/>
      <c r="LJD307" s="271"/>
      <c r="LJE307" s="275"/>
      <c r="LJF307" s="271"/>
      <c r="LJG307" s="275"/>
      <c r="LJH307" s="271"/>
      <c r="LJI307" s="275"/>
      <c r="LJJ307" s="271"/>
      <c r="LJK307" s="275"/>
      <c r="LJL307" s="271"/>
      <c r="LJM307" s="275"/>
      <c r="LJN307" s="271"/>
      <c r="LJO307" s="275"/>
      <c r="LJP307" s="271"/>
      <c r="LJQ307" s="275"/>
      <c r="LJR307" s="271"/>
      <c r="LJS307" s="275"/>
      <c r="LJT307" s="271"/>
      <c r="LJU307" s="275"/>
      <c r="LJV307" s="271"/>
      <c r="LJW307" s="275"/>
      <c r="LJX307" s="271"/>
      <c r="LJY307" s="275"/>
      <c r="LJZ307" s="271"/>
      <c r="LKA307" s="275"/>
      <c r="LKB307" s="271"/>
      <c r="LKC307" s="275"/>
      <c r="LKD307" s="271"/>
      <c r="LKE307" s="275"/>
      <c r="LKF307" s="271"/>
      <c r="LKG307" s="275"/>
      <c r="LKH307" s="271"/>
      <c r="LKI307" s="275"/>
      <c r="LKJ307" s="271"/>
      <c r="LKK307" s="275"/>
      <c r="LKL307" s="271"/>
      <c r="LKM307" s="275"/>
      <c r="LKN307" s="271"/>
      <c r="LKO307" s="275"/>
      <c r="LKP307" s="271"/>
      <c r="LKQ307" s="275"/>
      <c r="LKR307" s="271"/>
      <c r="LKS307" s="275"/>
      <c r="LKT307" s="271"/>
      <c r="LKU307" s="275"/>
      <c r="LKV307" s="271"/>
      <c r="LKW307" s="275"/>
      <c r="LKX307" s="271"/>
      <c r="LKY307" s="275"/>
      <c r="LKZ307" s="271"/>
      <c r="LLA307" s="275"/>
      <c r="LLB307" s="271"/>
      <c r="LLC307" s="275"/>
      <c r="LLD307" s="271"/>
      <c r="LLE307" s="275"/>
      <c r="LLF307" s="271"/>
      <c r="LLG307" s="275"/>
      <c r="LLH307" s="271"/>
      <c r="LLI307" s="275"/>
      <c r="LLJ307" s="271"/>
      <c r="LLK307" s="275"/>
      <c r="LLL307" s="271"/>
      <c r="LLM307" s="275"/>
      <c r="LLN307" s="271"/>
      <c r="LLO307" s="275"/>
      <c r="LLP307" s="271"/>
      <c r="LLQ307" s="275"/>
      <c r="LLR307" s="271"/>
      <c r="LLS307" s="275"/>
      <c r="LLT307" s="271"/>
      <c r="LLU307" s="275"/>
      <c r="LLV307" s="271"/>
      <c r="LLW307" s="275"/>
      <c r="LLX307" s="271"/>
      <c r="LLY307" s="275"/>
      <c r="LLZ307" s="271"/>
      <c r="LMA307" s="275"/>
      <c r="LMB307" s="271"/>
      <c r="LMC307" s="275"/>
      <c r="LMD307" s="271"/>
      <c r="LME307" s="275"/>
      <c r="LMF307" s="271"/>
      <c r="LMG307" s="275"/>
      <c r="LMH307" s="271"/>
      <c r="LMI307" s="275"/>
      <c r="LMJ307" s="271"/>
      <c r="LMK307" s="275"/>
      <c r="LML307" s="271"/>
      <c r="LMM307" s="275"/>
      <c r="LMN307" s="271"/>
      <c r="LMO307" s="275"/>
      <c r="LMP307" s="271"/>
      <c r="LMQ307" s="275"/>
      <c r="LMR307" s="271"/>
      <c r="LMS307" s="275"/>
      <c r="LMT307" s="271"/>
      <c r="LMU307" s="275"/>
      <c r="LMV307" s="271"/>
      <c r="LMW307" s="275"/>
      <c r="LMX307" s="271"/>
      <c r="LMY307" s="275"/>
      <c r="LMZ307" s="271"/>
      <c r="LNA307" s="275"/>
      <c r="LNB307" s="271"/>
      <c r="LNC307" s="275"/>
      <c r="LND307" s="271"/>
      <c r="LNE307" s="275"/>
      <c r="LNF307" s="271"/>
      <c r="LNG307" s="275"/>
      <c r="LNH307" s="271"/>
      <c r="LNI307" s="275"/>
      <c r="LNJ307" s="271"/>
      <c r="LNK307" s="275"/>
      <c r="LNL307" s="271"/>
      <c r="LNM307" s="275"/>
      <c r="LNN307" s="271"/>
      <c r="LNO307" s="275"/>
      <c r="LNP307" s="271"/>
      <c r="LNQ307" s="275"/>
      <c r="LNR307" s="271"/>
      <c r="LNS307" s="275"/>
      <c r="LNT307" s="271"/>
      <c r="LNU307" s="275"/>
      <c r="LNV307" s="271"/>
      <c r="LNW307" s="275"/>
      <c r="LNX307" s="271"/>
      <c r="LNY307" s="275"/>
      <c r="LNZ307" s="271"/>
      <c r="LOA307" s="275"/>
      <c r="LOB307" s="271"/>
      <c r="LOC307" s="275"/>
      <c r="LOD307" s="271"/>
      <c r="LOE307" s="275"/>
      <c r="LOF307" s="271"/>
      <c r="LOG307" s="275"/>
      <c r="LOH307" s="271"/>
      <c r="LOI307" s="275"/>
      <c r="LOJ307" s="271"/>
      <c r="LOK307" s="275"/>
      <c r="LOL307" s="271"/>
      <c r="LOM307" s="275"/>
      <c r="LON307" s="271"/>
      <c r="LOO307" s="275"/>
      <c r="LOP307" s="271"/>
      <c r="LOQ307" s="275"/>
      <c r="LOR307" s="271"/>
      <c r="LOS307" s="275"/>
      <c r="LOT307" s="271"/>
      <c r="LOU307" s="275"/>
      <c r="LOV307" s="271"/>
      <c r="LOW307" s="275"/>
      <c r="LOX307" s="271"/>
      <c r="LOY307" s="275"/>
      <c r="LOZ307" s="271"/>
      <c r="LPA307" s="275"/>
      <c r="LPB307" s="271"/>
      <c r="LPC307" s="275"/>
      <c r="LPD307" s="271"/>
      <c r="LPE307" s="275"/>
      <c r="LPF307" s="271"/>
      <c r="LPG307" s="275"/>
      <c r="LPH307" s="271"/>
      <c r="LPI307" s="275"/>
      <c r="LPJ307" s="271"/>
      <c r="LPK307" s="275"/>
      <c r="LPL307" s="271"/>
      <c r="LPM307" s="275"/>
      <c r="LPN307" s="271"/>
      <c r="LPO307" s="275"/>
      <c r="LPP307" s="271"/>
      <c r="LPQ307" s="275"/>
      <c r="LPR307" s="271"/>
      <c r="LPS307" s="275"/>
      <c r="LPT307" s="271"/>
      <c r="LPU307" s="275"/>
      <c r="LPV307" s="271"/>
      <c r="LPW307" s="275"/>
      <c r="LPX307" s="271"/>
      <c r="LPY307" s="275"/>
      <c r="LPZ307" s="271"/>
      <c r="LQA307" s="275"/>
      <c r="LQB307" s="271"/>
      <c r="LQC307" s="275"/>
      <c r="LQD307" s="271"/>
      <c r="LQE307" s="275"/>
      <c r="LQF307" s="271"/>
      <c r="LQG307" s="275"/>
      <c r="LQH307" s="271"/>
      <c r="LQI307" s="275"/>
      <c r="LQJ307" s="271"/>
      <c r="LQK307" s="275"/>
      <c r="LQL307" s="271"/>
      <c r="LQM307" s="275"/>
      <c r="LQN307" s="271"/>
      <c r="LQO307" s="275"/>
      <c r="LQP307" s="271"/>
      <c r="LQQ307" s="275"/>
      <c r="LQR307" s="271"/>
      <c r="LQS307" s="275"/>
      <c r="LQT307" s="271"/>
      <c r="LQU307" s="275"/>
      <c r="LQV307" s="271"/>
      <c r="LQW307" s="275"/>
      <c r="LQX307" s="271"/>
      <c r="LQY307" s="275"/>
      <c r="LQZ307" s="271"/>
      <c r="LRA307" s="275"/>
      <c r="LRB307" s="271"/>
      <c r="LRC307" s="275"/>
      <c r="LRD307" s="271"/>
      <c r="LRE307" s="275"/>
      <c r="LRF307" s="271"/>
      <c r="LRG307" s="275"/>
      <c r="LRH307" s="271"/>
      <c r="LRI307" s="275"/>
      <c r="LRJ307" s="271"/>
      <c r="LRK307" s="275"/>
      <c r="LRL307" s="271"/>
      <c r="LRM307" s="275"/>
      <c r="LRN307" s="271"/>
      <c r="LRO307" s="275"/>
      <c r="LRP307" s="271"/>
      <c r="LRQ307" s="275"/>
      <c r="LRR307" s="271"/>
      <c r="LRS307" s="275"/>
      <c r="LRT307" s="271"/>
      <c r="LRU307" s="275"/>
      <c r="LRV307" s="271"/>
      <c r="LRW307" s="275"/>
      <c r="LRX307" s="271"/>
      <c r="LRY307" s="275"/>
      <c r="LRZ307" s="271"/>
      <c r="LSA307" s="275"/>
      <c r="LSB307" s="271"/>
      <c r="LSC307" s="275"/>
      <c r="LSD307" s="271"/>
      <c r="LSE307" s="275"/>
      <c r="LSF307" s="271"/>
      <c r="LSG307" s="275"/>
      <c r="LSH307" s="271"/>
      <c r="LSI307" s="275"/>
      <c r="LSJ307" s="271"/>
      <c r="LSK307" s="275"/>
      <c r="LSL307" s="271"/>
      <c r="LSM307" s="275"/>
      <c r="LSN307" s="271"/>
      <c r="LSO307" s="275"/>
      <c r="LSP307" s="271"/>
      <c r="LSQ307" s="275"/>
      <c r="LSR307" s="271"/>
      <c r="LSS307" s="275"/>
      <c r="LST307" s="271"/>
      <c r="LSU307" s="275"/>
      <c r="LSV307" s="271"/>
      <c r="LSW307" s="275"/>
      <c r="LSX307" s="271"/>
      <c r="LSY307" s="275"/>
      <c r="LSZ307" s="271"/>
      <c r="LTA307" s="275"/>
      <c r="LTB307" s="271"/>
      <c r="LTC307" s="275"/>
      <c r="LTD307" s="271"/>
      <c r="LTE307" s="275"/>
      <c r="LTF307" s="271"/>
      <c r="LTG307" s="275"/>
      <c r="LTH307" s="271"/>
      <c r="LTI307" s="275"/>
      <c r="LTJ307" s="271"/>
      <c r="LTK307" s="275"/>
      <c r="LTL307" s="271"/>
      <c r="LTM307" s="275"/>
      <c r="LTN307" s="271"/>
      <c r="LTO307" s="275"/>
      <c r="LTP307" s="271"/>
      <c r="LTQ307" s="275"/>
      <c r="LTR307" s="271"/>
      <c r="LTS307" s="275"/>
      <c r="LTT307" s="271"/>
      <c r="LTU307" s="275"/>
      <c r="LTV307" s="271"/>
      <c r="LTW307" s="275"/>
      <c r="LTX307" s="271"/>
      <c r="LTY307" s="275"/>
      <c r="LTZ307" s="271"/>
      <c r="LUA307" s="275"/>
      <c r="LUB307" s="271"/>
      <c r="LUC307" s="275"/>
      <c r="LUD307" s="271"/>
      <c r="LUE307" s="275"/>
      <c r="LUF307" s="271"/>
      <c r="LUG307" s="275"/>
      <c r="LUH307" s="271"/>
      <c r="LUI307" s="275"/>
      <c r="LUJ307" s="271"/>
      <c r="LUK307" s="275"/>
      <c r="LUL307" s="271"/>
      <c r="LUM307" s="275"/>
      <c r="LUN307" s="271"/>
      <c r="LUO307" s="275"/>
      <c r="LUP307" s="271"/>
      <c r="LUQ307" s="275"/>
      <c r="LUR307" s="271"/>
      <c r="LUS307" s="275"/>
      <c r="LUT307" s="271"/>
      <c r="LUU307" s="275"/>
      <c r="LUV307" s="271"/>
      <c r="LUW307" s="275"/>
      <c r="LUX307" s="271"/>
      <c r="LUY307" s="275"/>
      <c r="LUZ307" s="271"/>
      <c r="LVA307" s="275"/>
      <c r="LVB307" s="271"/>
      <c r="LVC307" s="275"/>
      <c r="LVD307" s="271"/>
      <c r="LVE307" s="275"/>
      <c r="LVF307" s="271"/>
      <c r="LVG307" s="275"/>
      <c r="LVH307" s="271"/>
      <c r="LVI307" s="275"/>
      <c r="LVJ307" s="271"/>
      <c r="LVK307" s="275"/>
      <c r="LVL307" s="271"/>
      <c r="LVM307" s="275"/>
      <c r="LVN307" s="271"/>
      <c r="LVO307" s="275"/>
      <c r="LVP307" s="271"/>
      <c r="LVQ307" s="275"/>
      <c r="LVR307" s="271"/>
      <c r="LVS307" s="275"/>
      <c r="LVT307" s="271"/>
      <c r="LVU307" s="275"/>
      <c r="LVV307" s="271"/>
      <c r="LVW307" s="275"/>
      <c r="LVX307" s="271"/>
      <c r="LVY307" s="275"/>
      <c r="LVZ307" s="271"/>
      <c r="LWA307" s="275"/>
      <c r="LWB307" s="271"/>
      <c r="LWC307" s="275"/>
      <c r="LWD307" s="271"/>
      <c r="LWE307" s="275"/>
      <c r="LWF307" s="271"/>
      <c r="LWG307" s="275"/>
      <c r="LWH307" s="271"/>
      <c r="LWI307" s="275"/>
      <c r="LWJ307" s="271"/>
      <c r="LWK307" s="275"/>
      <c r="LWL307" s="271"/>
      <c r="LWM307" s="275"/>
      <c r="LWN307" s="271"/>
      <c r="LWO307" s="275"/>
      <c r="LWP307" s="271"/>
      <c r="LWQ307" s="275"/>
      <c r="LWR307" s="271"/>
      <c r="LWS307" s="275"/>
      <c r="LWT307" s="271"/>
      <c r="LWU307" s="275"/>
      <c r="LWV307" s="271"/>
      <c r="LWW307" s="275"/>
      <c r="LWX307" s="271"/>
      <c r="LWY307" s="275"/>
      <c r="LWZ307" s="271"/>
      <c r="LXA307" s="275"/>
      <c r="LXB307" s="271"/>
      <c r="LXC307" s="275"/>
      <c r="LXD307" s="271"/>
      <c r="LXE307" s="275"/>
      <c r="LXF307" s="271"/>
      <c r="LXG307" s="275"/>
      <c r="LXH307" s="271"/>
      <c r="LXI307" s="275"/>
      <c r="LXJ307" s="271"/>
      <c r="LXK307" s="275"/>
      <c r="LXL307" s="271"/>
      <c r="LXM307" s="275"/>
      <c r="LXN307" s="271"/>
      <c r="LXO307" s="275"/>
      <c r="LXP307" s="271"/>
      <c r="LXQ307" s="275"/>
      <c r="LXR307" s="271"/>
      <c r="LXS307" s="275"/>
      <c r="LXT307" s="271"/>
      <c r="LXU307" s="275"/>
      <c r="LXV307" s="271"/>
      <c r="LXW307" s="275"/>
      <c r="LXX307" s="271"/>
      <c r="LXY307" s="275"/>
      <c r="LXZ307" s="271"/>
      <c r="LYA307" s="275"/>
      <c r="LYB307" s="271"/>
      <c r="LYC307" s="275"/>
      <c r="LYD307" s="271"/>
      <c r="LYE307" s="275"/>
      <c r="LYF307" s="271"/>
      <c r="LYG307" s="275"/>
      <c r="LYH307" s="271"/>
      <c r="LYI307" s="275"/>
      <c r="LYJ307" s="271"/>
      <c r="LYK307" s="275"/>
      <c r="LYL307" s="271"/>
      <c r="LYM307" s="275"/>
      <c r="LYN307" s="271"/>
      <c r="LYO307" s="275"/>
      <c r="LYP307" s="271"/>
      <c r="LYQ307" s="275"/>
      <c r="LYR307" s="271"/>
      <c r="LYS307" s="275"/>
      <c r="LYT307" s="271"/>
      <c r="LYU307" s="275"/>
      <c r="LYV307" s="271"/>
      <c r="LYW307" s="275"/>
      <c r="LYX307" s="271"/>
      <c r="LYY307" s="275"/>
      <c r="LYZ307" s="271"/>
      <c r="LZA307" s="275"/>
      <c r="LZB307" s="271"/>
      <c r="LZC307" s="275"/>
      <c r="LZD307" s="271"/>
      <c r="LZE307" s="275"/>
      <c r="LZF307" s="271"/>
      <c r="LZG307" s="275"/>
      <c r="LZH307" s="271"/>
      <c r="LZI307" s="275"/>
      <c r="LZJ307" s="271"/>
      <c r="LZK307" s="275"/>
      <c r="LZL307" s="271"/>
      <c r="LZM307" s="275"/>
      <c r="LZN307" s="271"/>
      <c r="LZO307" s="275"/>
      <c r="LZP307" s="271"/>
      <c r="LZQ307" s="275"/>
      <c r="LZR307" s="271"/>
      <c r="LZS307" s="275"/>
      <c r="LZT307" s="271"/>
      <c r="LZU307" s="275"/>
      <c r="LZV307" s="271"/>
      <c r="LZW307" s="275"/>
      <c r="LZX307" s="271"/>
      <c r="LZY307" s="275"/>
      <c r="LZZ307" s="271"/>
      <c r="MAA307" s="275"/>
      <c r="MAB307" s="271"/>
      <c r="MAC307" s="275"/>
      <c r="MAD307" s="271"/>
      <c r="MAE307" s="275"/>
      <c r="MAF307" s="271"/>
      <c r="MAG307" s="275"/>
      <c r="MAH307" s="271"/>
      <c r="MAI307" s="275"/>
      <c r="MAJ307" s="271"/>
      <c r="MAK307" s="275"/>
      <c r="MAL307" s="271"/>
      <c r="MAM307" s="275"/>
      <c r="MAN307" s="271"/>
      <c r="MAO307" s="275"/>
      <c r="MAP307" s="271"/>
      <c r="MAQ307" s="275"/>
      <c r="MAR307" s="271"/>
      <c r="MAS307" s="275"/>
      <c r="MAT307" s="271"/>
      <c r="MAU307" s="275"/>
      <c r="MAV307" s="271"/>
      <c r="MAW307" s="275"/>
      <c r="MAX307" s="271"/>
      <c r="MAY307" s="275"/>
      <c r="MAZ307" s="271"/>
      <c r="MBA307" s="275"/>
      <c r="MBB307" s="271"/>
      <c r="MBC307" s="275"/>
      <c r="MBD307" s="271"/>
      <c r="MBE307" s="275"/>
      <c r="MBF307" s="271"/>
      <c r="MBG307" s="275"/>
      <c r="MBH307" s="271"/>
      <c r="MBI307" s="275"/>
      <c r="MBJ307" s="271"/>
      <c r="MBK307" s="275"/>
      <c r="MBL307" s="271"/>
      <c r="MBM307" s="275"/>
      <c r="MBN307" s="271"/>
      <c r="MBO307" s="275"/>
      <c r="MBP307" s="271"/>
      <c r="MBQ307" s="275"/>
      <c r="MBR307" s="271"/>
      <c r="MBS307" s="275"/>
      <c r="MBT307" s="271"/>
      <c r="MBU307" s="275"/>
      <c r="MBV307" s="271"/>
      <c r="MBW307" s="275"/>
      <c r="MBX307" s="271"/>
      <c r="MBY307" s="275"/>
      <c r="MBZ307" s="271"/>
      <c r="MCA307" s="275"/>
      <c r="MCB307" s="271"/>
      <c r="MCC307" s="275"/>
      <c r="MCD307" s="271"/>
      <c r="MCE307" s="275"/>
      <c r="MCF307" s="271"/>
      <c r="MCG307" s="275"/>
      <c r="MCH307" s="271"/>
      <c r="MCI307" s="275"/>
      <c r="MCJ307" s="271"/>
      <c r="MCK307" s="275"/>
      <c r="MCL307" s="271"/>
      <c r="MCM307" s="275"/>
      <c r="MCN307" s="271"/>
      <c r="MCO307" s="275"/>
      <c r="MCP307" s="271"/>
      <c r="MCQ307" s="275"/>
      <c r="MCR307" s="271"/>
      <c r="MCS307" s="275"/>
      <c r="MCT307" s="271"/>
      <c r="MCU307" s="275"/>
      <c r="MCV307" s="271"/>
      <c r="MCW307" s="275"/>
      <c r="MCX307" s="271"/>
      <c r="MCY307" s="275"/>
      <c r="MCZ307" s="271"/>
      <c r="MDA307" s="275"/>
      <c r="MDB307" s="271"/>
      <c r="MDC307" s="275"/>
      <c r="MDD307" s="271"/>
      <c r="MDE307" s="275"/>
      <c r="MDF307" s="271"/>
      <c r="MDG307" s="275"/>
      <c r="MDH307" s="271"/>
      <c r="MDI307" s="275"/>
      <c r="MDJ307" s="271"/>
      <c r="MDK307" s="275"/>
      <c r="MDL307" s="271"/>
      <c r="MDM307" s="275"/>
      <c r="MDN307" s="271"/>
      <c r="MDO307" s="275"/>
      <c r="MDP307" s="271"/>
      <c r="MDQ307" s="275"/>
      <c r="MDR307" s="271"/>
      <c r="MDS307" s="275"/>
      <c r="MDT307" s="271"/>
      <c r="MDU307" s="275"/>
      <c r="MDV307" s="271"/>
      <c r="MDW307" s="275"/>
      <c r="MDX307" s="271"/>
      <c r="MDY307" s="275"/>
      <c r="MDZ307" s="271"/>
      <c r="MEA307" s="275"/>
      <c r="MEB307" s="271"/>
      <c r="MEC307" s="275"/>
      <c r="MED307" s="271"/>
      <c r="MEE307" s="275"/>
      <c r="MEF307" s="271"/>
      <c r="MEG307" s="275"/>
      <c r="MEH307" s="271"/>
      <c r="MEI307" s="275"/>
      <c r="MEJ307" s="271"/>
      <c r="MEK307" s="275"/>
      <c r="MEL307" s="271"/>
      <c r="MEM307" s="275"/>
      <c r="MEN307" s="271"/>
      <c r="MEO307" s="275"/>
      <c r="MEP307" s="271"/>
      <c r="MEQ307" s="275"/>
      <c r="MER307" s="271"/>
      <c r="MES307" s="275"/>
      <c r="MET307" s="271"/>
      <c r="MEU307" s="275"/>
      <c r="MEV307" s="271"/>
      <c r="MEW307" s="275"/>
      <c r="MEX307" s="271"/>
      <c r="MEY307" s="275"/>
      <c r="MEZ307" s="271"/>
      <c r="MFA307" s="275"/>
      <c r="MFB307" s="271"/>
      <c r="MFC307" s="275"/>
      <c r="MFD307" s="271"/>
      <c r="MFE307" s="275"/>
      <c r="MFF307" s="271"/>
      <c r="MFG307" s="275"/>
      <c r="MFH307" s="271"/>
      <c r="MFI307" s="275"/>
      <c r="MFJ307" s="271"/>
      <c r="MFK307" s="275"/>
      <c r="MFL307" s="271"/>
      <c r="MFM307" s="275"/>
      <c r="MFN307" s="271"/>
      <c r="MFO307" s="275"/>
      <c r="MFP307" s="271"/>
      <c r="MFQ307" s="275"/>
      <c r="MFR307" s="271"/>
      <c r="MFS307" s="275"/>
      <c r="MFT307" s="271"/>
      <c r="MFU307" s="275"/>
      <c r="MFV307" s="271"/>
      <c r="MFW307" s="275"/>
      <c r="MFX307" s="271"/>
      <c r="MFY307" s="275"/>
      <c r="MFZ307" s="271"/>
      <c r="MGA307" s="275"/>
      <c r="MGB307" s="271"/>
      <c r="MGC307" s="275"/>
      <c r="MGD307" s="271"/>
      <c r="MGE307" s="275"/>
      <c r="MGF307" s="271"/>
      <c r="MGG307" s="275"/>
      <c r="MGH307" s="271"/>
      <c r="MGI307" s="275"/>
      <c r="MGJ307" s="271"/>
      <c r="MGK307" s="275"/>
      <c r="MGL307" s="271"/>
      <c r="MGM307" s="275"/>
      <c r="MGN307" s="271"/>
      <c r="MGO307" s="275"/>
      <c r="MGP307" s="271"/>
      <c r="MGQ307" s="275"/>
      <c r="MGR307" s="271"/>
      <c r="MGS307" s="275"/>
      <c r="MGT307" s="271"/>
      <c r="MGU307" s="275"/>
      <c r="MGV307" s="271"/>
      <c r="MGW307" s="275"/>
      <c r="MGX307" s="271"/>
      <c r="MGY307" s="275"/>
      <c r="MGZ307" s="271"/>
      <c r="MHA307" s="275"/>
      <c r="MHB307" s="271"/>
      <c r="MHC307" s="275"/>
      <c r="MHD307" s="271"/>
      <c r="MHE307" s="275"/>
      <c r="MHF307" s="271"/>
      <c r="MHG307" s="275"/>
      <c r="MHH307" s="271"/>
      <c r="MHI307" s="275"/>
      <c r="MHJ307" s="271"/>
      <c r="MHK307" s="275"/>
      <c r="MHL307" s="271"/>
      <c r="MHM307" s="275"/>
      <c r="MHN307" s="271"/>
      <c r="MHO307" s="275"/>
      <c r="MHP307" s="271"/>
      <c r="MHQ307" s="275"/>
      <c r="MHR307" s="271"/>
      <c r="MHS307" s="275"/>
      <c r="MHT307" s="271"/>
      <c r="MHU307" s="275"/>
      <c r="MHV307" s="271"/>
      <c r="MHW307" s="275"/>
      <c r="MHX307" s="271"/>
      <c r="MHY307" s="275"/>
      <c r="MHZ307" s="271"/>
      <c r="MIA307" s="275"/>
      <c r="MIB307" s="271"/>
      <c r="MIC307" s="275"/>
      <c r="MID307" s="271"/>
      <c r="MIE307" s="275"/>
      <c r="MIF307" s="271"/>
      <c r="MIG307" s="275"/>
      <c r="MIH307" s="271"/>
      <c r="MII307" s="275"/>
      <c r="MIJ307" s="271"/>
      <c r="MIK307" s="275"/>
      <c r="MIL307" s="271"/>
      <c r="MIM307" s="275"/>
      <c r="MIN307" s="271"/>
      <c r="MIO307" s="275"/>
      <c r="MIP307" s="271"/>
      <c r="MIQ307" s="275"/>
      <c r="MIR307" s="271"/>
      <c r="MIS307" s="275"/>
      <c r="MIT307" s="271"/>
      <c r="MIU307" s="275"/>
      <c r="MIV307" s="271"/>
      <c r="MIW307" s="275"/>
      <c r="MIX307" s="271"/>
      <c r="MIY307" s="275"/>
      <c r="MIZ307" s="271"/>
      <c r="MJA307" s="275"/>
      <c r="MJB307" s="271"/>
      <c r="MJC307" s="275"/>
      <c r="MJD307" s="271"/>
      <c r="MJE307" s="275"/>
      <c r="MJF307" s="271"/>
      <c r="MJG307" s="275"/>
      <c r="MJH307" s="271"/>
      <c r="MJI307" s="275"/>
      <c r="MJJ307" s="271"/>
      <c r="MJK307" s="275"/>
      <c r="MJL307" s="271"/>
      <c r="MJM307" s="275"/>
      <c r="MJN307" s="271"/>
      <c r="MJO307" s="275"/>
      <c r="MJP307" s="271"/>
      <c r="MJQ307" s="275"/>
      <c r="MJR307" s="271"/>
      <c r="MJS307" s="275"/>
      <c r="MJT307" s="271"/>
      <c r="MJU307" s="275"/>
      <c r="MJV307" s="271"/>
      <c r="MJW307" s="275"/>
      <c r="MJX307" s="271"/>
      <c r="MJY307" s="275"/>
      <c r="MJZ307" s="271"/>
      <c r="MKA307" s="275"/>
      <c r="MKB307" s="271"/>
      <c r="MKC307" s="275"/>
      <c r="MKD307" s="271"/>
      <c r="MKE307" s="275"/>
      <c r="MKF307" s="271"/>
      <c r="MKG307" s="275"/>
      <c r="MKH307" s="271"/>
      <c r="MKI307" s="275"/>
      <c r="MKJ307" s="271"/>
      <c r="MKK307" s="275"/>
      <c r="MKL307" s="271"/>
      <c r="MKM307" s="275"/>
      <c r="MKN307" s="271"/>
      <c r="MKO307" s="275"/>
      <c r="MKP307" s="271"/>
      <c r="MKQ307" s="275"/>
      <c r="MKR307" s="271"/>
      <c r="MKS307" s="275"/>
      <c r="MKT307" s="271"/>
      <c r="MKU307" s="275"/>
      <c r="MKV307" s="271"/>
      <c r="MKW307" s="275"/>
      <c r="MKX307" s="271"/>
      <c r="MKY307" s="275"/>
      <c r="MKZ307" s="271"/>
      <c r="MLA307" s="275"/>
      <c r="MLB307" s="271"/>
      <c r="MLC307" s="275"/>
      <c r="MLD307" s="271"/>
      <c r="MLE307" s="275"/>
      <c r="MLF307" s="271"/>
      <c r="MLG307" s="275"/>
      <c r="MLH307" s="271"/>
      <c r="MLI307" s="275"/>
      <c r="MLJ307" s="271"/>
      <c r="MLK307" s="275"/>
      <c r="MLL307" s="271"/>
      <c r="MLM307" s="275"/>
      <c r="MLN307" s="271"/>
      <c r="MLO307" s="275"/>
      <c r="MLP307" s="271"/>
      <c r="MLQ307" s="275"/>
      <c r="MLR307" s="271"/>
      <c r="MLS307" s="275"/>
      <c r="MLT307" s="271"/>
      <c r="MLU307" s="275"/>
      <c r="MLV307" s="271"/>
      <c r="MLW307" s="275"/>
      <c r="MLX307" s="271"/>
      <c r="MLY307" s="275"/>
      <c r="MLZ307" s="271"/>
      <c r="MMA307" s="275"/>
      <c r="MMB307" s="271"/>
      <c r="MMC307" s="275"/>
      <c r="MMD307" s="271"/>
      <c r="MME307" s="275"/>
      <c r="MMF307" s="271"/>
      <c r="MMG307" s="275"/>
      <c r="MMH307" s="271"/>
      <c r="MMI307" s="275"/>
      <c r="MMJ307" s="271"/>
      <c r="MMK307" s="275"/>
      <c r="MML307" s="271"/>
      <c r="MMM307" s="275"/>
      <c r="MMN307" s="271"/>
      <c r="MMO307" s="275"/>
      <c r="MMP307" s="271"/>
      <c r="MMQ307" s="275"/>
      <c r="MMR307" s="271"/>
      <c r="MMS307" s="275"/>
      <c r="MMT307" s="271"/>
      <c r="MMU307" s="275"/>
      <c r="MMV307" s="271"/>
      <c r="MMW307" s="275"/>
      <c r="MMX307" s="271"/>
      <c r="MMY307" s="275"/>
      <c r="MMZ307" s="271"/>
      <c r="MNA307" s="275"/>
      <c r="MNB307" s="271"/>
      <c r="MNC307" s="275"/>
      <c r="MND307" s="271"/>
      <c r="MNE307" s="275"/>
      <c r="MNF307" s="271"/>
      <c r="MNG307" s="275"/>
      <c r="MNH307" s="271"/>
      <c r="MNI307" s="275"/>
      <c r="MNJ307" s="271"/>
      <c r="MNK307" s="275"/>
      <c r="MNL307" s="271"/>
      <c r="MNM307" s="275"/>
      <c r="MNN307" s="271"/>
      <c r="MNO307" s="275"/>
      <c r="MNP307" s="271"/>
      <c r="MNQ307" s="275"/>
      <c r="MNR307" s="271"/>
      <c r="MNS307" s="275"/>
      <c r="MNT307" s="271"/>
      <c r="MNU307" s="275"/>
      <c r="MNV307" s="271"/>
      <c r="MNW307" s="275"/>
      <c r="MNX307" s="271"/>
      <c r="MNY307" s="275"/>
      <c r="MNZ307" s="271"/>
      <c r="MOA307" s="275"/>
      <c r="MOB307" s="271"/>
      <c r="MOC307" s="275"/>
      <c r="MOD307" s="271"/>
      <c r="MOE307" s="275"/>
      <c r="MOF307" s="271"/>
      <c r="MOG307" s="275"/>
      <c r="MOH307" s="271"/>
      <c r="MOI307" s="275"/>
      <c r="MOJ307" s="271"/>
      <c r="MOK307" s="275"/>
      <c r="MOL307" s="271"/>
      <c r="MOM307" s="275"/>
      <c r="MON307" s="271"/>
      <c r="MOO307" s="275"/>
      <c r="MOP307" s="271"/>
      <c r="MOQ307" s="275"/>
      <c r="MOR307" s="271"/>
      <c r="MOS307" s="275"/>
      <c r="MOT307" s="271"/>
      <c r="MOU307" s="275"/>
      <c r="MOV307" s="271"/>
      <c r="MOW307" s="275"/>
      <c r="MOX307" s="271"/>
      <c r="MOY307" s="275"/>
      <c r="MOZ307" s="271"/>
      <c r="MPA307" s="275"/>
      <c r="MPB307" s="271"/>
      <c r="MPC307" s="275"/>
      <c r="MPD307" s="271"/>
      <c r="MPE307" s="275"/>
      <c r="MPF307" s="271"/>
      <c r="MPG307" s="275"/>
      <c r="MPH307" s="271"/>
      <c r="MPI307" s="275"/>
      <c r="MPJ307" s="271"/>
      <c r="MPK307" s="275"/>
      <c r="MPL307" s="271"/>
      <c r="MPM307" s="275"/>
      <c r="MPN307" s="271"/>
      <c r="MPO307" s="275"/>
      <c r="MPP307" s="271"/>
      <c r="MPQ307" s="275"/>
      <c r="MPR307" s="271"/>
      <c r="MPS307" s="275"/>
      <c r="MPT307" s="271"/>
      <c r="MPU307" s="275"/>
      <c r="MPV307" s="271"/>
      <c r="MPW307" s="275"/>
      <c r="MPX307" s="271"/>
      <c r="MPY307" s="275"/>
      <c r="MPZ307" s="271"/>
      <c r="MQA307" s="275"/>
      <c r="MQB307" s="271"/>
      <c r="MQC307" s="275"/>
      <c r="MQD307" s="271"/>
      <c r="MQE307" s="275"/>
      <c r="MQF307" s="271"/>
      <c r="MQG307" s="275"/>
      <c r="MQH307" s="271"/>
      <c r="MQI307" s="275"/>
      <c r="MQJ307" s="271"/>
      <c r="MQK307" s="275"/>
      <c r="MQL307" s="271"/>
      <c r="MQM307" s="275"/>
      <c r="MQN307" s="271"/>
      <c r="MQO307" s="275"/>
      <c r="MQP307" s="271"/>
      <c r="MQQ307" s="275"/>
      <c r="MQR307" s="271"/>
      <c r="MQS307" s="275"/>
      <c r="MQT307" s="271"/>
      <c r="MQU307" s="275"/>
      <c r="MQV307" s="271"/>
      <c r="MQW307" s="275"/>
      <c r="MQX307" s="271"/>
      <c r="MQY307" s="275"/>
      <c r="MQZ307" s="271"/>
      <c r="MRA307" s="275"/>
      <c r="MRB307" s="271"/>
      <c r="MRC307" s="275"/>
      <c r="MRD307" s="271"/>
      <c r="MRE307" s="275"/>
      <c r="MRF307" s="271"/>
      <c r="MRG307" s="275"/>
      <c r="MRH307" s="271"/>
      <c r="MRI307" s="275"/>
      <c r="MRJ307" s="271"/>
      <c r="MRK307" s="275"/>
      <c r="MRL307" s="271"/>
      <c r="MRM307" s="275"/>
      <c r="MRN307" s="271"/>
      <c r="MRO307" s="275"/>
      <c r="MRP307" s="271"/>
      <c r="MRQ307" s="275"/>
      <c r="MRR307" s="271"/>
      <c r="MRS307" s="275"/>
      <c r="MRT307" s="271"/>
      <c r="MRU307" s="275"/>
      <c r="MRV307" s="271"/>
      <c r="MRW307" s="275"/>
      <c r="MRX307" s="271"/>
      <c r="MRY307" s="275"/>
      <c r="MRZ307" s="271"/>
      <c r="MSA307" s="275"/>
      <c r="MSB307" s="271"/>
      <c r="MSC307" s="275"/>
      <c r="MSD307" s="271"/>
      <c r="MSE307" s="275"/>
      <c r="MSF307" s="271"/>
      <c r="MSG307" s="275"/>
      <c r="MSH307" s="271"/>
      <c r="MSI307" s="275"/>
      <c r="MSJ307" s="271"/>
      <c r="MSK307" s="275"/>
      <c r="MSL307" s="271"/>
      <c r="MSM307" s="275"/>
      <c r="MSN307" s="271"/>
      <c r="MSO307" s="275"/>
      <c r="MSP307" s="271"/>
      <c r="MSQ307" s="275"/>
      <c r="MSR307" s="271"/>
      <c r="MSS307" s="275"/>
      <c r="MST307" s="271"/>
      <c r="MSU307" s="275"/>
      <c r="MSV307" s="271"/>
      <c r="MSW307" s="275"/>
      <c r="MSX307" s="271"/>
      <c r="MSY307" s="275"/>
      <c r="MSZ307" s="271"/>
      <c r="MTA307" s="275"/>
      <c r="MTB307" s="271"/>
      <c r="MTC307" s="275"/>
      <c r="MTD307" s="271"/>
      <c r="MTE307" s="275"/>
      <c r="MTF307" s="271"/>
      <c r="MTG307" s="275"/>
      <c r="MTH307" s="271"/>
      <c r="MTI307" s="275"/>
      <c r="MTJ307" s="271"/>
      <c r="MTK307" s="275"/>
      <c r="MTL307" s="271"/>
      <c r="MTM307" s="275"/>
      <c r="MTN307" s="271"/>
      <c r="MTO307" s="275"/>
      <c r="MTP307" s="271"/>
      <c r="MTQ307" s="275"/>
      <c r="MTR307" s="271"/>
      <c r="MTS307" s="275"/>
      <c r="MTT307" s="271"/>
      <c r="MTU307" s="275"/>
      <c r="MTV307" s="271"/>
      <c r="MTW307" s="275"/>
      <c r="MTX307" s="271"/>
      <c r="MTY307" s="275"/>
      <c r="MTZ307" s="271"/>
      <c r="MUA307" s="275"/>
      <c r="MUB307" s="271"/>
      <c r="MUC307" s="275"/>
      <c r="MUD307" s="271"/>
      <c r="MUE307" s="275"/>
      <c r="MUF307" s="271"/>
      <c r="MUG307" s="275"/>
      <c r="MUH307" s="271"/>
      <c r="MUI307" s="275"/>
      <c r="MUJ307" s="271"/>
      <c r="MUK307" s="275"/>
      <c r="MUL307" s="271"/>
      <c r="MUM307" s="275"/>
      <c r="MUN307" s="271"/>
      <c r="MUO307" s="275"/>
      <c r="MUP307" s="271"/>
      <c r="MUQ307" s="275"/>
      <c r="MUR307" s="271"/>
      <c r="MUS307" s="275"/>
      <c r="MUT307" s="271"/>
      <c r="MUU307" s="275"/>
      <c r="MUV307" s="271"/>
      <c r="MUW307" s="275"/>
      <c r="MUX307" s="271"/>
      <c r="MUY307" s="275"/>
      <c r="MUZ307" s="271"/>
      <c r="MVA307" s="275"/>
      <c r="MVB307" s="271"/>
      <c r="MVC307" s="275"/>
      <c r="MVD307" s="271"/>
      <c r="MVE307" s="275"/>
      <c r="MVF307" s="271"/>
      <c r="MVG307" s="275"/>
      <c r="MVH307" s="271"/>
      <c r="MVI307" s="275"/>
      <c r="MVJ307" s="271"/>
      <c r="MVK307" s="275"/>
      <c r="MVL307" s="271"/>
      <c r="MVM307" s="275"/>
      <c r="MVN307" s="271"/>
      <c r="MVO307" s="275"/>
      <c r="MVP307" s="271"/>
      <c r="MVQ307" s="275"/>
      <c r="MVR307" s="271"/>
      <c r="MVS307" s="275"/>
      <c r="MVT307" s="271"/>
      <c r="MVU307" s="275"/>
      <c r="MVV307" s="271"/>
      <c r="MVW307" s="275"/>
      <c r="MVX307" s="271"/>
      <c r="MVY307" s="275"/>
      <c r="MVZ307" s="271"/>
      <c r="MWA307" s="275"/>
      <c r="MWB307" s="271"/>
      <c r="MWC307" s="275"/>
      <c r="MWD307" s="271"/>
      <c r="MWE307" s="275"/>
      <c r="MWF307" s="271"/>
      <c r="MWG307" s="275"/>
      <c r="MWH307" s="271"/>
      <c r="MWI307" s="275"/>
      <c r="MWJ307" s="271"/>
      <c r="MWK307" s="275"/>
      <c r="MWL307" s="271"/>
      <c r="MWM307" s="275"/>
      <c r="MWN307" s="271"/>
      <c r="MWO307" s="275"/>
      <c r="MWP307" s="271"/>
      <c r="MWQ307" s="275"/>
      <c r="MWR307" s="271"/>
      <c r="MWS307" s="275"/>
      <c r="MWT307" s="271"/>
      <c r="MWU307" s="275"/>
      <c r="MWV307" s="271"/>
      <c r="MWW307" s="275"/>
      <c r="MWX307" s="271"/>
      <c r="MWY307" s="275"/>
      <c r="MWZ307" s="271"/>
      <c r="MXA307" s="275"/>
      <c r="MXB307" s="271"/>
      <c r="MXC307" s="275"/>
      <c r="MXD307" s="271"/>
      <c r="MXE307" s="275"/>
      <c r="MXF307" s="271"/>
      <c r="MXG307" s="275"/>
      <c r="MXH307" s="271"/>
      <c r="MXI307" s="275"/>
      <c r="MXJ307" s="271"/>
      <c r="MXK307" s="275"/>
      <c r="MXL307" s="271"/>
      <c r="MXM307" s="275"/>
      <c r="MXN307" s="271"/>
      <c r="MXO307" s="275"/>
      <c r="MXP307" s="271"/>
      <c r="MXQ307" s="275"/>
      <c r="MXR307" s="271"/>
      <c r="MXS307" s="275"/>
      <c r="MXT307" s="271"/>
      <c r="MXU307" s="275"/>
      <c r="MXV307" s="271"/>
      <c r="MXW307" s="275"/>
      <c r="MXX307" s="271"/>
      <c r="MXY307" s="275"/>
      <c r="MXZ307" s="271"/>
      <c r="MYA307" s="275"/>
      <c r="MYB307" s="271"/>
      <c r="MYC307" s="275"/>
      <c r="MYD307" s="271"/>
      <c r="MYE307" s="275"/>
      <c r="MYF307" s="271"/>
      <c r="MYG307" s="275"/>
      <c r="MYH307" s="271"/>
      <c r="MYI307" s="275"/>
      <c r="MYJ307" s="271"/>
      <c r="MYK307" s="275"/>
      <c r="MYL307" s="271"/>
      <c r="MYM307" s="275"/>
      <c r="MYN307" s="271"/>
      <c r="MYO307" s="275"/>
      <c r="MYP307" s="271"/>
      <c r="MYQ307" s="275"/>
      <c r="MYR307" s="271"/>
      <c r="MYS307" s="275"/>
      <c r="MYT307" s="271"/>
      <c r="MYU307" s="275"/>
      <c r="MYV307" s="271"/>
      <c r="MYW307" s="275"/>
      <c r="MYX307" s="271"/>
      <c r="MYY307" s="275"/>
      <c r="MYZ307" s="271"/>
      <c r="MZA307" s="275"/>
      <c r="MZB307" s="271"/>
      <c r="MZC307" s="275"/>
      <c r="MZD307" s="271"/>
      <c r="MZE307" s="275"/>
      <c r="MZF307" s="271"/>
      <c r="MZG307" s="275"/>
      <c r="MZH307" s="271"/>
      <c r="MZI307" s="275"/>
      <c r="MZJ307" s="271"/>
      <c r="MZK307" s="275"/>
      <c r="MZL307" s="271"/>
      <c r="MZM307" s="275"/>
      <c r="MZN307" s="271"/>
      <c r="MZO307" s="275"/>
      <c r="MZP307" s="271"/>
      <c r="MZQ307" s="275"/>
      <c r="MZR307" s="271"/>
      <c r="MZS307" s="275"/>
      <c r="MZT307" s="271"/>
      <c r="MZU307" s="275"/>
      <c r="MZV307" s="271"/>
      <c r="MZW307" s="275"/>
      <c r="MZX307" s="271"/>
      <c r="MZY307" s="275"/>
      <c r="MZZ307" s="271"/>
      <c r="NAA307" s="275"/>
      <c r="NAB307" s="271"/>
      <c r="NAC307" s="275"/>
      <c r="NAD307" s="271"/>
      <c r="NAE307" s="275"/>
      <c r="NAF307" s="271"/>
      <c r="NAG307" s="275"/>
      <c r="NAH307" s="271"/>
      <c r="NAI307" s="275"/>
      <c r="NAJ307" s="271"/>
      <c r="NAK307" s="275"/>
      <c r="NAL307" s="271"/>
      <c r="NAM307" s="275"/>
      <c r="NAN307" s="271"/>
      <c r="NAO307" s="275"/>
      <c r="NAP307" s="271"/>
      <c r="NAQ307" s="275"/>
      <c r="NAR307" s="271"/>
      <c r="NAS307" s="275"/>
      <c r="NAT307" s="271"/>
      <c r="NAU307" s="275"/>
      <c r="NAV307" s="271"/>
      <c r="NAW307" s="275"/>
      <c r="NAX307" s="271"/>
      <c r="NAY307" s="275"/>
      <c r="NAZ307" s="271"/>
      <c r="NBA307" s="275"/>
      <c r="NBB307" s="271"/>
      <c r="NBC307" s="275"/>
      <c r="NBD307" s="271"/>
      <c r="NBE307" s="275"/>
      <c r="NBF307" s="271"/>
      <c r="NBG307" s="275"/>
      <c r="NBH307" s="271"/>
      <c r="NBI307" s="275"/>
      <c r="NBJ307" s="271"/>
      <c r="NBK307" s="275"/>
      <c r="NBL307" s="271"/>
      <c r="NBM307" s="275"/>
      <c r="NBN307" s="271"/>
      <c r="NBO307" s="275"/>
      <c r="NBP307" s="271"/>
      <c r="NBQ307" s="275"/>
      <c r="NBR307" s="271"/>
      <c r="NBS307" s="275"/>
      <c r="NBT307" s="271"/>
      <c r="NBU307" s="275"/>
      <c r="NBV307" s="271"/>
      <c r="NBW307" s="275"/>
      <c r="NBX307" s="271"/>
      <c r="NBY307" s="275"/>
      <c r="NBZ307" s="271"/>
      <c r="NCA307" s="275"/>
      <c r="NCB307" s="271"/>
      <c r="NCC307" s="275"/>
      <c r="NCD307" s="271"/>
      <c r="NCE307" s="275"/>
      <c r="NCF307" s="271"/>
      <c r="NCG307" s="275"/>
      <c r="NCH307" s="271"/>
      <c r="NCI307" s="275"/>
      <c r="NCJ307" s="271"/>
      <c r="NCK307" s="275"/>
      <c r="NCL307" s="271"/>
      <c r="NCM307" s="275"/>
      <c r="NCN307" s="271"/>
      <c r="NCO307" s="275"/>
      <c r="NCP307" s="271"/>
      <c r="NCQ307" s="275"/>
      <c r="NCR307" s="271"/>
      <c r="NCS307" s="275"/>
      <c r="NCT307" s="271"/>
      <c r="NCU307" s="275"/>
      <c r="NCV307" s="271"/>
      <c r="NCW307" s="275"/>
      <c r="NCX307" s="271"/>
      <c r="NCY307" s="275"/>
      <c r="NCZ307" s="271"/>
      <c r="NDA307" s="275"/>
      <c r="NDB307" s="271"/>
      <c r="NDC307" s="275"/>
      <c r="NDD307" s="271"/>
      <c r="NDE307" s="275"/>
      <c r="NDF307" s="271"/>
      <c r="NDG307" s="275"/>
      <c r="NDH307" s="271"/>
      <c r="NDI307" s="275"/>
      <c r="NDJ307" s="271"/>
      <c r="NDK307" s="275"/>
      <c r="NDL307" s="271"/>
      <c r="NDM307" s="275"/>
      <c r="NDN307" s="271"/>
      <c r="NDO307" s="275"/>
      <c r="NDP307" s="271"/>
      <c r="NDQ307" s="275"/>
      <c r="NDR307" s="271"/>
      <c r="NDS307" s="275"/>
      <c r="NDT307" s="271"/>
      <c r="NDU307" s="275"/>
      <c r="NDV307" s="271"/>
      <c r="NDW307" s="275"/>
      <c r="NDX307" s="271"/>
      <c r="NDY307" s="275"/>
      <c r="NDZ307" s="271"/>
      <c r="NEA307" s="275"/>
      <c r="NEB307" s="271"/>
      <c r="NEC307" s="275"/>
      <c r="NED307" s="271"/>
      <c r="NEE307" s="275"/>
      <c r="NEF307" s="271"/>
      <c r="NEG307" s="275"/>
      <c r="NEH307" s="271"/>
      <c r="NEI307" s="275"/>
      <c r="NEJ307" s="271"/>
      <c r="NEK307" s="275"/>
      <c r="NEL307" s="271"/>
      <c r="NEM307" s="275"/>
      <c r="NEN307" s="271"/>
      <c r="NEO307" s="275"/>
      <c r="NEP307" s="271"/>
      <c r="NEQ307" s="275"/>
      <c r="NER307" s="271"/>
      <c r="NES307" s="275"/>
      <c r="NET307" s="271"/>
      <c r="NEU307" s="275"/>
      <c r="NEV307" s="271"/>
      <c r="NEW307" s="275"/>
      <c r="NEX307" s="271"/>
      <c r="NEY307" s="275"/>
      <c r="NEZ307" s="271"/>
      <c r="NFA307" s="275"/>
      <c r="NFB307" s="271"/>
      <c r="NFC307" s="275"/>
      <c r="NFD307" s="271"/>
      <c r="NFE307" s="275"/>
      <c r="NFF307" s="271"/>
      <c r="NFG307" s="275"/>
      <c r="NFH307" s="271"/>
      <c r="NFI307" s="275"/>
      <c r="NFJ307" s="271"/>
      <c r="NFK307" s="275"/>
      <c r="NFL307" s="271"/>
      <c r="NFM307" s="275"/>
      <c r="NFN307" s="271"/>
      <c r="NFO307" s="275"/>
      <c r="NFP307" s="271"/>
      <c r="NFQ307" s="275"/>
      <c r="NFR307" s="271"/>
      <c r="NFS307" s="275"/>
      <c r="NFT307" s="271"/>
      <c r="NFU307" s="275"/>
      <c r="NFV307" s="271"/>
      <c r="NFW307" s="275"/>
      <c r="NFX307" s="271"/>
      <c r="NFY307" s="275"/>
      <c r="NFZ307" s="271"/>
      <c r="NGA307" s="275"/>
      <c r="NGB307" s="271"/>
      <c r="NGC307" s="275"/>
      <c r="NGD307" s="271"/>
      <c r="NGE307" s="275"/>
      <c r="NGF307" s="271"/>
      <c r="NGG307" s="275"/>
      <c r="NGH307" s="271"/>
      <c r="NGI307" s="275"/>
      <c r="NGJ307" s="271"/>
      <c r="NGK307" s="275"/>
      <c r="NGL307" s="271"/>
      <c r="NGM307" s="275"/>
      <c r="NGN307" s="271"/>
      <c r="NGO307" s="275"/>
      <c r="NGP307" s="271"/>
      <c r="NGQ307" s="275"/>
      <c r="NGR307" s="271"/>
      <c r="NGS307" s="275"/>
      <c r="NGT307" s="271"/>
      <c r="NGU307" s="275"/>
      <c r="NGV307" s="271"/>
      <c r="NGW307" s="275"/>
      <c r="NGX307" s="271"/>
      <c r="NGY307" s="275"/>
      <c r="NGZ307" s="271"/>
      <c r="NHA307" s="275"/>
      <c r="NHB307" s="271"/>
      <c r="NHC307" s="275"/>
      <c r="NHD307" s="271"/>
      <c r="NHE307" s="275"/>
      <c r="NHF307" s="271"/>
      <c r="NHG307" s="275"/>
      <c r="NHH307" s="271"/>
      <c r="NHI307" s="275"/>
      <c r="NHJ307" s="271"/>
      <c r="NHK307" s="275"/>
      <c r="NHL307" s="271"/>
      <c r="NHM307" s="275"/>
      <c r="NHN307" s="271"/>
      <c r="NHO307" s="275"/>
      <c r="NHP307" s="271"/>
      <c r="NHQ307" s="275"/>
      <c r="NHR307" s="271"/>
      <c r="NHS307" s="275"/>
      <c r="NHT307" s="271"/>
      <c r="NHU307" s="275"/>
      <c r="NHV307" s="271"/>
      <c r="NHW307" s="275"/>
      <c r="NHX307" s="271"/>
      <c r="NHY307" s="275"/>
      <c r="NHZ307" s="271"/>
      <c r="NIA307" s="275"/>
      <c r="NIB307" s="271"/>
      <c r="NIC307" s="275"/>
      <c r="NID307" s="271"/>
      <c r="NIE307" s="275"/>
      <c r="NIF307" s="271"/>
      <c r="NIG307" s="275"/>
      <c r="NIH307" s="271"/>
      <c r="NII307" s="275"/>
      <c r="NIJ307" s="271"/>
      <c r="NIK307" s="275"/>
      <c r="NIL307" s="271"/>
      <c r="NIM307" s="275"/>
      <c r="NIN307" s="271"/>
      <c r="NIO307" s="275"/>
      <c r="NIP307" s="271"/>
      <c r="NIQ307" s="275"/>
      <c r="NIR307" s="271"/>
      <c r="NIS307" s="275"/>
      <c r="NIT307" s="271"/>
      <c r="NIU307" s="275"/>
      <c r="NIV307" s="271"/>
      <c r="NIW307" s="275"/>
      <c r="NIX307" s="271"/>
      <c r="NIY307" s="275"/>
      <c r="NIZ307" s="271"/>
      <c r="NJA307" s="275"/>
      <c r="NJB307" s="271"/>
      <c r="NJC307" s="275"/>
      <c r="NJD307" s="271"/>
      <c r="NJE307" s="275"/>
      <c r="NJF307" s="271"/>
      <c r="NJG307" s="275"/>
      <c r="NJH307" s="271"/>
      <c r="NJI307" s="275"/>
      <c r="NJJ307" s="271"/>
      <c r="NJK307" s="275"/>
      <c r="NJL307" s="271"/>
      <c r="NJM307" s="275"/>
      <c r="NJN307" s="271"/>
      <c r="NJO307" s="275"/>
      <c r="NJP307" s="271"/>
      <c r="NJQ307" s="275"/>
      <c r="NJR307" s="271"/>
      <c r="NJS307" s="275"/>
      <c r="NJT307" s="271"/>
      <c r="NJU307" s="275"/>
      <c r="NJV307" s="271"/>
      <c r="NJW307" s="275"/>
      <c r="NJX307" s="271"/>
      <c r="NJY307" s="275"/>
      <c r="NJZ307" s="271"/>
      <c r="NKA307" s="275"/>
      <c r="NKB307" s="271"/>
      <c r="NKC307" s="275"/>
      <c r="NKD307" s="271"/>
      <c r="NKE307" s="275"/>
      <c r="NKF307" s="271"/>
      <c r="NKG307" s="275"/>
      <c r="NKH307" s="271"/>
      <c r="NKI307" s="275"/>
      <c r="NKJ307" s="271"/>
      <c r="NKK307" s="275"/>
      <c r="NKL307" s="271"/>
      <c r="NKM307" s="275"/>
      <c r="NKN307" s="271"/>
      <c r="NKO307" s="275"/>
      <c r="NKP307" s="271"/>
      <c r="NKQ307" s="275"/>
      <c r="NKR307" s="271"/>
      <c r="NKS307" s="275"/>
      <c r="NKT307" s="271"/>
      <c r="NKU307" s="275"/>
      <c r="NKV307" s="271"/>
      <c r="NKW307" s="275"/>
      <c r="NKX307" s="271"/>
      <c r="NKY307" s="275"/>
      <c r="NKZ307" s="271"/>
      <c r="NLA307" s="275"/>
      <c r="NLB307" s="271"/>
      <c r="NLC307" s="275"/>
      <c r="NLD307" s="271"/>
      <c r="NLE307" s="275"/>
      <c r="NLF307" s="271"/>
      <c r="NLG307" s="275"/>
      <c r="NLH307" s="271"/>
      <c r="NLI307" s="275"/>
      <c r="NLJ307" s="271"/>
      <c r="NLK307" s="275"/>
      <c r="NLL307" s="271"/>
      <c r="NLM307" s="275"/>
      <c r="NLN307" s="271"/>
      <c r="NLO307" s="275"/>
      <c r="NLP307" s="271"/>
      <c r="NLQ307" s="275"/>
      <c r="NLR307" s="271"/>
      <c r="NLS307" s="275"/>
      <c r="NLT307" s="271"/>
      <c r="NLU307" s="275"/>
      <c r="NLV307" s="271"/>
      <c r="NLW307" s="275"/>
      <c r="NLX307" s="271"/>
      <c r="NLY307" s="275"/>
      <c r="NLZ307" s="271"/>
      <c r="NMA307" s="275"/>
      <c r="NMB307" s="271"/>
      <c r="NMC307" s="275"/>
      <c r="NMD307" s="271"/>
      <c r="NME307" s="275"/>
      <c r="NMF307" s="271"/>
      <c r="NMG307" s="275"/>
      <c r="NMH307" s="271"/>
      <c r="NMI307" s="275"/>
      <c r="NMJ307" s="271"/>
      <c r="NMK307" s="275"/>
      <c r="NML307" s="271"/>
      <c r="NMM307" s="275"/>
      <c r="NMN307" s="271"/>
      <c r="NMO307" s="275"/>
      <c r="NMP307" s="271"/>
      <c r="NMQ307" s="275"/>
      <c r="NMR307" s="271"/>
      <c r="NMS307" s="275"/>
      <c r="NMT307" s="271"/>
      <c r="NMU307" s="275"/>
      <c r="NMV307" s="271"/>
      <c r="NMW307" s="275"/>
      <c r="NMX307" s="271"/>
      <c r="NMY307" s="275"/>
      <c r="NMZ307" s="271"/>
      <c r="NNA307" s="275"/>
      <c r="NNB307" s="271"/>
      <c r="NNC307" s="275"/>
      <c r="NND307" s="271"/>
      <c r="NNE307" s="275"/>
      <c r="NNF307" s="271"/>
      <c r="NNG307" s="275"/>
      <c r="NNH307" s="271"/>
      <c r="NNI307" s="275"/>
      <c r="NNJ307" s="271"/>
      <c r="NNK307" s="275"/>
      <c r="NNL307" s="271"/>
      <c r="NNM307" s="275"/>
      <c r="NNN307" s="271"/>
      <c r="NNO307" s="275"/>
      <c r="NNP307" s="271"/>
      <c r="NNQ307" s="275"/>
      <c r="NNR307" s="271"/>
      <c r="NNS307" s="275"/>
      <c r="NNT307" s="271"/>
      <c r="NNU307" s="275"/>
      <c r="NNV307" s="271"/>
      <c r="NNW307" s="275"/>
      <c r="NNX307" s="271"/>
      <c r="NNY307" s="275"/>
      <c r="NNZ307" s="271"/>
      <c r="NOA307" s="275"/>
      <c r="NOB307" s="271"/>
      <c r="NOC307" s="275"/>
      <c r="NOD307" s="271"/>
      <c r="NOE307" s="275"/>
      <c r="NOF307" s="271"/>
      <c r="NOG307" s="275"/>
      <c r="NOH307" s="271"/>
      <c r="NOI307" s="275"/>
      <c r="NOJ307" s="271"/>
      <c r="NOK307" s="275"/>
      <c r="NOL307" s="271"/>
      <c r="NOM307" s="275"/>
      <c r="NON307" s="271"/>
      <c r="NOO307" s="275"/>
      <c r="NOP307" s="271"/>
      <c r="NOQ307" s="275"/>
      <c r="NOR307" s="271"/>
      <c r="NOS307" s="275"/>
      <c r="NOT307" s="271"/>
      <c r="NOU307" s="275"/>
      <c r="NOV307" s="271"/>
      <c r="NOW307" s="275"/>
      <c r="NOX307" s="271"/>
      <c r="NOY307" s="275"/>
      <c r="NOZ307" s="271"/>
      <c r="NPA307" s="275"/>
      <c r="NPB307" s="271"/>
      <c r="NPC307" s="275"/>
      <c r="NPD307" s="271"/>
      <c r="NPE307" s="275"/>
      <c r="NPF307" s="271"/>
      <c r="NPG307" s="275"/>
      <c r="NPH307" s="271"/>
      <c r="NPI307" s="275"/>
      <c r="NPJ307" s="271"/>
      <c r="NPK307" s="275"/>
      <c r="NPL307" s="271"/>
      <c r="NPM307" s="275"/>
      <c r="NPN307" s="271"/>
      <c r="NPO307" s="275"/>
      <c r="NPP307" s="271"/>
      <c r="NPQ307" s="275"/>
      <c r="NPR307" s="271"/>
      <c r="NPS307" s="275"/>
      <c r="NPT307" s="271"/>
      <c r="NPU307" s="275"/>
      <c r="NPV307" s="271"/>
      <c r="NPW307" s="275"/>
      <c r="NPX307" s="271"/>
      <c r="NPY307" s="275"/>
      <c r="NPZ307" s="271"/>
      <c r="NQA307" s="275"/>
      <c r="NQB307" s="271"/>
      <c r="NQC307" s="275"/>
      <c r="NQD307" s="271"/>
      <c r="NQE307" s="275"/>
      <c r="NQF307" s="271"/>
      <c r="NQG307" s="275"/>
      <c r="NQH307" s="271"/>
      <c r="NQI307" s="275"/>
      <c r="NQJ307" s="271"/>
      <c r="NQK307" s="275"/>
      <c r="NQL307" s="271"/>
      <c r="NQM307" s="275"/>
      <c r="NQN307" s="271"/>
      <c r="NQO307" s="275"/>
      <c r="NQP307" s="271"/>
      <c r="NQQ307" s="275"/>
      <c r="NQR307" s="271"/>
      <c r="NQS307" s="275"/>
      <c r="NQT307" s="271"/>
      <c r="NQU307" s="275"/>
      <c r="NQV307" s="271"/>
      <c r="NQW307" s="275"/>
      <c r="NQX307" s="271"/>
      <c r="NQY307" s="275"/>
      <c r="NQZ307" s="271"/>
      <c r="NRA307" s="275"/>
      <c r="NRB307" s="271"/>
      <c r="NRC307" s="275"/>
      <c r="NRD307" s="271"/>
      <c r="NRE307" s="275"/>
      <c r="NRF307" s="271"/>
      <c r="NRG307" s="275"/>
      <c r="NRH307" s="271"/>
      <c r="NRI307" s="275"/>
      <c r="NRJ307" s="271"/>
      <c r="NRK307" s="275"/>
      <c r="NRL307" s="271"/>
      <c r="NRM307" s="275"/>
      <c r="NRN307" s="271"/>
      <c r="NRO307" s="275"/>
      <c r="NRP307" s="271"/>
      <c r="NRQ307" s="275"/>
      <c r="NRR307" s="271"/>
      <c r="NRS307" s="275"/>
      <c r="NRT307" s="271"/>
      <c r="NRU307" s="275"/>
      <c r="NRV307" s="271"/>
      <c r="NRW307" s="275"/>
      <c r="NRX307" s="271"/>
      <c r="NRY307" s="275"/>
      <c r="NRZ307" s="271"/>
      <c r="NSA307" s="275"/>
      <c r="NSB307" s="271"/>
      <c r="NSC307" s="275"/>
      <c r="NSD307" s="271"/>
      <c r="NSE307" s="275"/>
      <c r="NSF307" s="271"/>
      <c r="NSG307" s="275"/>
      <c r="NSH307" s="271"/>
      <c r="NSI307" s="275"/>
      <c r="NSJ307" s="271"/>
      <c r="NSK307" s="275"/>
      <c r="NSL307" s="271"/>
      <c r="NSM307" s="275"/>
      <c r="NSN307" s="271"/>
      <c r="NSO307" s="275"/>
      <c r="NSP307" s="271"/>
      <c r="NSQ307" s="275"/>
      <c r="NSR307" s="271"/>
      <c r="NSS307" s="275"/>
      <c r="NST307" s="271"/>
      <c r="NSU307" s="275"/>
      <c r="NSV307" s="271"/>
      <c r="NSW307" s="275"/>
      <c r="NSX307" s="271"/>
      <c r="NSY307" s="275"/>
      <c r="NSZ307" s="271"/>
      <c r="NTA307" s="275"/>
      <c r="NTB307" s="271"/>
      <c r="NTC307" s="275"/>
      <c r="NTD307" s="271"/>
      <c r="NTE307" s="275"/>
      <c r="NTF307" s="271"/>
      <c r="NTG307" s="275"/>
      <c r="NTH307" s="271"/>
      <c r="NTI307" s="275"/>
      <c r="NTJ307" s="271"/>
      <c r="NTK307" s="275"/>
      <c r="NTL307" s="271"/>
      <c r="NTM307" s="275"/>
      <c r="NTN307" s="271"/>
      <c r="NTO307" s="275"/>
      <c r="NTP307" s="271"/>
      <c r="NTQ307" s="275"/>
      <c r="NTR307" s="271"/>
      <c r="NTS307" s="275"/>
      <c r="NTT307" s="271"/>
      <c r="NTU307" s="275"/>
      <c r="NTV307" s="271"/>
      <c r="NTW307" s="275"/>
      <c r="NTX307" s="271"/>
      <c r="NTY307" s="275"/>
      <c r="NTZ307" s="271"/>
      <c r="NUA307" s="275"/>
      <c r="NUB307" s="271"/>
      <c r="NUC307" s="275"/>
      <c r="NUD307" s="271"/>
      <c r="NUE307" s="275"/>
      <c r="NUF307" s="271"/>
      <c r="NUG307" s="275"/>
      <c r="NUH307" s="271"/>
      <c r="NUI307" s="275"/>
      <c r="NUJ307" s="271"/>
      <c r="NUK307" s="275"/>
      <c r="NUL307" s="271"/>
      <c r="NUM307" s="275"/>
      <c r="NUN307" s="271"/>
      <c r="NUO307" s="275"/>
      <c r="NUP307" s="271"/>
      <c r="NUQ307" s="275"/>
      <c r="NUR307" s="271"/>
      <c r="NUS307" s="275"/>
      <c r="NUT307" s="271"/>
      <c r="NUU307" s="275"/>
      <c r="NUV307" s="271"/>
      <c r="NUW307" s="275"/>
      <c r="NUX307" s="271"/>
      <c r="NUY307" s="275"/>
      <c r="NUZ307" s="271"/>
      <c r="NVA307" s="275"/>
      <c r="NVB307" s="271"/>
      <c r="NVC307" s="275"/>
      <c r="NVD307" s="271"/>
      <c r="NVE307" s="275"/>
      <c r="NVF307" s="271"/>
      <c r="NVG307" s="275"/>
      <c r="NVH307" s="271"/>
      <c r="NVI307" s="275"/>
      <c r="NVJ307" s="271"/>
      <c r="NVK307" s="275"/>
      <c r="NVL307" s="271"/>
      <c r="NVM307" s="275"/>
      <c r="NVN307" s="271"/>
      <c r="NVO307" s="275"/>
      <c r="NVP307" s="271"/>
      <c r="NVQ307" s="275"/>
      <c r="NVR307" s="271"/>
      <c r="NVS307" s="275"/>
      <c r="NVT307" s="271"/>
      <c r="NVU307" s="275"/>
      <c r="NVV307" s="271"/>
      <c r="NVW307" s="275"/>
      <c r="NVX307" s="271"/>
      <c r="NVY307" s="275"/>
      <c r="NVZ307" s="271"/>
      <c r="NWA307" s="275"/>
      <c r="NWB307" s="271"/>
      <c r="NWC307" s="275"/>
      <c r="NWD307" s="271"/>
      <c r="NWE307" s="275"/>
      <c r="NWF307" s="271"/>
      <c r="NWG307" s="275"/>
      <c r="NWH307" s="271"/>
      <c r="NWI307" s="275"/>
      <c r="NWJ307" s="271"/>
      <c r="NWK307" s="275"/>
      <c r="NWL307" s="271"/>
      <c r="NWM307" s="275"/>
      <c r="NWN307" s="271"/>
      <c r="NWO307" s="275"/>
      <c r="NWP307" s="271"/>
      <c r="NWQ307" s="275"/>
      <c r="NWR307" s="271"/>
      <c r="NWS307" s="275"/>
      <c r="NWT307" s="271"/>
      <c r="NWU307" s="275"/>
      <c r="NWV307" s="271"/>
      <c r="NWW307" s="275"/>
      <c r="NWX307" s="271"/>
      <c r="NWY307" s="275"/>
      <c r="NWZ307" s="271"/>
      <c r="NXA307" s="275"/>
      <c r="NXB307" s="271"/>
      <c r="NXC307" s="275"/>
      <c r="NXD307" s="271"/>
      <c r="NXE307" s="275"/>
      <c r="NXF307" s="271"/>
      <c r="NXG307" s="275"/>
      <c r="NXH307" s="271"/>
      <c r="NXI307" s="275"/>
      <c r="NXJ307" s="271"/>
      <c r="NXK307" s="275"/>
      <c r="NXL307" s="271"/>
      <c r="NXM307" s="275"/>
      <c r="NXN307" s="271"/>
      <c r="NXO307" s="275"/>
      <c r="NXP307" s="271"/>
      <c r="NXQ307" s="275"/>
      <c r="NXR307" s="271"/>
      <c r="NXS307" s="275"/>
      <c r="NXT307" s="271"/>
      <c r="NXU307" s="275"/>
      <c r="NXV307" s="271"/>
      <c r="NXW307" s="275"/>
      <c r="NXX307" s="271"/>
      <c r="NXY307" s="275"/>
      <c r="NXZ307" s="271"/>
      <c r="NYA307" s="275"/>
      <c r="NYB307" s="271"/>
      <c r="NYC307" s="275"/>
      <c r="NYD307" s="271"/>
      <c r="NYE307" s="275"/>
      <c r="NYF307" s="271"/>
      <c r="NYG307" s="275"/>
      <c r="NYH307" s="271"/>
      <c r="NYI307" s="275"/>
      <c r="NYJ307" s="271"/>
      <c r="NYK307" s="275"/>
      <c r="NYL307" s="271"/>
      <c r="NYM307" s="275"/>
      <c r="NYN307" s="271"/>
      <c r="NYO307" s="275"/>
      <c r="NYP307" s="271"/>
      <c r="NYQ307" s="275"/>
      <c r="NYR307" s="271"/>
      <c r="NYS307" s="275"/>
      <c r="NYT307" s="271"/>
      <c r="NYU307" s="275"/>
      <c r="NYV307" s="271"/>
      <c r="NYW307" s="275"/>
      <c r="NYX307" s="271"/>
      <c r="NYY307" s="275"/>
      <c r="NYZ307" s="271"/>
      <c r="NZA307" s="275"/>
      <c r="NZB307" s="271"/>
      <c r="NZC307" s="275"/>
      <c r="NZD307" s="271"/>
      <c r="NZE307" s="275"/>
      <c r="NZF307" s="271"/>
      <c r="NZG307" s="275"/>
      <c r="NZH307" s="271"/>
      <c r="NZI307" s="275"/>
      <c r="NZJ307" s="271"/>
      <c r="NZK307" s="275"/>
      <c r="NZL307" s="271"/>
      <c r="NZM307" s="275"/>
      <c r="NZN307" s="271"/>
      <c r="NZO307" s="275"/>
      <c r="NZP307" s="271"/>
      <c r="NZQ307" s="275"/>
      <c r="NZR307" s="271"/>
      <c r="NZS307" s="275"/>
      <c r="NZT307" s="271"/>
      <c r="NZU307" s="275"/>
      <c r="NZV307" s="271"/>
      <c r="NZW307" s="275"/>
      <c r="NZX307" s="271"/>
      <c r="NZY307" s="275"/>
      <c r="NZZ307" s="271"/>
      <c r="OAA307" s="275"/>
      <c r="OAB307" s="271"/>
      <c r="OAC307" s="275"/>
      <c r="OAD307" s="271"/>
      <c r="OAE307" s="275"/>
      <c r="OAF307" s="271"/>
      <c r="OAG307" s="275"/>
      <c r="OAH307" s="271"/>
      <c r="OAI307" s="275"/>
      <c r="OAJ307" s="271"/>
      <c r="OAK307" s="275"/>
      <c r="OAL307" s="271"/>
      <c r="OAM307" s="275"/>
      <c r="OAN307" s="271"/>
      <c r="OAO307" s="275"/>
      <c r="OAP307" s="271"/>
      <c r="OAQ307" s="275"/>
      <c r="OAR307" s="271"/>
      <c r="OAS307" s="275"/>
      <c r="OAT307" s="271"/>
      <c r="OAU307" s="275"/>
      <c r="OAV307" s="271"/>
      <c r="OAW307" s="275"/>
      <c r="OAX307" s="271"/>
      <c r="OAY307" s="275"/>
      <c r="OAZ307" s="271"/>
      <c r="OBA307" s="275"/>
      <c r="OBB307" s="271"/>
      <c r="OBC307" s="275"/>
      <c r="OBD307" s="271"/>
      <c r="OBE307" s="275"/>
      <c r="OBF307" s="271"/>
      <c r="OBG307" s="275"/>
      <c r="OBH307" s="271"/>
      <c r="OBI307" s="275"/>
      <c r="OBJ307" s="271"/>
      <c r="OBK307" s="275"/>
      <c r="OBL307" s="271"/>
      <c r="OBM307" s="275"/>
      <c r="OBN307" s="271"/>
      <c r="OBO307" s="275"/>
      <c r="OBP307" s="271"/>
      <c r="OBQ307" s="275"/>
      <c r="OBR307" s="271"/>
      <c r="OBS307" s="275"/>
      <c r="OBT307" s="271"/>
      <c r="OBU307" s="275"/>
      <c r="OBV307" s="271"/>
      <c r="OBW307" s="275"/>
      <c r="OBX307" s="271"/>
      <c r="OBY307" s="275"/>
      <c r="OBZ307" s="271"/>
      <c r="OCA307" s="275"/>
      <c r="OCB307" s="271"/>
      <c r="OCC307" s="275"/>
      <c r="OCD307" s="271"/>
      <c r="OCE307" s="275"/>
      <c r="OCF307" s="271"/>
      <c r="OCG307" s="275"/>
      <c r="OCH307" s="271"/>
      <c r="OCI307" s="275"/>
      <c r="OCJ307" s="271"/>
      <c r="OCK307" s="275"/>
      <c r="OCL307" s="271"/>
      <c r="OCM307" s="275"/>
      <c r="OCN307" s="271"/>
      <c r="OCO307" s="275"/>
      <c r="OCP307" s="271"/>
      <c r="OCQ307" s="275"/>
      <c r="OCR307" s="271"/>
      <c r="OCS307" s="275"/>
      <c r="OCT307" s="271"/>
      <c r="OCU307" s="275"/>
      <c r="OCV307" s="271"/>
      <c r="OCW307" s="275"/>
      <c r="OCX307" s="271"/>
      <c r="OCY307" s="275"/>
      <c r="OCZ307" s="271"/>
      <c r="ODA307" s="275"/>
      <c r="ODB307" s="271"/>
      <c r="ODC307" s="275"/>
      <c r="ODD307" s="271"/>
      <c r="ODE307" s="275"/>
      <c r="ODF307" s="271"/>
      <c r="ODG307" s="275"/>
      <c r="ODH307" s="271"/>
      <c r="ODI307" s="275"/>
      <c r="ODJ307" s="271"/>
      <c r="ODK307" s="275"/>
      <c r="ODL307" s="271"/>
      <c r="ODM307" s="275"/>
      <c r="ODN307" s="271"/>
      <c r="ODO307" s="275"/>
      <c r="ODP307" s="271"/>
      <c r="ODQ307" s="275"/>
      <c r="ODR307" s="271"/>
      <c r="ODS307" s="275"/>
      <c r="ODT307" s="271"/>
      <c r="ODU307" s="275"/>
      <c r="ODV307" s="271"/>
      <c r="ODW307" s="275"/>
      <c r="ODX307" s="271"/>
      <c r="ODY307" s="275"/>
      <c r="ODZ307" s="271"/>
      <c r="OEA307" s="275"/>
      <c r="OEB307" s="271"/>
      <c r="OEC307" s="275"/>
      <c r="OED307" s="271"/>
      <c r="OEE307" s="275"/>
      <c r="OEF307" s="271"/>
      <c r="OEG307" s="275"/>
      <c r="OEH307" s="271"/>
      <c r="OEI307" s="275"/>
      <c r="OEJ307" s="271"/>
      <c r="OEK307" s="275"/>
      <c r="OEL307" s="271"/>
      <c r="OEM307" s="275"/>
      <c r="OEN307" s="271"/>
      <c r="OEO307" s="275"/>
      <c r="OEP307" s="271"/>
      <c r="OEQ307" s="275"/>
      <c r="OER307" s="271"/>
      <c r="OES307" s="275"/>
      <c r="OET307" s="271"/>
      <c r="OEU307" s="275"/>
      <c r="OEV307" s="271"/>
      <c r="OEW307" s="275"/>
      <c r="OEX307" s="271"/>
      <c r="OEY307" s="275"/>
      <c r="OEZ307" s="271"/>
      <c r="OFA307" s="275"/>
      <c r="OFB307" s="271"/>
      <c r="OFC307" s="275"/>
      <c r="OFD307" s="271"/>
      <c r="OFE307" s="275"/>
      <c r="OFF307" s="271"/>
      <c r="OFG307" s="275"/>
      <c r="OFH307" s="271"/>
      <c r="OFI307" s="275"/>
      <c r="OFJ307" s="271"/>
      <c r="OFK307" s="275"/>
      <c r="OFL307" s="271"/>
      <c r="OFM307" s="275"/>
      <c r="OFN307" s="271"/>
      <c r="OFO307" s="275"/>
      <c r="OFP307" s="271"/>
      <c r="OFQ307" s="275"/>
      <c r="OFR307" s="271"/>
      <c r="OFS307" s="275"/>
      <c r="OFT307" s="271"/>
      <c r="OFU307" s="275"/>
      <c r="OFV307" s="271"/>
      <c r="OFW307" s="275"/>
      <c r="OFX307" s="271"/>
      <c r="OFY307" s="275"/>
      <c r="OFZ307" s="271"/>
      <c r="OGA307" s="275"/>
      <c r="OGB307" s="271"/>
      <c r="OGC307" s="275"/>
      <c r="OGD307" s="271"/>
      <c r="OGE307" s="275"/>
      <c r="OGF307" s="271"/>
      <c r="OGG307" s="275"/>
      <c r="OGH307" s="271"/>
      <c r="OGI307" s="275"/>
      <c r="OGJ307" s="271"/>
      <c r="OGK307" s="275"/>
      <c r="OGL307" s="271"/>
      <c r="OGM307" s="275"/>
      <c r="OGN307" s="271"/>
      <c r="OGO307" s="275"/>
      <c r="OGP307" s="271"/>
      <c r="OGQ307" s="275"/>
      <c r="OGR307" s="271"/>
      <c r="OGS307" s="275"/>
      <c r="OGT307" s="271"/>
      <c r="OGU307" s="275"/>
      <c r="OGV307" s="271"/>
      <c r="OGW307" s="275"/>
      <c r="OGX307" s="271"/>
      <c r="OGY307" s="275"/>
      <c r="OGZ307" s="271"/>
      <c r="OHA307" s="275"/>
      <c r="OHB307" s="271"/>
      <c r="OHC307" s="275"/>
      <c r="OHD307" s="271"/>
      <c r="OHE307" s="275"/>
      <c r="OHF307" s="271"/>
      <c r="OHG307" s="275"/>
      <c r="OHH307" s="271"/>
      <c r="OHI307" s="275"/>
      <c r="OHJ307" s="271"/>
      <c r="OHK307" s="275"/>
      <c r="OHL307" s="271"/>
      <c r="OHM307" s="275"/>
      <c r="OHN307" s="271"/>
      <c r="OHO307" s="275"/>
      <c r="OHP307" s="271"/>
      <c r="OHQ307" s="275"/>
      <c r="OHR307" s="271"/>
      <c r="OHS307" s="275"/>
      <c r="OHT307" s="271"/>
      <c r="OHU307" s="275"/>
      <c r="OHV307" s="271"/>
      <c r="OHW307" s="275"/>
      <c r="OHX307" s="271"/>
      <c r="OHY307" s="275"/>
      <c r="OHZ307" s="271"/>
      <c r="OIA307" s="275"/>
      <c r="OIB307" s="271"/>
      <c r="OIC307" s="275"/>
      <c r="OID307" s="271"/>
      <c r="OIE307" s="275"/>
      <c r="OIF307" s="271"/>
      <c r="OIG307" s="275"/>
      <c r="OIH307" s="271"/>
      <c r="OII307" s="275"/>
      <c r="OIJ307" s="271"/>
      <c r="OIK307" s="275"/>
      <c r="OIL307" s="271"/>
      <c r="OIM307" s="275"/>
      <c r="OIN307" s="271"/>
      <c r="OIO307" s="275"/>
      <c r="OIP307" s="271"/>
      <c r="OIQ307" s="275"/>
      <c r="OIR307" s="271"/>
      <c r="OIS307" s="275"/>
      <c r="OIT307" s="271"/>
      <c r="OIU307" s="275"/>
      <c r="OIV307" s="271"/>
      <c r="OIW307" s="275"/>
      <c r="OIX307" s="271"/>
      <c r="OIY307" s="275"/>
      <c r="OIZ307" s="271"/>
      <c r="OJA307" s="275"/>
      <c r="OJB307" s="271"/>
      <c r="OJC307" s="275"/>
      <c r="OJD307" s="271"/>
      <c r="OJE307" s="275"/>
      <c r="OJF307" s="271"/>
      <c r="OJG307" s="275"/>
      <c r="OJH307" s="271"/>
      <c r="OJI307" s="275"/>
      <c r="OJJ307" s="271"/>
      <c r="OJK307" s="275"/>
      <c r="OJL307" s="271"/>
      <c r="OJM307" s="275"/>
      <c r="OJN307" s="271"/>
      <c r="OJO307" s="275"/>
      <c r="OJP307" s="271"/>
      <c r="OJQ307" s="275"/>
      <c r="OJR307" s="271"/>
      <c r="OJS307" s="275"/>
      <c r="OJT307" s="271"/>
      <c r="OJU307" s="275"/>
      <c r="OJV307" s="271"/>
      <c r="OJW307" s="275"/>
      <c r="OJX307" s="271"/>
      <c r="OJY307" s="275"/>
      <c r="OJZ307" s="271"/>
      <c r="OKA307" s="275"/>
      <c r="OKB307" s="271"/>
      <c r="OKC307" s="275"/>
      <c r="OKD307" s="271"/>
      <c r="OKE307" s="275"/>
      <c r="OKF307" s="271"/>
      <c r="OKG307" s="275"/>
      <c r="OKH307" s="271"/>
      <c r="OKI307" s="275"/>
      <c r="OKJ307" s="271"/>
      <c r="OKK307" s="275"/>
      <c r="OKL307" s="271"/>
      <c r="OKM307" s="275"/>
      <c r="OKN307" s="271"/>
      <c r="OKO307" s="275"/>
      <c r="OKP307" s="271"/>
      <c r="OKQ307" s="275"/>
      <c r="OKR307" s="271"/>
      <c r="OKS307" s="275"/>
      <c r="OKT307" s="271"/>
      <c r="OKU307" s="275"/>
      <c r="OKV307" s="271"/>
      <c r="OKW307" s="275"/>
      <c r="OKX307" s="271"/>
      <c r="OKY307" s="275"/>
      <c r="OKZ307" s="271"/>
      <c r="OLA307" s="275"/>
      <c r="OLB307" s="271"/>
      <c r="OLC307" s="275"/>
      <c r="OLD307" s="271"/>
      <c r="OLE307" s="275"/>
      <c r="OLF307" s="271"/>
      <c r="OLG307" s="275"/>
      <c r="OLH307" s="271"/>
      <c r="OLI307" s="275"/>
      <c r="OLJ307" s="271"/>
      <c r="OLK307" s="275"/>
      <c r="OLL307" s="271"/>
      <c r="OLM307" s="275"/>
      <c r="OLN307" s="271"/>
      <c r="OLO307" s="275"/>
      <c r="OLP307" s="271"/>
      <c r="OLQ307" s="275"/>
      <c r="OLR307" s="271"/>
      <c r="OLS307" s="275"/>
      <c r="OLT307" s="271"/>
      <c r="OLU307" s="275"/>
      <c r="OLV307" s="271"/>
      <c r="OLW307" s="275"/>
      <c r="OLX307" s="271"/>
      <c r="OLY307" s="275"/>
      <c r="OLZ307" s="271"/>
      <c r="OMA307" s="275"/>
      <c r="OMB307" s="271"/>
      <c r="OMC307" s="275"/>
      <c r="OMD307" s="271"/>
      <c r="OME307" s="275"/>
      <c r="OMF307" s="271"/>
      <c r="OMG307" s="275"/>
      <c r="OMH307" s="271"/>
      <c r="OMI307" s="275"/>
      <c r="OMJ307" s="271"/>
      <c r="OMK307" s="275"/>
      <c r="OML307" s="271"/>
      <c r="OMM307" s="275"/>
      <c r="OMN307" s="271"/>
      <c r="OMO307" s="275"/>
      <c r="OMP307" s="271"/>
      <c r="OMQ307" s="275"/>
      <c r="OMR307" s="271"/>
      <c r="OMS307" s="275"/>
      <c r="OMT307" s="271"/>
      <c r="OMU307" s="275"/>
      <c r="OMV307" s="271"/>
      <c r="OMW307" s="275"/>
      <c r="OMX307" s="271"/>
      <c r="OMY307" s="275"/>
      <c r="OMZ307" s="271"/>
      <c r="ONA307" s="275"/>
      <c r="ONB307" s="271"/>
      <c r="ONC307" s="275"/>
      <c r="OND307" s="271"/>
      <c r="ONE307" s="275"/>
      <c r="ONF307" s="271"/>
      <c r="ONG307" s="275"/>
      <c r="ONH307" s="271"/>
      <c r="ONI307" s="275"/>
      <c r="ONJ307" s="271"/>
      <c r="ONK307" s="275"/>
      <c r="ONL307" s="271"/>
      <c r="ONM307" s="275"/>
      <c r="ONN307" s="271"/>
      <c r="ONO307" s="275"/>
      <c r="ONP307" s="271"/>
      <c r="ONQ307" s="275"/>
      <c r="ONR307" s="271"/>
      <c r="ONS307" s="275"/>
      <c r="ONT307" s="271"/>
      <c r="ONU307" s="275"/>
      <c r="ONV307" s="271"/>
      <c r="ONW307" s="275"/>
      <c r="ONX307" s="271"/>
      <c r="ONY307" s="275"/>
      <c r="ONZ307" s="271"/>
      <c r="OOA307" s="275"/>
      <c r="OOB307" s="271"/>
      <c r="OOC307" s="275"/>
      <c r="OOD307" s="271"/>
      <c r="OOE307" s="275"/>
      <c r="OOF307" s="271"/>
      <c r="OOG307" s="275"/>
      <c r="OOH307" s="271"/>
      <c r="OOI307" s="275"/>
      <c r="OOJ307" s="271"/>
      <c r="OOK307" s="275"/>
      <c r="OOL307" s="271"/>
      <c r="OOM307" s="275"/>
      <c r="OON307" s="271"/>
      <c r="OOO307" s="275"/>
      <c r="OOP307" s="271"/>
      <c r="OOQ307" s="275"/>
      <c r="OOR307" s="271"/>
      <c r="OOS307" s="275"/>
      <c r="OOT307" s="271"/>
      <c r="OOU307" s="275"/>
      <c r="OOV307" s="271"/>
      <c r="OOW307" s="275"/>
      <c r="OOX307" s="271"/>
      <c r="OOY307" s="275"/>
      <c r="OOZ307" s="271"/>
      <c r="OPA307" s="275"/>
      <c r="OPB307" s="271"/>
      <c r="OPC307" s="275"/>
      <c r="OPD307" s="271"/>
      <c r="OPE307" s="275"/>
      <c r="OPF307" s="271"/>
      <c r="OPG307" s="275"/>
      <c r="OPH307" s="271"/>
      <c r="OPI307" s="275"/>
      <c r="OPJ307" s="271"/>
      <c r="OPK307" s="275"/>
      <c r="OPL307" s="271"/>
      <c r="OPM307" s="275"/>
      <c r="OPN307" s="271"/>
      <c r="OPO307" s="275"/>
      <c r="OPP307" s="271"/>
      <c r="OPQ307" s="275"/>
      <c r="OPR307" s="271"/>
      <c r="OPS307" s="275"/>
      <c r="OPT307" s="271"/>
      <c r="OPU307" s="275"/>
      <c r="OPV307" s="271"/>
      <c r="OPW307" s="275"/>
      <c r="OPX307" s="271"/>
      <c r="OPY307" s="275"/>
      <c r="OPZ307" s="271"/>
      <c r="OQA307" s="275"/>
      <c r="OQB307" s="271"/>
      <c r="OQC307" s="275"/>
      <c r="OQD307" s="271"/>
      <c r="OQE307" s="275"/>
      <c r="OQF307" s="271"/>
      <c r="OQG307" s="275"/>
      <c r="OQH307" s="271"/>
      <c r="OQI307" s="275"/>
      <c r="OQJ307" s="271"/>
      <c r="OQK307" s="275"/>
      <c r="OQL307" s="271"/>
      <c r="OQM307" s="275"/>
      <c r="OQN307" s="271"/>
      <c r="OQO307" s="275"/>
      <c r="OQP307" s="271"/>
      <c r="OQQ307" s="275"/>
      <c r="OQR307" s="271"/>
      <c r="OQS307" s="275"/>
      <c r="OQT307" s="271"/>
      <c r="OQU307" s="275"/>
      <c r="OQV307" s="271"/>
      <c r="OQW307" s="275"/>
      <c r="OQX307" s="271"/>
      <c r="OQY307" s="275"/>
      <c r="OQZ307" s="271"/>
      <c r="ORA307" s="275"/>
      <c r="ORB307" s="271"/>
      <c r="ORC307" s="275"/>
      <c r="ORD307" s="271"/>
      <c r="ORE307" s="275"/>
      <c r="ORF307" s="271"/>
      <c r="ORG307" s="275"/>
      <c r="ORH307" s="271"/>
      <c r="ORI307" s="275"/>
      <c r="ORJ307" s="271"/>
      <c r="ORK307" s="275"/>
      <c r="ORL307" s="271"/>
      <c r="ORM307" s="275"/>
      <c r="ORN307" s="271"/>
      <c r="ORO307" s="275"/>
      <c r="ORP307" s="271"/>
      <c r="ORQ307" s="275"/>
      <c r="ORR307" s="271"/>
      <c r="ORS307" s="275"/>
      <c r="ORT307" s="271"/>
      <c r="ORU307" s="275"/>
      <c r="ORV307" s="271"/>
      <c r="ORW307" s="275"/>
      <c r="ORX307" s="271"/>
      <c r="ORY307" s="275"/>
      <c r="ORZ307" s="271"/>
      <c r="OSA307" s="275"/>
      <c r="OSB307" s="271"/>
      <c r="OSC307" s="275"/>
      <c r="OSD307" s="271"/>
      <c r="OSE307" s="275"/>
      <c r="OSF307" s="271"/>
      <c r="OSG307" s="275"/>
      <c r="OSH307" s="271"/>
      <c r="OSI307" s="275"/>
      <c r="OSJ307" s="271"/>
      <c r="OSK307" s="275"/>
      <c r="OSL307" s="271"/>
      <c r="OSM307" s="275"/>
      <c r="OSN307" s="271"/>
      <c r="OSO307" s="275"/>
      <c r="OSP307" s="271"/>
      <c r="OSQ307" s="275"/>
      <c r="OSR307" s="271"/>
      <c r="OSS307" s="275"/>
      <c r="OST307" s="271"/>
      <c r="OSU307" s="275"/>
      <c r="OSV307" s="271"/>
      <c r="OSW307" s="275"/>
      <c r="OSX307" s="271"/>
      <c r="OSY307" s="275"/>
      <c r="OSZ307" s="271"/>
      <c r="OTA307" s="275"/>
      <c r="OTB307" s="271"/>
      <c r="OTC307" s="275"/>
      <c r="OTD307" s="271"/>
      <c r="OTE307" s="275"/>
      <c r="OTF307" s="271"/>
      <c r="OTG307" s="275"/>
      <c r="OTH307" s="271"/>
      <c r="OTI307" s="275"/>
      <c r="OTJ307" s="271"/>
      <c r="OTK307" s="275"/>
      <c r="OTL307" s="271"/>
      <c r="OTM307" s="275"/>
      <c r="OTN307" s="271"/>
      <c r="OTO307" s="275"/>
      <c r="OTP307" s="271"/>
      <c r="OTQ307" s="275"/>
      <c r="OTR307" s="271"/>
      <c r="OTS307" s="275"/>
      <c r="OTT307" s="271"/>
      <c r="OTU307" s="275"/>
      <c r="OTV307" s="271"/>
      <c r="OTW307" s="275"/>
      <c r="OTX307" s="271"/>
      <c r="OTY307" s="275"/>
      <c r="OTZ307" s="271"/>
      <c r="OUA307" s="275"/>
      <c r="OUB307" s="271"/>
      <c r="OUC307" s="275"/>
      <c r="OUD307" s="271"/>
      <c r="OUE307" s="275"/>
      <c r="OUF307" s="271"/>
      <c r="OUG307" s="275"/>
      <c r="OUH307" s="271"/>
      <c r="OUI307" s="275"/>
      <c r="OUJ307" s="271"/>
      <c r="OUK307" s="275"/>
      <c r="OUL307" s="271"/>
      <c r="OUM307" s="275"/>
      <c r="OUN307" s="271"/>
      <c r="OUO307" s="275"/>
      <c r="OUP307" s="271"/>
      <c r="OUQ307" s="275"/>
      <c r="OUR307" s="271"/>
      <c r="OUS307" s="275"/>
      <c r="OUT307" s="271"/>
      <c r="OUU307" s="275"/>
      <c r="OUV307" s="271"/>
      <c r="OUW307" s="275"/>
      <c r="OUX307" s="271"/>
      <c r="OUY307" s="275"/>
      <c r="OUZ307" s="271"/>
      <c r="OVA307" s="275"/>
      <c r="OVB307" s="271"/>
      <c r="OVC307" s="275"/>
      <c r="OVD307" s="271"/>
      <c r="OVE307" s="275"/>
      <c r="OVF307" s="271"/>
      <c r="OVG307" s="275"/>
      <c r="OVH307" s="271"/>
      <c r="OVI307" s="275"/>
      <c r="OVJ307" s="271"/>
      <c r="OVK307" s="275"/>
      <c r="OVL307" s="271"/>
      <c r="OVM307" s="275"/>
      <c r="OVN307" s="271"/>
      <c r="OVO307" s="275"/>
      <c r="OVP307" s="271"/>
      <c r="OVQ307" s="275"/>
      <c r="OVR307" s="271"/>
      <c r="OVS307" s="275"/>
      <c r="OVT307" s="271"/>
      <c r="OVU307" s="275"/>
      <c r="OVV307" s="271"/>
      <c r="OVW307" s="275"/>
      <c r="OVX307" s="271"/>
      <c r="OVY307" s="275"/>
      <c r="OVZ307" s="271"/>
      <c r="OWA307" s="275"/>
      <c r="OWB307" s="271"/>
      <c r="OWC307" s="275"/>
      <c r="OWD307" s="271"/>
      <c r="OWE307" s="275"/>
      <c r="OWF307" s="271"/>
      <c r="OWG307" s="275"/>
      <c r="OWH307" s="271"/>
      <c r="OWI307" s="275"/>
      <c r="OWJ307" s="271"/>
      <c r="OWK307" s="275"/>
      <c r="OWL307" s="271"/>
      <c r="OWM307" s="275"/>
      <c r="OWN307" s="271"/>
      <c r="OWO307" s="275"/>
      <c r="OWP307" s="271"/>
      <c r="OWQ307" s="275"/>
      <c r="OWR307" s="271"/>
      <c r="OWS307" s="275"/>
      <c r="OWT307" s="271"/>
      <c r="OWU307" s="275"/>
      <c r="OWV307" s="271"/>
      <c r="OWW307" s="275"/>
      <c r="OWX307" s="271"/>
      <c r="OWY307" s="275"/>
      <c r="OWZ307" s="271"/>
      <c r="OXA307" s="275"/>
      <c r="OXB307" s="271"/>
      <c r="OXC307" s="275"/>
      <c r="OXD307" s="271"/>
      <c r="OXE307" s="275"/>
      <c r="OXF307" s="271"/>
      <c r="OXG307" s="275"/>
      <c r="OXH307" s="271"/>
      <c r="OXI307" s="275"/>
      <c r="OXJ307" s="271"/>
      <c r="OXK307" s="275"/>
      <c r="OXL307" s="271"/>
      <c r="OXM307" s="275"/>
      <c r="OXN307" s="271"/>
      <c r="OXO307" s="275"/>
      <c r="OXP307" s="271"/>
      <c r="OXQ307" s="275"/>
      <c r="OXR307" s="271"/>
      <c r="OXS307" s="275"/>
      <c r="OXT307" s="271"/>
      <c r="OXU307" s="275"/>
      <c r="OXV307" s="271"/>
      <c r="OXW307" s="275"/>
      <c r="OXX307" s="271"/>
      <c r="OXY307" s="275"/>
      <c r="OXZ307" s="271"/>
      <c r="OYA307" s="275"/>
      <c r="OYB307" s="271"/>
      <c r="OYC307" s="275"/>
      <c r="OYD307" s="271"/>
      <c r="OYE307" s="275"/>
      <c r="OYF307" s="271"/>
      <c r="OYG307" s="275"/>
      <c r="OYH307" s="271"/>
      <c r="OYI307" s="275"/>
      <c r="OYJ307" s="271"/>
      <c r="OYK307" s="275"/>
      <c r="OYL307" s="271"/>
      <c r="OYM307" s="275"/>
      <c r="OYN307" s="271"/>
      <c r="OYO307" s="275"/>
      <c r="OYP307" s="271"/>
      <c r="OYQ307" s="275"/>
      <c r="OYR307" s="271"/>
      <c r="OYS307" s="275"/>
      <c r="OYT307" s="271"/>
      <c r="OYU307" s="275"/>
      <c r="OYV307" s="271"/>
      <c r="OYW307" s="275"/>
      <c r="OYX307" s="271"/>
      <c r="OYY307" s="275"/>
      <c r="OYZ307" s="271"/>
      <c r="OZA307" s="275"/>
      <c r="OZB307" s="271"/>
      <c r="OZC307" s="275"/>
      <c r="OZD307" s="271"/>
      <c r="OZE307" s="275"/>
      <c r="OZF307" s="271"/>
      <c r="OZG307" s="275"/>
      <c r="OZH307" s="271"/>
      <c r="OZI307" s="275"/>
      <c r="OZJ307" s="271"/>
      <c r="OZK307" s="275"/>
      <c r="OZL307" s="271"/>
      <c r="OZM307" s="275"/>
      <c r="OZN307" s="271"/>
      <c r="OZO307" s="275"/>
      <c r="OZP307" s="271"/>
      <c r="OZQ307" s="275"/>
      <c r="OZR307" s="271"/>
      <c r="OZS307" s="275"/>
      <c r="OZT307" s="271"/>
      <c r="OZU307" s="275"/>
      <c r="OZV307" s="271"/>
      <c r="OZW307" s="275"/>
      <c r="OZX307" s="271"/>
      <c r="OZY307" s="275"/>
      <c r="OZZ307" s="271"/>
      <c r="PAA307" s="275"/>
      <c r="PAB307" s="271"/>
      <c r="PAC307" s="275"/>
      <c r="PAD307" s="271"/>
      <c r="PAE307" s="275"/>
      <c r="PAF307" s="271"/>
      <c r="PAG307" s="275"/>
      <c r="PAH307" s="271"/>
      <c r="PAI307" s="275"/>
      <c r="PAJ307" s="271"/>
      <c r="PAK307" s="275"/>
      <c r="PAL307" s="271"/>
      <c r="PAM307" s="275"/>
      <c r="PAN307" s="271"/>
      <c r="PAO307" s="275"/>
      <c r="PAP307" s="271"/>
      <c r="PAQ307" s="275"/>
      <c r="PAR307" s="271"/>
      <c r="PAS307" s="275"/>
      <c r="PAT307" s="271"/>
      <c r="PAU307" s="275"/>
      <c r="PAV307" s="271"/>
      <c r="PAW307" s="275"/>
      <c r="PAX307" s="271"/>
      <c r="PAY307" s="275"/>
      <c r="PAZ307" s="271"/>
      <c r="PBA307" s="275"/>
      <c r="PBB307" s="271"/>
      <c r="PBC307" s="275"/>
      <c r="PBD307" s="271"/>
      <c r="PBE307" s="275"/>
      <c r="PBF307" s="271"/>
      <c r="PBG307" s="275"/>
      <c r="PBH307" s="271"/>
      <c r="PBI307" s="275"/>
      <c r="PBJ307" s="271"/>
      <c r="PBK307" s="275"/>
      <c r="PBL307" s="271"/>
      <c r="PBM307" s="275"/>
      <c r="PBN307" s="271"/>
      <c r="PBO307" s="275"/>
      <c r="PBP307" s="271"/>
      <c r="PBQ307" s="275"/>
      <c r="PBR307" s="271"/>
      <c r="PBS307" s="275"/>
      <c r="PBT307" s="271"/>
      <c r="PBU307" s="275"/>
      <c r="PBV307" s="271"/>
      <c r="PBW307" s="275"/>
      <c r="PBX307" s="271"/>
      <c r="PBY307" s="275"/>
      <c r="PBZ307" s="271"/>
      <c r="PCA307" s="275"/>
      <c r="PCB307" s="271"/>
      <c r="PCC307" s="275"/>
      <c r="PCD307" s="271"/>
      <c r="PCE307" s="275"/>
      <c r="PCF307" s="271"/>
      <c r="PCG307" s="275"/>
      <c r="PCH307" s="271"/>
      <c r="PCI307" s="275"/>
      <c r="PCJ307" s="271"/>
      <c r="PCK307" s="275"/>
      <c r="PCL307" s="271"/>
      <c r="PCM307" s="275"/>
      <c r="PCN307" s="271"/>
      <c r="PCO307" s="275"/>
      <c r="PCP307" s="271"/>
      <c r="PCQ307" s="275"/>
      <c r="PCR307" s="271"/>
      <c r="PCS307" s="275"/>
      <c r="PCT307" s="271"/>
      <c r="PCU307" s="275"/>
      <c r="PCV307" s="271"/>
      <c r="PCW307" s="275"/>
      <c r="PCX307" s="271"/>
      <c r="PCY307" s="275"/>
      <c r="PCZ307" s="271"/>
      <c r="PDA307" s="275"/>
      <c r="PDB307" s="271"/>
      <c r="PDC307" s="275"/>
      <c r="PDD307" s="271"/>
      <c r="PDE307" s="275"/>
      <c r="PDF307" s="271"/>
      <c r="PDG307" s="275"/>
      <c r="PDH307" s="271"/>
      <c r="PDI307" s="275"/>
      <c r="PDJ307" s="271"/>
      <c r="PDK307" s="275"/>
      <c r="PDL307" s="271"/>
      <c r="PDM307" s="275"/>
      <c r="PDN307" s="271"/>
      <c r="PDO307" s="275"/>
      <c r="PDP307" s="271"/>
      <c r="PDQ307" s="275"/>
      <c r="PDR307" s="271"/>
      <c r="PDS307" s="275"/>
      <c r="PDT307" s="271"/>
      <c r="PDU307" s="275"/>
      <c r="PDV307" s="271"/>
      <c r="PDW307" s="275"/>
      <c r="PDX307" s="271"/>
      <c r="PDY307" s="275"/>
      <c r="PDZ307" s="271"/>
      <c r="PEA307" s="275"/>
      <c r="PEB307" s="271"/>
      <c r="PEC307" s="275"/>
      <c r="PED307" s="271"/>
      <c r="PEE307" s="275"/>
      <c r="PEF307" s="271"/>
      <c r="PEG307" s="275"/>
      <c r="PEH307" s="271"/>
      <c r="PEI307" s="275"/>
      <c r="PEJ307" s="271"/>
      <c r="PEK307" s="275"/>
      <c r="PEL307" s="271"/>
      <c r="PEM307" s="275"/>
      <c r="PEN307" s="271"/>
      <c r="PEO307" s="275"/>
      <c r="PEP307" s="271"/>
      <c r="PEQ307" s="275"/>
      <c r="PER307" s="271"/>
      <c r="PES307" s="275"/>
      <c r="PET307" s="271"/>
      <c r="PEU307" s="275"/>
      <c r="PEV307" s="271"/>
      <c r="PEW307" s="275"/>
      <c r="PEX307" s="271"/>
      <c r="PEY307" s="275"/>
      <c r="PEZ307" s="271"/>
      <c r="PFA307" s="275"/>
      <c r="PFB307" s="271"/>
      <c r="PFC307" s="275"/>
      <c r="PFD307" s="271"/>
      <c r="PFE307" s="275"/>
      <c r="PFF307" s="271"/>
      <c r="PFG307" s="275"/>
      <c r="PFH307" s="271"/>
      <c r="PFI307" s="275"/>
      <c r="PFJ307" s="271"/>
      <c r="PFK307" s="275"/>
      <c r="PFL307" s="271"/>
      <c r="PFM307" s="275"/>
      <c r="PFN307" s="271"/>
      <c r="PFO307" s="275"/>
      <c r="PFP307" s="271"/>
      <c r="PFQ307" s="275"/>
      <c r="PFR307" s="271"/>
      <c r="PFS307" s="275"/>
      <c r="PFT307" s="271"/>
      <c r="PFU307" s="275"/>
      <c r="PFV307" s="271"/>
      <c r="PFW307" s="275"/>
      <c r="PFX307" s="271"/>
      <c r="PFY307" s="275"/>
      <c r="PFZ307" s="271"/>
      <c r="PGA307" s="275"/>
      <c r="PGB307" s="271"/>
      <c r="PGC307" s="275"/>
      <c r="PGD307" s="271"/>
      <c r="PGE307" s="275"/>
      <c r="PGF307" s="271"/>
      <c r="PGG307" s="275"/>
      <c r="PGH307" s="271"/>
      <c r="PGI307" s="275"/>
      <c r="PGJ307" s="271"/>
      <c r="PGK307" s="275"/>
      <c r="PGL307" s="271"/>
      <c r="PGM307" s="275"/>
      <c r="PGN307" s="271"/>
      <c r="PGO307" s="275"/>
      <c r="PGP307" s="271"/>
      <c r="PGQ307" s="275"/>
      <c r="PGR307" s="271"/>
      <c r="PGS307" s="275"/>
      <c r="PGT307" s="271"/>
      <c r="PGU307" s="275"/>
      <c r="PGV307" s="271"/>
      <c r="PGW307" s="275"/>
      <c r="PGX307" s="271"/>
      <c r="PGY307" s="275"/>
      <c r="PGZ307" s="271"/>
      <c r="PHA307" s="275"/>
      <c r="PHB307" s="271"/>
      <c r="PHC307" s="275"/>
      <c r="PHD307" s="271"/>
      <c r="PHE307" s="275"/>
      <c r="PHF307" s="271"/>
      <c r="PHG307" s="275"/>
      <c r="PHH307" s="271"/>
      <c r="PHI307" s="275"/>
      <c r="PHJ307" s="271"/>
      <c r="PHK307" s="275"/>
      <c r="PHL307" s="271"/>
      <c r="PHM307" s="275"/>
      <c r="PHN307" s="271"/>
      <c r="PHO307" s="275"/>
      <c r="PHP307" s="271"/>
      <c r="PHQ307" s="275"/>
      <c r="PHR307" s="271"/>
      <c r="PHS307" s="275"/>
      <c r="PHT307" s="271"/>
      <c r="PHU307" s="275"/>
      <c r="PHV307" s="271"/>
      <c r="PHW307" s="275"/>
      <c r="PHX307" s="271"/>
      <c r="PHY307" s="275"/>
      <c r="PHZ307" s="271"/>
      <c r="PIA307" s="275"/>
      <c r="PIB307" s="271"/>
      <c r="PIC307" s="275"/>
      <c r="PID307" s="271"/>
      <c r="PIE307" s="275"/>
      <c r="PIF307" s="271"/>
      <c r="PIG307" s="275"/>
      <c r="PIH307" s="271"/>
      <c r="PII307" s="275"/>
      <c r="PIJ307" s="271"/>
      <c r="PIK307" s="275"/>
      <c r="PIL307" s="271"/>
      <c r="PIM307" s="275"/>
      <c r="PIN307" s="271"/>
      <c r="PIO307" s="275"/>
      <c r="PIP307" s="271"/>
      <c r="PIQ307" s="275"/>
      <c r="PIR307" s="271"/>
      <c r="PIS307" s="275"/>
      <c r="PIT307" s="271"/>
      <c r="PIU307" s="275"/>
      <c r="PIV307" s="271"/>
      <c r="PIW307" s="275"/>
      <c r="PIX307" s="271"/>
      <c r="PIY307" s="275"/>
      <c r="PIZ307" s="271"/>
      <c r="PJA307" s="275"/>
      <c r="PJB307" s="271"/>
      <c r="PJC307" s="275"/>
      <c r="PJD307" s="271"/>
      <c r="PJE307" s="275"/>
      <c r="PJF307" s="271"/>
      <c r="PJG307" s="275"/>
      <c r="PJH307" s="271"/>
      <c r="PJI307" s="275"/>
      <c r="PJJ307" s="271"/>
      <c r="PJK307" s="275"/>
      <c r="PJL307" s="271"/>
      <c r="PJM307" s="275"/>
      <c r="PJN307" s="271"/>
      <c r="PJO307" s="275"/>
      <c r="PJP307" s="271"/>
      <c r="PJQ307" s="275"/>
      <c r="PJR307" s="271"/>
      <c r="PJS307" s="275"/>
      <c r="PJT307" s="271"/>
      <c r="PJU307" s="275"/>
      <c r="PJV307" s="271"/>
      <c r="PJW307" s="275"/>
      <c r="PJX307" s="271"/>
      <c r="PJY307" s="275"/>
      <c r="PJZ307" s="271"/>
      <c r="PKA307" s="275"/>
      <c r="PKB307" s="271"/>
      <c r="PKC307" s="275"/>
      <c r="PKD307" s="271"/>
      <c r="PKE307" s="275"/>
      <c r="PKF307" s="271"/>
      <c r="PKG307" s="275"/>
      <c r="PKH307" s="271"/>
      <c r="PKI307" s="275"/>
      <c r="PKJ307" s="271"/>
      <c r="PKK307" s="275"/>
      <c r="PKL307" s="271"/>
      <c r="PKM307" s="275"/>
      <c r="PKN307" s="271"/>
      <c r="PKO307" s="275"/>
      <c r="PKP307" s="271"/>
      <c r="PKQ307" s="275"/>
      <c r="PKR307" s="271"/>
      <c r="PKS307" s="275"/>
      <c r="PKT307" s="271"/>
      <c r="PKU307" s="275"/>
      <c r="PKV307" s="271"/>
      <c r="PKW307" s="275"/>
      <c r="PKX307" s="271"/>
      <c r="PKY307" s="275"/>
      <c r="PKZ307" s="271"/>
      <c r="PLA307" s="275"/>
      <c r="PLB307" s="271"/>
      <c r="PLC307" s="275"/>
      <c r="PLD307" s="271"/>
      <c r="PLE307" s="275"/>
      <c r="PLF307" s="271"/>
      <c r="PLG307" s="275"/>
      <c r="PLH307" s="271"/>
      <c r="PLI307" s="275"/>
      <c r="PLJ307" s="271"/>
      <c r="PLK307" s="275"/>
      <c r="PLL307" s="271"/>
      <c r="PLM307" s="275"/>
      <c r="PLN307" s="271"/>
      <c r="PLO307" s="275"/>
      <c r="PLP307" s="271"/>
      <c r="PLQ307" s="275"/>
      <c r="PLR307" s="271"/>
      <c r="PLS307" s="275"/>
      <c r="PLT307" s="271"/>
      <c r="PLU307" s="275"/>
      <c r="PLV307" s="271"/>
      <c r="PLW307" s="275"/>
      <c r="PLX307" s="271"/>
      <c r="PLY307" s="275"/>
      <c r="PLZ307" s="271"/>
      <c r="PMA307" s="275"/>
      <c r="PMB307" s="271"/>
      <c r="PMC307" s="275"/>
      <c r="PMD307" s="271"/>
      <c r="PME307" s="275"/>
      <c r="PMF307" s="271"/>
      <c r="PMG307" s="275"/>
      <c r="PMH307" s="271"/>
      <c r="PMI307" s="275"/>
      <c r="PMJ307" s="271"/>
      <c r="PMK307" s="275"/>
      <c r="PML307" s="271"/>
      <c r="PMM307" s="275"/>
      <c r="PMN307" s="271"/>
      <c r="PMO307" s="275"/>
      <c r="PMP307" s="271"/>
      <c r="PMQ307" s="275"/>
      <c r="PMR307" s="271"/>
      <c r="PMS307" s="275"/>
      <c r="PMT307" s="271"/>
      <c r="PMU307" s="275"/>
      <c r="PMV307" s="271"/>
      <c r="PMW307" s="275"/>
      <c r="PMX307" s="271"/>
      <c r="PMY307" s="275"/>
      <c r="PMZ307" s="271"/>
      <c r="PNA307" s="275"/>
      <c r="PNB307" s="271"/>
      <c r="PNC307" s="275"/>
      <c r="PND307" s="271"/>
      <c r="PNE307" s="275"/>
      <c r="PNF307" s="271"/>
      <c r="PNG307" s="275"/>
      <c r="PNH307" s="271"/>
      <c r="PNI307" s="275"/>
      <c r="PNJ307" s="271"/>
      <c r="PNK307" s="275"/>
      <c r="PNL307" s="271"/>
      <c r="PNM307" s="275"/>
      <c r="PNN307" s="271"/>
      <c r="PNO307" s="275"/>
      <c r="PNP307" s="271"/>
      <c r="PNQ307" s="275"/>
      <c r="PNR307" s="271"/>
      <c r="PNS307" s="275"/>
      <c r="PNT307" s="271"/>
      <c r="PNU307" s="275"/>
      <c r="PNV307" s="271"/>
      <c r="PNW307" s="275"/>
      <c r="PNX307" s="271"/>
      <c r="PNY307" s="275"/>
      <c r="PNZ307" s="271"/>
      <c r="POA307" s="275"/>
      <c r="POB307" s="271"/>
      <c r="POC307" s="275"/>
      <c r="POD307" s="271"/>
      <c r="POE307" s="275"/>
      <c r="POF307" s="271"/>
      <c r="POG307" s="275"/>
      <c r="POH307" s="271"/>
      <c r="POI307" s="275"/>
      <c r="POJ307" s="271"/>
      <c r="POK307" s="275"/>
      <c r="POL307" s="271"/>
      <c r="POM307" s="275"/>
      <c r="PON307" s="271"/>
      <c r="POO307" s="275"/>
      <c r="POP307" s="271"/>
      <c r="POQ307" s="275"/>
      <c r="POR307" s="271"/>
      <c r="POS307" s="275"/>
      <c r="POT307" s="271"/>
      <c r="POU307" s="275"/>
      <c r="POV307" s="271"/>
      <c r="POW307" s="275"/>
      <c r="POX307" s="271"/>
      <c r="POY307" s="275"/>
      <c r="POZ307" s="271"/>
      <c r="PPA307" s="275"/>
      <c r="PPB307" s="271"/>
      <c r="PPC307" s="275"/>
      <c r="PPD307" s="271"/>
      <c r="PPE307" s="275"/>
      <c r="PPF307" s="271"/>
      <c r="PPG307" s="275"/>
      <c r="PPH307" s="271"/>
      <c r="PPI307" s="275"/>
      <c r="PPJ307" s="271"/>
      <c r="PPK307" s="275"/>
      <c r="PPL307" s="271"/>
      <c r="PPM307" s="275"/>
      <c r="PPN307" s="271"/>
      <c r="PPO307" s="275"/>
      <c r="PPP307" s="271"/>
      <c r="PPQ307" s="275"/>
      <c r="PPR307" s="271"/>
      <c r="PPS307" s="275"/>
      <c r="PPT307" s="271"/>
      <c r="PPU307" s="275"/>
      <c r="PPV307" s="271"/>
      <c r="PPW307" s="275"/>
      <c r="PPX307" s="271"/>
      <c r="PPY307" s="275"/>
      <c r="PPZ307" s="271"/>
      <c r="PQA307" s="275"/>
      <c r="PQB307" s="271"/>
      <c r="PQC307" s="275"/>
      <c r="PQD307" s="271"/>
      <c r="PQE307" s="275"/>
      <c r="PQF307" s="271"/>
      <c r="PQG307" s="275"/>
      <c r="PQH307" s="271"/>
      <c r="PQI307" s="275"/>
      <c r="PQJ307" s="271"/>
      <c r="PQK307" s="275"/>
      <c r="PQL307" s="271"/>
      <c r="PQM307" s="275"/>
      <c r="PQN307" s="271"/>
      <c r="PQO307" s="275"/>
      <c r="PQP307" s="271"/>
      <c r="PQQ307" s="275"/>
      <c r="PQR307" s="271"/>
      <c r="PQS307" s="275"/>
      <c r="PQT307" s="271"/>
      <c r="PQU307" s="275"/>
      <c r="PQV307" s="271"/>
      <c r="PQW307" s="275"/>
      <c r="PQX307" s="271"/>
      <c r="PQY307" s="275"/>
      <c r="PQZ307" s="271"/>
      <c r="PRA307" s="275"/>
      <c r="PRB307" s="271"/>
      <c r="PRC307" s="275"/>
      <c r="PRD307" s="271"/>
      <c r="PRE307" s="275"/>
      <c r="PRF307" s="271"/>
      <c r="PRG307" s="275"/>
      <c r="PRH307" s="271"/>
      <c r="PRI307" s="275"/>
      <c r="PRJ307" s="271"/>
      <c r="PRK307" s="275"/>
      <c r="PRL307" s="271"/>
      <c r="PRM307" s="275"/>
      <c r="PRN307" s="271"/>
      <c r="PRO307" s="275"/>
      <c r="PRP307" s="271"/>
      <c r="PRQ307" s="275"/>
      <c r="PRR307" s="271"/>
      <c r="PRS307" s="275"/>
      <c r="PRT307" s="271"/>
      <c r="PRU307" s="275"/>
      <c r="PRV307" s="271"/>
      <c r="PRW307" s="275"/>
      <c r="PRX307" s="271"/>
      <c r="PRY307" s="275"/>
      <c r="PRZ307" s="271"/>
      <c r="PSA307" s="275"/>
      <c r="PSB307" s="271"/>
      <c r="PSC307" s="275"/>
      <c r="PSD307" s="271"/>
      <c r="PSE307" s="275"/>
      <c r="PSF307" s="271"/>
      <c r="PSG307" s="275"/>
      <c r="PSH307" s="271"/>
      <c r="PSI307" s="275"/>
      <c r="PSJ307" s="271"/>
      <c r="PSK307" s="275"/>
      <c r="PSL307" s="271"/>
      <c r="PSM307" s="275"/>
      <c r="PSN307" s="271"/>
      <c r="PSO307" s="275"/>
      <c r="PSP307" s="271"/>
      <c r="PSQ307" s="275"/>
      <c r="PSR307" s="271"/>
      <c r="PSS307" s="275"/>
      <c r="PST307" s="271"/>
      <c r="PSU307" s="275"/>
      <c r="PSV307" s="271"/>
      <c r="PSW307" s="275"/>
      <c r="PSX307" s="271"/>
      <c r="PSY307" s="275"/>
      <c r="PSZ307" s="271"/>
      <c r="PTA307" s="275"/>
      <c r="PTB307" s="271"/>
      <c r="PTC307" s="275"/>
      <c r="PTD307" s="271"/>
      <c r="PTE307" s="275"/>
      <c r="PTF307" s="271"/>
      <c r="PTG307" s="275"/>
      <c r="PTH307" s="271"/>
      <c r="PTI307" s="275"/>
      <c r="PTJ307" s="271"/>
      <c r="PTK307" s="275"/>
      <c r="PTL307" s="271"/>
      <c r="PTM307" s="275"/>
      <c r="PTN307" s="271"/>
      <c r="PTO307" s="275"/>
      <c r="PTP307" s="271"/>
      <c r="PTQ307" s="275"/>
      <c r="PTR307" s="271"/>
      <c r="PTS307" s="275"/>
      <c r="PTT307" s="271"/>
      <c r="PTU307" s="275"/>
      <c r="PTV307" s="271"/>
      <c r="PTW307" s="275"/>
      <c r="PTX307" s="271"/>
      <c r="PTY307" s="275"/>
      <c r="PTZ307" s="271"/>
      <c r="PUA307" s="275"/>
      <c r="PUB307" s="271"/>
      <c r="PUC307" s="275"/>
      <c r="PUD307" s="271"/>
      <c r="PUE307" s="275"/>
      <c r="PUF307" s="271"/>
      <c r="PUG307" s="275"/>
      <c r="PUH307" s="271"/>
      <c r="PUI307" s="275"/>
      <c r="PUJ307" s="271"/>
      <c r="PUK307" s="275"/>
      <c r="PUL307" s="271"/>
      <c r="PUM307" s="275"/>
      <c r="PUN307" s="271"/>
      <c r="PUO307" s="275"/>
      <c r="PUP307" s="271"/>
      <c r="PUQ307" s="275"/>
      <c r="PUR307" s="271"/>
      <c r="PUS307" s="275"/>
      <c r="PUT307" s="271"/>
      <c r="PUU307" s="275"/>
      <c r="PUV307" s="271"/>
      <c r="PUW307" s="275"/>
      <c r="PUX307" s="271"/>
      <c r="PUY307" s="275"/>
      <c r="PUZ307" s="271"/>
      <c r="PVA307" s="275"/>
      <c r="PVB307" s="271"/>
      <c r="PVC307" s="275"/>
      <c r="PVD307" s="271"/>
      <c r="PVE307" s="275"/>
      <c r="PVF307" s="271"/>
      <c r="PVG307" s="275"/>
      <c r="PVH307" s="271"/>
      <c r="PVI307" s="275"/>
      <c r="PVJ307" s="271"/>
      <c r="PVK307" s="275"/>
      <c r="PVL307" s="271"/>
      <c r="PVM307" s="275"/>
      <c r="PVN307" s="271"/>
      <c r="PVO307" s="275"/>
      <c r="PVP307" s="271"/>
      <c r="PVQ307" s="275"/>
      <c r="PVR307" s="271"/>
      <c r="PVS307" s="275"/>
      <c r="PVT307" s="271"/>
      <c r="PVU307" s="275"/>
      <c r="PVV307" s="271"/>
      <c r="PVW307" s="275"/>
      <c r="PVX307" s="271"/>
      <c r="PVY307" s="275"/>
      <c r="PVZ307" s="271"/>
      <c r="PWA307" s="275"/>
      <c r="PWB307" s="271"/>
      <c r="PWC307" s="275"/>
      <c r="PWD307" s="271"/>
      <c r="PWE307" s="275"/>
      <c r="PWF307" s="271"/>
      <c r="PWG307" s="275"/>
      <c r="PWH307" s="271"/>
      <c r="PWI307" s="275"/>
      <c r="PWJ307" s="271"/>
      <c r="PWK307" s="275"/>
      <c r="PWL307" s="271"/>
      <c r="PWM307" s="275"/>
      <c r="PWN307" s="271"/>
      <c r="PWO307" s="275"/>
      <c r="PWP307" s="271"/>
      <c r="PWQ307" s="275"/>
      <c r="PWR307" s="271"/>
      <c r="PWS307" s="275"/>
      <c r="PWT307" s="271"/>
      <c r="PWU307" s="275"/>
      <c r="PWV307" s="271"/>
      <c r="PWW307" s="275"/>
      <c r="PWX307" s="271"/>
      <c r="PWY307" s="275"/>
      <c r="PWZ307" s="271"/>
      <c r="PXA307" s="275"/>
      <c r="PXB307" s="271"/>
      <c r="PXC307" s="275"/>
      <c r="PXD307" s="271"/>
      <c r="PXE307" s="275"/>
      <c r="PXF307" s="271"/>
      <c r="PXG307" s="275"/>
      <c r="PXH307" s="271"/>
      <c r="PXI307" s="275"/>
      <c r="PXJ307" s="271"/>
      <c r="PXK307" s="275"/>
      <c r="PXL307" s="271"/>
      <c r="PXM307" s="275"/>
      <c r="PXN307" s="271"/>
      <c r="PXO307" s="275"/>
      <c r="PXP307" s="271"/>
      <c r="PXQ307" s="275"/>
      <c r="PXR307" s="271"/>
      <c r="PXS307" s="275"/>
      <c r="PXT307" s="271"/>
      <c r="PXU307" s="275"/>
      <c r="PXV307" s="271"/>
      <c r="PXW307" s="275"/>
      <c r="PXX307" s="271"/>
      <c r="PXY307" s="275"/>
      <c r="PXZ307" s="271"/>
      <c r="PYA307" s="275"/>
      <c r="PYB307" s="271"/>
      <c r="PYC307" s="275"/>
      <c r="PYD307" s="271"/>
      <c r="PYE307" s="275"/>
      <c r="PYF307" s="271"/>
      <c r="PYG307" s="275"/>
      <c r="PYH307" s="271"/>
      <c r="PYI307" s="275"/>
      <c r="PYJ307" s="271"/>
      <c r="PYK307" s="275"/>
      <c r="PYL307" s="271"/>
      <c r="PYM307" s="275"/>
      <c r="PYN307" s="271"/>
      <c r="PYO307" s="275"/>
      <c r="PYP307" s="271"/>
      <c r="PYQ307" s="275"/>
      <c r="PYR307" s="271"/>
      <c r="PYS307" s="275"/>
      <c r="PYT307" s="271"/>
      <c r="PYU307" s="275"/>
      <c r="PYV307" s="271"/>
      <c r="PYW307" s="275"/>
      <c r="PYX307" s="271"/>
      <c r="PYY307" s="275"/>
      <c r="PYZ307" s="271"/>
      <c r="PZA307" s="275"/>
      <c r="PZB307" s="271"/>
      <c r="PZC307" s="275"/>
      <c r="PZD307" s="271"/>
      <c r="PZE307" s="275"/>
      <c r="PZF307" s="271"/>
      <c r="PZG307" s="275"/>
      <c r="PZH307" s="271"/>
      <c r="PZI307" s="275"/>
      <c r="PZJ307" s="271"/>
      <c r="PZK307" s="275"/>
      <c r="PZL307" s="271"/>
      <c r="PZM307" s="275"/>
      <c r="PZN307" s="271"/>
      <c r="PZO307" s="275"/>
      <c r="PZP307" s="271"/>
      <c r="PZQ307" s="275"/>
      <c r="PZR307" s="271"/>
      <c r="PZS307" s="275"/>
      <c r="PZT307" s="271"/>
      <c r="PZU307" s="275"/>
      <c r="PZV307" s="271"/>
      <c r="PZW307" s="275"/>
      <c r="PZX307" s="271"/>
      <c r="PZY307" s="275"/>
      <c r="PZZ307" s="271"/>
      <c r="QAA307" s="275"/>
      <c r="QAB307" s="271"/>
      <c r="QAC307" s="275"/>
      <c r="QAD307" s="271"/>
      <c r="QAE307" s="275"/>
      <c r="QAF307" s="271"/>
      <c r="QAG307" s="275"/>
      <c r="QAH307" s="271"/>
      <c r="QAI307" s="275"/>
      <c r="QAJ307" s="271"/>
      <c r="QAK307" s="275"/>
      <c r="QAL307" s="271"/>
      <c r="QAM307" s="275"/>
      <c r="QAN307" s="271"/>
      <c r="QAO307" s="275"/>
      <c r="QAP307" s="271"/>
      <c r="QAQ307" s="275"/>
      <c r="QAR307" s="271"/>
      <c r="QAS307" s="275"/>
      <c r="QAT307" s="271"/>
      <c r="QAU307" s="275"/>
      <c r="QAV307" s="271"/>
      <c r="QAW307" s="275"/>
      <c r="QAX307" s="271"/>
      <c r="QAY307" s="275"/>
      <c r="QAZ307" s="271"/>
      <c r="QBA307" s="275"/>
      <c r="QBB307" s="271"/>
      <c r="QBC307" s="275"/>
      <c r="QBD307" s="271"/>
      <c r="QBE307" s="275"/>
      <c r="QBF307" s="271"/>
      <c r="QBG307" s="275"/>
      <c r="QBH307" s="271"/>
      <c r="QBI307" s="275"/>
      <c r="QBJ307" s="271"/>
      <c r="QBK307" s="275"/>
      <c r="QBL307" s="271"/>
      <c r="QBM307" s="275"/>
      <c r="QBN307" s="271"/>
      <c r="QBO307" s="275"/>
      <c r="QBP307" s="271"/>
      <c r="QBQ307" s="275"/>
      <c r="QBR307" s="271"/>
      <c r="QBS307" s="275"/>
      <c r="QBT307" s="271"/>
      <c r="QBU307" s="275"/>
      <c r="QBV307" s="271"/>
      <c r="QBW307" s="275"/>
      <c r="QBX307" s="271"/>
      <c r="QBY307" s="275"/>
      <c r="QBZ307" s="271"/>
      <c r="QCA307" s="275"/>
      <c r="QCB307" s="271"/>
      <c r="QCC307" s="275"/>
      <c r="QCD307" s="271"/>
      <c r="QCE307" s="275"/>
      <c r="QCF307" s="271"/>
      <c r="QCG307" s="275"/>
      <c r="QCH307" s="271"/>
      <c r="QCI307" s="275"/>
      <c r="QCJ307" s="271"/>
      <c r="QCK307" s="275"/>
      <c r="QCL307" s="271"/>
      <c r="QCM307" s="275"/>
      <c r="QCN307" s="271"/>
      <c r="QCO307" s="275"/>
      <c r="QCP307" s="271"/>
      <c r="QCQ307" s="275"/>
      <c r="QCR307" s="271"/>
      <c r="QCS307" s="275"/>
      <c r="QCT307" s="271"/>
      <c r="QCU307" s="275"/>
      <c r="QCV307" s="271"/>
      <c r="QCW307" s="275"/>
      <c r="QCX307" s="271"/>
      <c r="QCY307" s="275"/>
      <c r="QCZ307" s="271"/>
      <c r="QDA307" s="275"/>
      <c r="QDB307" s="271"/>
      <c r="QDC307" s="275"/>
      <c r="QDD307" s="271"/>
      <c r="QDE307" s="275"/>
      <c r="QDF307" s="271"/>
      <c r="QDG307" s="275"/>
      <c r="QDH307" s="271"/>
      <c r="QDI307" s="275"/>
      <c r="QDJ307" s="271"/>
      <c r="QDK307" s="275"/>
      <c r="QDL307" s="271"/>
      <c r="QDM307" s="275"/>
      <c r="QDN307" s="271"/>
      <c r="QDO307" s="275"/>
      <c r="QDP307" s="271"/>
      <c r="QDQ307" s="275"/>
      <c r="QDR307" s="271"/>
      <c r="QDS307" s="275"/>
      <c r="QDT307" s="271"/>
      <c r="QDU307" s="275"/>
      <c r="QDV307" s="271"/>
      <c r="QDW307" s="275"/>
      <c r="QDX307" s="271"/>
      <c r="QDY307" s="275"/>
      <c r="QDZ307" s="271"/>
      <c r="QEA307" s="275"/>
      <c r="QEB307" s="271"/>
      <c r="QEC307" s="275"/>
      <c r="QED307" s="271"/>
      <c r="QEE307" s="275"/>
      <c r="QEF307" s="271"/>
      <c r="QEG307" s="275"/>
      <c r="QEH307" s="271"/>
      <c r="QEI307" s="275"/>
      <c r="QEJ307" s="271"/>
      <c r="QEK307" s="275"/>
      <c r="QEL307" s="271"/>
      <c r="QEM307" s="275"/>
      <c r="QEN307" s="271"/>
      <c r="QEO307" s="275"/>
      <c r="QEP307" s="271"/>
      <c r="QEQ307" s="275"/>
      <c r="QER307" s="271"/>
      <c r="QES307" s="275"/>
      <c r="QET307" s="271"/>
      <c r="QEU307" s="275"/>
      <c r="QEV307" s="271"/>
      <c r="QEW307" s="275"/>
      <c r="QEX307" s="271"/>
      <c r="QEY307" s="275"/>
      <c r="QEZ307" s="271"/>
      <c r="QFA307" s="275"/>
      <c r="QFB307" s="271"/>
      <c r="QFC307" s="275"/>
      <c r="QFD307" s="271"/>
      <c r="QFE307" s="275"/>
      <c r="QFF307" s="271"/>
      <c r="QFG307" s="275"/>
      <c r="QFH307" s="271"/>
      <c r="QFI307" s="275"/>
      <c r="QFJ307" s="271"/>
      <c r="QFK307" s="275"/>
      <c r="QFL307" s="271"/>
      <c r="QFM307" s="275"/>
      <c r="QFN307" s="271"/>
      <c r="QFO307" s="275"/>
      <c r="QFP307" s="271"/>
      <c r="QFQ307" s="275"/>
      <c r="QFR307" s="271"/>
      <c r="QFS307" s="275"/>
      <c r="QFT307" s="271"/>
      <c r="QFU307" s="275"/>
      <c r="QFV307" s="271"/>
      <c r="QFW307" s="275"/>
      <c r="QFX307" s="271"/>
      <c r="QFY307" s="275"/>
      <c r="QFZ307" s="271"/>
      <c r="QGA307" s="275"/>
      <c r="QGB307" s="271"/>
      <c r="QGC307" s="275"/>
      <c r="QGD307" s="271"/>
      <c r="QGE307" s="275"/>
      <c r="QGF307" s="271"/>
      <c r="QGG307" s="275"/>
      <c r="QGH307" s="271"/>
      <c r="QGI307" s="275"/>
      <c r="QGJ307" s="271"/>
      <c r="QGK307" s="275"/>
      <c r="QGL307" s="271"/>
      <c r="QGM307" s="275"/>
      <c r="QGN307" s="271"/>
      <c r="QGO307" s="275"/>
      <c r="QGP307" s="271"/>
      <c r="QGQ307" s="275"/>
      <c r="QGR307" s="271"/>
      <c r="QGS307" s="275"/>
      <c r="QGT307" s="271"/>
      <c r="QGU307" s="275"/>
      <c r="QGV307" s="271"/>
      <c r="QGW307" s="275"/>
      <c r="QGX307" s="271"/>
      <c r="QGY307" s="275"/>
      <c r="QGZ307" s="271"/>
      <c r="QHA307" s="275"/>
      <c r="QHB307" s="271"/>
      <c r="QHC307" s="275"/>
      <c r="QHD307" s="271"/>
      <c r="QHE307" s="275"/>
      <c r="QHF307" s="271"/>
      <c r="QHG307" s="275"/>
      <c r="QHH307" s="271"/>
      <c r="QHI307" s="275"/>
      <c r="QHJ307" s="271"/>
      <c r="QHK307" s="275"/>
      <c r="QHL307" s="271"/>
      <c r="QHM307" s="275"/>
      <c r="QHN307" s="271"/>
      <c r="QHO307" s="275"/>
      <c r="QHP307" s="271"/>
      <c r="QHQ307" s="275"/>
      <c r="QHR307" s="271"/>
      <c r="QHS307" s="275"/>
      <c r="QHT307" s="271"/>
      <c r="QHU307" s="275"/>
      <c r="QHV307" s="271"/>
      <c r="QHW307" s="275"/>
      <c r="QHX307" s="271"/>
      <c r="QHY307" s="275"/>
      <c r="QHZ307" s="271"/>
      <c r="QIA307" s="275"/>
      <c r="QIB307" s="271"/>
      <c r="QIC307" s="275"/>
      <c r="QID307" s="271"/>
      <c r="QIE307" s="275"/>
      <c r="QIF307" s="271"/>
      <c r="QIG307" s="275"/>
      <c r="QIH307" s="271"/>
      <c r="QII307" s="275"/>
      <c r="QIJ307" s="271"/>
      <c r="QIK307" s="275"/>
      <c r="QIL307" s="271"/>
      <c r="QIM307" s="275"/>
      <c r="QIN307" s="271"/>
      <c r="QIO307" s="275"/>
      <c r="QIP307" s="271"/>
      <c r="QIQ307" s="275"/>
      <c r="QIR307" s="271"/>
      <c r="QIS307" s="275"/>
      <c r="QIT307" s="271"/>
      <c r="QIU307" s="275"/>
      <c r="QIV307" s="271"/>
      <c r="QIW307" s="275"/>
      <c r="QIX307" s="271"/>
      <c r="QIY307" s="275"/>
      <c r="QIZ307" s="271"/>
      <c r="QJA307" s="275"/>
      <c r="QJB307" s="271"/>
      <c r="QJC307" s="275"/>
      <c r="QJD307" s="271"/>
      <c r="QJE307" s="275"/>
      <c r="QJF307" s="271"/>
      <c r="QJG307" s="275"/>
      <c r="QJH307" s="271"/>
      <c r="QJI307" s="275"/>
      <c r="QJJ307" s="271"/>
      <c r="QJK307" s="275"/>
      <c r="QJL307" s="271"/>
      <c r="QJM307" s="275"/>
      <c r="QJN307" s="271"/>
      <c r="QJO307" s="275"/>
      <c r="QJP307" s="271"/>
      <c r="QJQ307" s="275"/>
      <c r="QJR307" s="271"/>
      <c r="QJS307" s="275"/>
      <c r="QJT307" s="271"/>
      <c r="QJU307" s="275"/>
      <c r="QJV307" s="271"/>
      <c r="QJW307" s="275"/>
      <c r="QJX307" s="271"/>
      <c r="QJY307" s="275"/>
      <c r="QJZ307" s="271"/>
      <c r="QKA307" s="275"/>
      <c r="QKB307" s="271"/>
      <c r="QKC307" s="275"/>
      <c r="QKD307" s="271"/>
      <c r="QKE307" s="275"/>
      <c r="QKF307" s="271"/>
      <c r="QKG307" s="275"/>
      <c r="QKH307" s="271"/>
      <c r="QKI307" s="275"/>
      <c r="QKJ307" s="271"/>
      <c r="QKK307" s="275"/>
      <c r="QKL307" s="271"/>
      <c r="QKM307" s="275"/>
      <c r="QKN307" s="271"/>
      <c r="QKO307" s="275"/>
      <c r="QKP307" s="271"/>
      <c r="QKQ307" s="275"/>
      <c r="QKR307" s="271"/>
      <c r="QKS307" s="275"/>
      <c r="QKT307" s="271"/>
      <c r="QKU307" s="275"/>
      <c r="QKV307" s="271"/>
      <c r="QKW307" s="275"/>
      <c r="QKX307" s="271"/>
      <c r="QKY307" s="275"/>
      <c r="QKZ307" s="271"/>
      <c r="QLA307" s="275"/>
      <c r="QLB307" s="271"/>
      <c r="QLC307" s="275"/>
      <c r="QLD307" s="271"/>
      <c r="QLE307" s="275"/>
      <c r="QLF307" s="271"/>
      <c r="QLG307" s="275"/>
      <c r="QLH307" s="271"/>
      <c r="QLI307" s="275"/>
      <c r="QLJ307" s="271"/>
      <c r="QLK307" s="275"/>
      <c r="QLL307" s="271"/>
      <c r="QLM307" s="275"/>
      <c r="QLN307" s="271"/>
      <c r="QLO307" s="275"/>
      <c r="QLP307" s="271"/>
      <c r="QLQ307" s="275"/>
      <c r="QLR307" s="271"/>
      <c r="QLS307" s="275"/>
      <c r="QLT307" s="271"/>
      <c r="QLU307" s="275"/>
      <c r="QLV307" s="271"/>
      <c r="QLW307" s="275"/>
      <c r="QLX307" s="271"/>
      <c r="QLY307" s="275"/>
      <c r="QLZ307" s="271"/>
      <c r="QMA307" s="275"/>
      <c r="QMB307" s="271"/>
      <c r="QMC307" s="275"/>
      <c r="QMD307" s="271"/>
      <c r="QME307" s="275"/>
      <c r="QMF307" s="271"/>
      <c r="QMG307" s="275"/>
      <c r="QMH307" s="271"/>
      <c r="QMI307" s="275"/>
      <c r="QMJ307" s="271"/>
      <c r="QMK307" s="275"/>
      <c r="QML307" s="271"/>
      <c r="QMM307" s="275"/>
      <c r="QMN307" s="271"/>
      <c r="QMO307" s="275"/>
      <c r="QMP307" s="271"/>
      <c r="QMQ307" s="275"/>
      <c r="QMR307" s="271"/>
      <c r="QMS307" s="275"/>
      <c r="QMT307" s="271"/>
      <c r="QMU307" s="275"/>
      <c r="QMV307" s="271"/>
      <c r="QMW307" s="275"/>
      <c r="QMX307" s="271"/>
      <c r="QMY307" s="275"/>
      <c r="QMZ307" s="271"/>
      <c r="QNA307" s="275"/>
      <c r="QNB307" s="271"/>
      <c r="QNC307" s="275"/>
      <c r="QND307" s="271"/>
      <c r="QNE307" s="275"/>
      <c r="QNF307" s="271"/>
      <c r="QNG307" s="275"/>
      <c r="QNH307" s="271"/>
      <c r="QNI307" s="275"/>
      <c r="QNJ307" s="271"/>
      <c r="QNK307" s="275"/>
      <c r="QNL307" s="271"/>
      <c r="QNM307" s="275"/>
      <c r="QNN307" s="271"/>
      <c r="QNO307" s="275"/>
      <c r="QNP307" s="271"/>
      <c r="QNQ307" s="275"/>
      <c r="QNR307" s="271"/>
      <c r="QNS307" s="275"/>
      <c r="QNT307" s="271"/>
      <c r="QNU307" s="275"/>
      <c r="QNV307" s="271"/>
      <c r="QNW307" s="275"/>
      <c r="QNX307" s="271"/>
      <c r="QNY307" s="275"/>
      <c r="QNZ307" s="271"/>
      <c r="QOA307" s="275"/>
      <c r="QOB307" s="271"/>
      <c r="QOC307" s="275"/>
      <c r="QOD307" s="271"/>
      <c r="QOE307" s="275"/>
      <c r="QOF307" s="271"/>
      <c r="QOG307" s="275"/>
      <c r="QOH307" s="271"/>
      <c r="QOI307" s="275"/>
      <c r="QOJ307" s="271"/>
      <c r="QOK307" s="275"/>
      <c r="QOL307" s="271"/>
      <c r="QOM307" s="275"/>
      <c r="QON307" s="271"/>
      <c r="QOO307" s="275"/>
      <c r="QOP307" s="271"/>
      <c r="QOQ307" s="275"/>
      <c r="QOR307" s="271"/>
      <c r="QOS307" s="275"/>
      <c r="QOT307" s="271"/>
      <c r="QOU307" s="275"/>
      <c r="QOV307" s="271"/>
      <c r="QOW307" s="275"/>
      <c r="QOX307" s="271"/>
      <c r="QOY307" s="275"/>
      <c r="QOZ307" s="271"/>
      <c r="QPA307" s="275"/>
      <c r="QPB307" s="271"/>
      <c r="QPC307" s="275"/>
      <c r="QPD307" s="271"/>
      <c r="QPE307" s="275"/>
      <c r="QPF307" s="271"/>
      <c r="QPG307" s="275"/>
      <c r="QPH307" s="271"/>
      <c r="QPI307" s="275"/>
      <c r="QPJ307" s="271"/>
      <c r="QPK307" s="275"/>
      <c r="QPL307" s="271"/>
      <c r="QPM307" s="275"/>
      <c r="QPN307" s="271"/>
      <c r="QPO307" s="275"/>
      <c r="QPP307" s="271"/>
      <c r="QPQ307" s="275"/>
      <c r="QPR307" s="271"/>
      <c r="QPS307" s="275"/>
      <c r="QPT307" s="271"/>
      <c r="QPU307" s="275"/>
      <c r="QPV307" s="271"/>
      <c r="QPW307" s="275"/>
      <c r="QPX307" s="271"/>
      <c r="QPY307" s="275"/>
      <c r="QPZ307" s="271"/>
      <c r="QQA307" s="275"/>
      <c r="QQB307" s="271"/>
      <c r="QQC307" s="275"/>
      <c r="QQD307" s="271"/>
      <c r="QQE307" s="275"/>
      <c r="QQF307" s="271"/>
      <c r="QQG307" s="275"/>
      <c r="QQH307" s="271"/>
      <c r="QQI307" s="275"/>
      <c r="QQJ307" s="271"/>
      <c r="QQK307" s="275"/>
      <c r="QQL307" s="271"/>
      <c r="QQM307" s="275"/>
      <c r="QQN307" s="271"/>
      <c r="QQO307" s="275"/>
      <c r="QQP307" s="271"/>
      <c r="QQQ307" s="275"/>
      <c r="QQR307" s="271"/>
      <c r="QQS307" s="275"/>
      <c r="QQT307" s="271"/>
      <c r="QQU307" s="275"/>
      <c r="QQV307" s="271"/>
      <c r="QQW307" s="275"/>
      <c r="QQX307" s="271"/>
      <c r="QQY307" s="275"/>
      <c r="QQZ307" s="271"/>
      <c r="QRA307" s="275"/>
      <c r="QRB307" s="271"/>
      <c r="QRC307" s="275"/>
      <c r="QRD307" s="271"/>
      <c r="QRE307" s="275"/>
      <c r="QRF307" s="271"/>
      <c r="QRG307" s="275"/>
      <c r="QRH307" s="271"/>
      <c r="QRI307" s="275"/>
      <c r="QRJ307" s="271"/>
      <c r="QRK307" s="275"/>
      <c r="QRL307" s="271"/>
      <c r="QRM307" s="275"/>
      <c r="QRN307" s="271"/>
      <c r="QRO307" s="275"/>
      <c r="QRP307" s="271"/>
      <c r="QRQ307" s="275"/>
      <c r="QRR307" s="271"/>
      <c r="QRS307" s="275"/>
      <c r="QRT307" s="271"/>
      <c r="QRU307" s="275"/>
      <c r="QRV307" s="271"/>
      <c r="QRW307" s="275"/>
      <c r="QRX307" s="271"/>
      <c r="QRY307" s="275"/>
      <c r="QRZ307" s="271"/>
      <c r="QSA307" s="275"/>
      <c r="QSB307" s="271"/>
      <c r="QSC307" s="275"/>
      <c r="QSD307" s="271"/>
      <c r="QSE307" s="275"/>
      <c r="QSF307" s="271"/>
      <c r="QSG307" s="275"/>
      <c r="QSH307" s="271"/>
      <c r="QSI307" s="275"/>
      <c r="QSJ307" s="271"/>
      <c r="QSK307" s="275"/>
      <c r="QSL307" s="271"/>
      <c r="QSM307" s="275"/>
      <c r="QSN307" s="271"/>
      <c r="QSO307" s="275"/>
      <c r="QSP307" s="271"/>
      <c r="QSQ307" s="275"/>
      <c r="QSR307" s="271"/>
      <c r="QSS307" s="275"/>
      <c r="QST307" s="271"/>
      <c r="QSU307" s="275"/>
      <c r="QSV307" s="271"/>
      <c r="QSW307" s="275"/>
      <c r="QSX307" s="271"/>
      <c r="QSY307" s="275"/>
      <c r="QSZ307" s="271"/>
      <c r="QTA307" s="275"/>
      <c r="QTB307" s="271"/>
      <c r="QTC307" s="275"/>
      <c r="QTD307" s="271"/>
      <c r="QTE307" s="275"/>
      <c r="QTF307" s="271"/>
      <c r="QTG307" s="275"/>
      <c r="QTH307" s="271"/>
      <c r="QTI307" s="275"/>
      <c r="QTJ307" s="271"/>
      <c r="QTK307" s="275"/>
      <c r="QTL307" s="271"/>
      <c r="QTM307" s="275"/>
      <c r="QTN307" s="271"/>
      <c r="QTO307" s="275"/>
      <c r="QTP307" s="271"/>
      <c r="QTQ307" s="275"/>
      <c r="QTR307" s="271"/>
      <c r="QTS307" s="275"/>
      <c r="QTT307" s="271"/>
      <c r="QTU307" s="275"/>
      <c r="QTV307" s="271"/>
      <c r="QTW307" s="275"/>
      <c r="QTX307" s="271"/>
      <c r="QTY307" s="275"/>
      <c r="QTZ307" s="271"/>
      <c r="QUA307" s="275"/>
      <c r="QUB307" s="271"/>
      <c r="QUC307" s="275"/>
      <c r="QUD307" s="271"/>
      <c r="QUE307" s="275"/>
      <c r="QUF307" s="271"/>
      <c r="QUG307" s="275"/>
      <c r="QUH307" s="271"/>
      <c r="QUI307" s="275"/>
      <c r="QUJ307" s="271"/>
      <c r="QUK307" s="275"/>
      <c r="QUL307" s="271"/>
      <c r="QUM307" s="275"/>
      <c r="QUN307" s="271"/>
      <c r="QUO307" s="275"/>
      <c r="QUP307" s="271"/>
      <c r="QUQ307" s="275"/>
      <c r="QUR307" s="271"/>
      <c r="QUS307" s="275"/>
      <c r="QUT307" s="271"/>
      <c r="QUU307" s="275"/>
      <c r="QUV307" s="271"/>
      <c r="QUW307" s="275"/>
      <c r="QUX307" s="271"/>
      <c r="QUY307" s="275"/>
      <c r="QUZ307" s="271"/>
      <c r="QVA307" s="275"/>
      <c r="QVB307" s="271"/>
      <c r="QVC307" s="275"/>
      <c r="QVD307" s="271"/>
      <c r="QVE307" s="275"/>
      <c r="QVF307" s="271"/>
      <c r="QVG307" s="275"/>
      <c r="QVH307" s="271"/>
      <c r="QVI307" s="275"/>
      <c r="QVJ307" s="271"/>
      <c r="QVK307" s="275"/>
      <c r="QVL307" s="271"/>
      <c r="QVM307" s="275"/>
      <c r="QVN307" s="271"/>
      <c r="QVO307" s="275"/>
      <c r="QVP307" s="271"/>
      <c r="QVQ307" s="275"/>
      <c r="QVR307" s="271"/>
      <c r="QVS307" s="275"/>
      <c r="QVT307" s="271"/>
      <c r="QVU307" s="275"/>
      <c r="QVV307" s="271"/>
      <c r="QVW307" s="275"/>
      <c r="QVX307" s="271"/>
      <c r="QVY307" s="275"/>
      <c r="QVZ307" s="271"/>
      <c r="QWA307" s="275"/>
      <c r="QWB307" s="271"/>
      <c r="QWC307" s="275"/>
      <c r="QWD307" s="271"/>
      <c r="QWE307" s="275"/>
      <c r="QWF307" s="271"/>
      <c r="QWG307" s="275"/>
      <c r="QWH307" s="271"/>
      <c r="QWI307" s="275"/>
      <c r="QWJ307" s="271"/>
      <c r="QWK307" s="275"/>
      <c r="QWL307" s="271"/>
      <c r="QWM307" s="275"/>
      <c r="QWN307" s="271"/>
      <c r="QWO307" s="275"/>
      <c r="QWP307" s="271"/>
      <c r="QWQ307" s="275"/>
      <c r="QWR307" s="271"/>
      <c r="QWS307" s="275"/>
      <c r="QWT307" s="271"/>
      <c r="QWU307" s="275"/>
      <c r="QWV307" s="271"/>
      <c r="QWW307" s="275"/>
      <c r="QWX307" s="271"/>
      <c r="QWY307" s="275"/>
      <c r="QWZ307" s="271"/>
      <c r="QXA307" s="275"/>
      <c r="QXB307" s="271"/>
      <c r="QXC307" s="275"/>
      <c r="QXD307" s="271"/>
      <c r="QXE307" s="275"/>
      <c r="QXF307" s="271"/>
      <c r="QXG307" s="275"/>
      <c r="QXH307" s="271"/>
      <c r="QXI307" s="275"/>
      <c r="QXJ307" s="271"/>
      <c r="QXK307" s="275"/>
      <c r="QXL307" s="271"/>
      <c r="QXM307" s="275"/>
      <c r="QXN307" s="271"/>
      <c r="QXO307" s="275"/>
      <c r="QXP307" s="271"/>
      <c r="QXQ307" s="275"/>
      <c r="QXR307" s="271"/>
      <c r="QXS307" s="275"/>
      <c r="QXT307" s="271"/>
      <c r="QXU307" s="275"/>
      <c r="QXV307" s="271"/>
      <c r="QXW307" s="275"/>
      <c r="QXX307" s="271"/>
      <c r="QXY307" s="275"/>
      <c r="QXZ307" s="271"/>
      <c r="QYA307" s="275"/>
      <c r="QYB307" s="271"/>
      <c r="QYC307" s="275"/>
      <c r="QYD307" s="271"/>
      <c r="QYE307" s="275"/>
      <c r="QYF307" s="271"/>
      <c r="QYG307" s="275"/>
      <c r="QYH307" s="271"/>
      <c r="QYI307" s="275"/>
      <c r="QYJ307" s="271"/>
      <c r="QYK307" s="275"/>
      <c r="QYL307" s="271"/>
      <c r="QYM307" s="275"/>
      <c r="QYN307" s="271"/>
      <c r="QYO307" s="275"/>
      <c r="QYP307" s="271"/>
      <c r="QYQ307" s="275"/>
      <c r="QYR307" s="271"/>
      <c r="QYS307" s="275"/>
      <c r="QYT307" s="271"/>
      <c r="QYU307" s="275"/>
      <c r="QYV307" s="271"/>
      <c r="QYW307" s="275"/>
      <c r="QYX307" s="271"/>
      <c r="QYY307" s="275"/>
      <c r="QYZ307" s="271"/>
      <c r="QZA307" s="275"/>
      <c r="QZB307" s="271"/>
      <c r="QZC307" s="275"/>
      <c r="QZD307" s="271"/>
      <c r="QZE307" s="275"/>
      <c r="QZF307" s="271"/>
      <c r="QZG307" s="275"/>
      <c r="QZH307" s="271"/>
      <c r="QZI307" s="275"/>
      <c r="QZJ307" s="271"/>
      <c r="QZK307" s="275"/>
      <c r="QZL307" s="271"/>
      <c r="QZM307" s="275"/>
      <c r="QZN307" s="271"/>
      <c r="QZO307" s="275"/>
      <c r="QZP307" s="271"/>
      <c r="QZQ307" s="275"/>
      <c r="QZR307" s="271"/>
      <c r="QZS307" s="275"/>
      <c r="QZT307" s="271"/>
      <c r="QZU307" s="275"/>
      <c r="QZV307" s="271"/>
      <c r="QZW307" s="275"/>
      <c r="QZX307" s="271"/>
      <c r="QZY307" s="275"/>
      <c r="QZZ307" s="271"/>
      <c r="RAA307" s="275"/>
      <c r="RAB307" s="271"/>
      <c r="RAC307" s="275"/>
      <c r="RAD307" s="271"/>
      <c r="RAE307" s="275"/>
      <c r="RAF307" s="271"/>
      <c r="RAG307" s="275"/>
      <c r="RAH307" s="271"/>
      <c r="RAI307" s="275"/>
      <c r="RAJ307" s="271"/>
      <c r="RAK307" s="275"/>
      <c r="RAL307" s="271"/>
      <c r="RAM307" s="275"/>
      <c r="RAN307" s="271"/>
      <c r="RAO307" s="275"/>
      <c r="RAP307" s="271"/>
      <c r="RAQ307" s="275"/>
      <c r="RAR307" s="271"/>
      <c r="RAS307" s="275"/>
      <c r="RAT307" s="271"/>
      <c r="RAU307" s="275"/>
      <c r="RAV307" s="271"/>
      <c r="RAW307" s="275"/>
      <c r="RAX307" s="271"/>
      <c r="RAY307" s="275"/>
      <c r="RAZ307" s="271"/>
      <c r="RBA307" s="275"/>
      <c r="RBB307" s="271"/>
      <c r="RBC307" s="275"/>
      <c r="RBD307" s="271"/>
      <c r="RBE307" s="275"/>
      <c r="RBF307" s="271"/>
      <c r="RBG307" s="275"/>
      <c r="RBH307" s="271"/>
      <c r="RBI307" s="275"/>
      <c r="RBJ307" s="271"/>
      <c r="RBK307" s="275"/>
      <c r="RBL307" s="271"/>
      <c r="RBM307" s="275"/>
      <c r="RBN307" s="271"/>
      <c r="RBO307" s="275"/>
      <c r="RBP307" s="271"/>
      <c r="RBQ307" s="275"/>
      <c r="RBR307" s="271"/>
      <c r="RBS307" s="275"/>
      <c r="RBT307" s="271"/>
      <c r="RBU307" s="275"/>
      <c r="RBV307" s="271"/>
      <c r="RBW307" s="275"/>
      <c r="RBX307" s="271"/>
      <c r="RBY307" s="275"/>
      <c r="RBZ307" s="271"/>
      <c r="RCA307" s="275"/>
      <c r="RCB307" s="271"/>
      <c r="RCC307" s="275"/>
      <c r="RCD307" s="271"/>
      <c r="RCE307" s="275"/>
      <c r="RCF307" s="271"/>
      <c r="RCG307" s="275"/>
      <c r="RCH307" s="271"/>
      <c r="RCI307" s="275"/>
      <c r="RCJ307" s="271"/>
      <c r="RCK307" s="275"/>
      <c r="RCL307" s="271"/>
      <c r="RCM307" s="275"/>
      <c r="RCN307" s="271"/>
      <c r="RCO307" s="275"/>
      <c r="RCP307" s="271"/>
      <c r="RCQ307" s="275"/>
      <c r="RCR307" s="271"/>
      <c r="RCS307" s="275"/>
      <c r="RCT307" s="271"/>
      <c r="RCU307" s="275"/>
      <c r="RCV307" s="271"/>
      <c r="RCW307" s="275"/>
      <c r="RCX307" s="271"/>
      <c r="RCY307" s="275"/>
      <c r="RCZ307" s="271"/>
      <c r="RDA307" s="275"/>
      <c r="RDB307" s="271"/>
      <c r="RDC307" s="275"/>
      <c r="RDD307" s="271"/>
      <c r="RDE307" s="275"/>
      <c r="RDF307" s="271"/>
      <c r="RDG307" s="275"/>
      <c r="RDH307" s="271"/>
      <c r="RDI307" s="275"/>
      <c r="RDJ307" s="271"/>
      <c r="RDK307" s="275"/>
      <c r="RDL307" s="271"/>
      <c r="RDM307" s="275"/>
      <c r="RDN307" s="271"/>
      <c r="RDO307" s="275"/>
      <c r="RDP307" s="271"/>
      <c r="RDQ307" s="275"/>
      <c r="RDR307" s="271"/>
      <c r="RDS307" s="275"/>
      <c r="RDT307" s="271"/>
      <c r="RDU307" s="275"/>
      <c r="RDV307" s="271"/>
      <c r="RDW307" s="275"/>
      <c r="RDX307" s="271"/>
      <c r="RDY307" s="275"/>
      <c r="RDZ307" s="271"/>
      <c r="REA307" s="275"/>
      <c r="REB307" s="271"/>
      <c r="REC307" s="275"/>
      <c r="RED307" s="271"/>
      <c r="REE307" s="275"/>
      <c r="REF307" s="271"/>
      <c r="REG307" s="275"/>
      <c r="REH307" s="271"/>
      <c r="REI307" s="275"/>
      <c r="REJ307" s="271"/>
      <c r="REK307" s="275"/>
      <c r="REL307" s="271"/>
      <c r="REM307" s="275"/>
      <c r="REN307" s="271"/>
      <c r="REO307" s="275"/>
      <c r="REP307" s="271"/>
      <c r="REQ307" s="275"/>
      <c r="RER307" s="271"/>
      <c r="RES307" s="275"/>
      <c r="RET307" s="271"/>
      <c r="REU307" s="275"/>
      <c r="REV307" s="271"/>
      <c r="REW307" s="275"/>
      <c r="REX307" s="271"/>
      <c r="REY307" s="275"/>
      <c r="REZ307" s="271"/>
      <c r="RFA307" s="275"/>
      <c r="RFB307" s="271"/>
      <c r="RFC307" s="275"/>
      <c r="RFD307" s="271"/>
      <c r="RFE307" s="275"/>
      <c r="RFF307" s="271"/>
      <c r="RFG307" s="275"/>
      <c r="RFH307" s="271"/>
      <c r="RFI307" s="275"/>
      <c r="RFJ307" s="271"/>
      <c r="RFK307" s="275"/>
      <c r="RFL307" s="271"/>
      <c r="RFM307" s="275"/>
      <c r="RFN307" s="271"/>
      <c r="RFO307" s="275"/>
      <c r="RFP307" s="271"/>
      <c r="RFQ307" s="275"/>
      <c r="RFR307" s="271"/>
      <c r="RFS307" s="275"/>
      <c r="RFT307" s="271"/>
      <c r="RFU307" s="275"/>
      <c r="RFV307" s="271"/>
      <c r="RFW307" s="275"/>
      <c r="RFX307" s="271"/>
      <c r="RFY307" s="275"/>
      <c r="RFZ307" s="271"/>
      <c r="RGA307" s="275"/>
      <c r="RGB307" s="271"/>
      <c r="RGC307" s="275"/>
      <c r="RGD307" s="271"/>
      <c r="RGE307" s="275"/>
      <c r="RGF307" s="271"/>
      <c r="RGG307" s="275"/>
      <c r="RGH307" s="271"/>
      <c r="RGI307" s="275"/>
      <c r="RGJ307" s="271"/>
      <c r="RGK307" s="275"/>
      <c r="RGL307" s="271"/>
      <c r="RGM307" s="275"/>
      <c r="RGN307" s="271"/>
      <c r="RGO307" s="275"/>
      <c r="RGP307" s="271"/>
      <c r="RGQ307" s="275"/>
      <c r="RGR307" s="271"/>
      <c r="RGS307" s="275"/>
      <c r="RGT307" s="271"/>
      <c r="RGU307" s="275"/>
      <c r="RGV307" s="271"/>
      <c r="RGW307" s="275"/>
      <c r="RGX307" s="271"/>
      <c r="RGY307" s="275"/>
      <c r="RGZ307" s="271"/>
      <c r="RHA307" s="275"/>
      <c r="RHB307" s="271"/>
      <c r="RHC307" s="275"/>
      <c r="RHD307" s="271"/>
      <c r="RHE307" s="275"/>
      <c r="RHF307" s="271"/>
      <c r="RHG307" s="275"/>
      <c r="RHH307" s="271"/>
      <c r="RHI307" s="275"/>
      <c r="RHJ307" s="271"/>
      <c r="RHK307" s="275"/>
      <c r="RHL307" s="271"/>
      <c r="RHM307" s="275"/>
      <c r="RHN307" s="271"/>
      <c r="RHO307" s="275"/>
      <c r="RHP307" s="271"/>
      <c r="RHQ307" s="275"/>
      <c r="RHR307" s="271"/>
      <c r="RHS307" s="275"/>
      <c r="RHT307" s="271"/>
      <c r="RHU307" s="275"/>
      <c r="RHV307" s="271"/>
      <c r="RHW307" s="275"/>
      <c r="RHX307" s="271"/>
      <c r="RHY307" s="275"/>
      <c r="RHZ307" s="271"/>
      <c r="RIA307" s="275"/>
      <c r="RIB307" s="271"/>
      <c r="RIC307" s="275"/>
      <c r="RID307" s="271"/>
      <c r="RIE307" s="275"/>
      <c r="RIF307" s="271"/>
      <c r="RIG307" s="275"/>
      <c r="RIH307" s="271"/>
      <c r="RII307" s="275"/>
      <c r="RIJ307" s="271"/>
      <c r="RIK307" s="275"/>
      <c r="RIL307" s="271"/>
      <c r="RIM307" s="275"/>
      <c r="RIN307" s="271"/>
      <c r="RIO307" s="275"/>
      <c r="RIP307" s="271"/>
      <c r="RIQ307" s="275"/>
      <c r="RIR307" s="271"/>
      <c r="RIS307" s="275"/>
      <c r="RIT307" s="271"/>
      <c r="RIU307" s="275"/>
      <c r="RIV307" s="271"/>
      <c r="RIW307" s="275"/>
      <c r="RIX307" s="271"/>
      <c r="RIY307" s="275"/>
      <c r="RIZ307" s="271"/>
      <c r="RJA307" s="275"/>
      <c r="RJB307" s="271"/>
      <c r="RJC307" s="275"/>
      <c r="RJD307" s="271"/>
      <c r="RJE307" s="275"/>
      <c r="RJF307" s="271"/>
      <c r="RJG307" s="275"/>
      <c r="RJH307" s="271"/>
      <c r="RJI307" s="275"/>
      <c r="RJJ307" s="271"/>
      <c r="RJK307" s="275"/>
      <c r="RJL307" s="271"/>
      <c r="RJM307" s="275"/>
      <c r="RJN307" s="271"/>
      <c r="RJO307" s="275"/>
      <c r="RJP307" s="271"/>
      <c r="RJQ307" s="275"/>
      <c r="RJR307" s="271"/>
      <c r="RJS307" s="275"/>
      <c r="RJT307" s="271"/>
      <c r="RJU307" s="275"/>
      <c r="RJV307" s="271"/>
      <c r="RJW307" s="275"/>
      <c r="RJX307" s="271"/>
      <c r="RJY307" s="275"/>
      <c r="RJZ307" s="271"/>
      <c r="RKA307" s="275"/>
      <c r="RKB307" s="271"/>
      <c r="RKC307" s="275"/>
      <c r="RKD307" s="271"/>
      <c r="RKE307" s="275"/>
      <c r="RKF307" s="271"/>
      <c r="RKG307" s="275"/>
      <c r="RKH307" s="271"/>
      <c r="RKI307" s="275"/>
      <c r="RKJ307" s="271"/>
      <c r="RKK307" s="275"/>
      <c r="RKL307" s="271"/>
      <c r="RKM307" s="275"/>
      <c r="RKN307" s="271"/>
      <c r="RKO307" s="275"/>
      <c r="RKP307" s="271"/>
      <c r="RKQ307" s="275"/>
      <c r="RKR307" s="271"/>
      <c r="RKS307" s="275"/>
      <c r="RKT307" s="271"/>
      <c r="RKU307" s="275"/>
      <c r="RKV307" s="271"/>
      <c r="RKW307" s="275"/>
      <c r="RKX307" s="271"/>
      <c r="RKY307" s="275"/>
      <c r="RKZ307" s="271"/>
      <c r="RLA307" s="275"/>
      <c r="RLB307" s="271"/>
      <c r="RLC307" s="275"/>
      <c r="RLD307" s="271"/>
      <c r="RLE307" s="275"/>
      <c r="RLF307" s="271"/>
      <c r="RLG307" s="275"/>
      <c r="RLH307" s="271"/>
      <c r="RLI307" s="275"/>
      <c r="RLJ307" s="271"/>
      <c r="RLK307" s="275"/>
      <c r="RLL307" s="271"/>
      <c r="RLM307" s="275"/>
      <c r="RLN307" s="271"/>
      <c r="RLO307" s="275"/>
      <c r="RLP307" s="271"/>
      <c r="RLQ307" s="275"/>
      <c r="RLR307" s="271"/>
      <c r="RLS307" s="275"/>
      <c r="RLT307" s="271"/>
      <c r="RLU307" s="275"/>
      <c r="RLV307" s="271"/>
      <c r="RLW307" s="275"/>
      <c r="RLX307" s="271"/>
      <c r="RLY307" s="275"/>
      <c r="RLZ307" s="271"/>
      <c r="RMA307" s="275"/>
      <c r="RMB307" s="271"/>
      <c r="RMC307" s="275"/>
      <c r="RMD307" s="271"/>
      <c r="RME307" s="275"/>
      <c r="RMF307" s="271"/>
      <c r="RMG307" s="275"/>
      <c r="RMH307" s="271"/>
      <c r="RMI307" s="275"/>
      <c r="RMJ307" s="271"/>
      <c r="RMK307" s="275"/>
      <c r="RML307" s="271"/>
      <c r="RMM307" s="275"/>
      <c r="RMN307" s="271"/>
      <c r="RMO307" s="275"/>
      <c r="RMP307" s="271"/>
      <c r="RMQ307" s="275"/>
      <c r="RMR307" s="271"/>
      <c r="RMS307" s="275"/>
      <c r="RMT307" s="271"/>
      <c r="RMU307" s="275"/>
      <c r="RMV307" s="271"/>
      <c r="RMW307" s="275"/>
      <c r="RMX307" s="271"/>
      <c r="RMY307" s="275"/>
      <c r="RMZ307" s="271"/>
      <c r="RNA307" s="275"/>
      <c r="RNB307" s="271"/>
      <c r="RNC307" s="275"/>
      <c r="RND307" s="271"/>
      <c r="RNE307" s="275"/>
      <c r="RNF307" s="271"/>
      <c r="RNG307" s="275"/>
      <c r="RNH307" s="271"/>
      <c r="RNI307" s="275"/>
      <c r="RNJ307" s="271"/>
      <c r="RNK307" s="275"/>
      <c r="RNL307" s="271"/>
      <c r="RNM307" s="275"/>
      <c r="RNN307" s="271"/>
      <c r="RNO307" s="275"/>
      <c r="RNP307" s="271"/>
      <c r="RNQ307" s="275"/>
      <c r="RNR307" s="271"/>
      <c r="RNS307" s="275"/>
      <c r="RNT307" s="271"/>
      <c r="RNU307" s="275"/>
      <c r="RNV307" s="271"/>
      <c r="RNW307" s="275"/>
      <c r="RNX307" s="271"/>
      <c r="RNY307" s="275"/>
      <c r="RNZ307" s="271"/>
      <c r="ROA307" s="275"/>
      <c r="ROB307" s="271"/>
      <c r="ROC307" s="275"/>
      <c r="ROD307" s="271"/>
      <c r="ROE307" s="275"/>
      <c r="ROF307" s="271"/>
      <c r="ROG307" s="275"/>
      <c r="ROH307" s="271"/>
      <c r="ROI307" s="275"/>
      <c r="ROJ307" s="271"/>
      <c r="ROK307" s="275"/>
      <c r="ROL307" s="271"/>
      <c r="ROM307" s="275"/>
      <c r="RON307" s="271"/>
      <c r="ROO307" s="275"/>
      <c r="ROP307" s="271"/>
      <c r="ROQ307" s="275"/>
      <c r="ROR307" s="271"/>
      <c r="ROS307" s="275"/>
      <c r="ROT307" s="271"/>
      <c r="ROU307" s="275"/>
      <c r="ROV307" s="271"/>
      <c r="ROW307" s="275"/>
      <c r="ROX307" s="271"/>
      <c r="ROY307" s="275"/>
      <c r="ROZ307" s="271"/>
      <c r="RPA307" s="275"/>
      <c r="RPB307" s="271"/>
      <c r="RPC307" s="275"/>
      <c r="RPD307" s="271"/>
      <c r="RPE307" s="275"/>
      <c r="RPF307" s="271"/>
      <c r="RPG307" s="275"/>
      <c r="RPH307" s="271"/>
      <c r="RPI307" s="275"/>
      <c r="RPJ307" s="271"/>
      <c r="RPK307" s="275"/>
      <c r="RPL307" s="271"/>
      <c r="RPM307" s="275"/>
      <c r="RPN307" s="271"/>
      <c r="RPO307" s="275"/>
      <c r="RPP307" s="271"/>
      <c r="RPQ307" s="275"/>
      <c r="RPR307" s="271"/>
      <c r="RPS307" s="275"/>
      <c r="RPT307" s="271"/>
      <c r="RPU307" s="275"/>
      <c r="RPV307" s="271"/>
      <c r="RPW307" s="275"/>
      <c r="RPX307" s="271"/>
      <c r="RPY307" s="275"/>
      <c r="RPZ307" s="271"/>
      <c r="RQA307" s="275"/>
      <c r="RQB307" s="271"/>
      <c r="RQC307" s="275"/>
      <c r="RQD307" s="271"/>
      <c r="RQE307" s="275"/>
      <c r="RQF307" s="271"/>
      <c r="RQG307" s="275"/>
      <c r="RQH307" s="271"/>
      <c r="RQI307" s="275"/>
      <c r="RQJ307" s="271"/>
      <c r="RQK307" s="275"/>
      <c r="RQL307" s="271"/>
      <c r="RQM307" s="275"/>
      <c r="RQN307" s="271"/>
      <c r="RQO307" s="275"/>
      <c r="RQP307" s="271"/>
      <c r="RQQ307" s="275"/>
      <c r="RQR307" s="271"/>
      <c r="RQS307" s="275"/>
      <c r="RQT307" s="271"/>
      <c r="RQU307" s="275"/>
      <c r="RQV307" s="271"/>
      <c r="RQW307" s="275"/>
      <c r="RQX307" s="271"/>
      <c r="RQY307" s="275"/>
      <c r="RQZ307" s="271"/>
      <c r="RRA307" s="275"/>
      <c r="RRB307" s="271"/>
      <c r="RRC307" s="275"/>
      <c r="RRD307" s="271"/>
      <c r="RRE307" s="275"/>
      <c r="RRF307" s="271"/>
      <c r="RRG307" s="275"/>
      <c r="RRH307" s="271"/>
      <c r="RRI307" s="275"/>
      <c r="RRJ307" s="271"/>
      <c r="RRK307" s="275"/>
      <c r="RRL307" s="271"/>
      <c r="RRM307" s="275"/>
      <c r="RRN307" s="271"/>
      <c r="RRO307" s="275"/>
      <c r="RRP307" s="271"/>
      <c r="RRQ307" s="275"/>
      <c r="RRR307" s="271"/>
      <c r="RRS307" s="275"/>
      <c r="RRT307" s="271"/>
      <c r="RRU307" s="275"/>
      <c r="RRV307" s="271"/>
      <c r="RRW307" s="275"/>
      <c r="RRX307" s="271"/>
      <c r="RRY307" s="275"/>
      <c r="RRZ307" s="271"/>
      <c r="RSA307" s="275"/>
      <c r="RSB307" s="271"/>
      <c r="RSC307" s="275"/>
      <c r="RSD307" s="271"/>
      <c r="RSE307" s="275"/>
      <c r="RSF307" s="271"/>
      <c r="RSG307" s="275"/>
      <c r="RSH307" s="271"/>
      <c r="RSI307" s="275"/>
      <c r="RSJ307" s="271"/>
      <c r="RSK307" s="275"/>
      <c r="RSL307" s="271"/>
      <c r="RSM307" s="275"/>
      <c r="RSN307" s="271"/>
      <c r="RSO307" s="275"/>
      <c r="RSP307" s="271"/>
      <c r="RSQ307" s="275"/>
      <c r="RSR307" s="271"/>
      <c r="RSS307" s="275"/>
      <c r="RST307" s="271"/>
      <c r="RSU307" s="275"/>
      <c r="RSV307" s="271"/>
      <c r="RSW307" s="275"/>
      <c r="RSX307" s="271"/>
      <c r="RSY307" s="275"/>
      <c r="RSZ307" s="271"/>
      <c r="RTA307" s="275"/>
      <c r="RTB307" s="271"/>
      <c r="RTC307" s="275"/>
      <c r="RTD307" s="271"/>
      <c r="RTE307" s="275"/>
      <c r="RTF307" s="271"/>
      <c r="RTG307" s="275"/>
      <c r="RTH307" s="271"/>
      <c r="RTI307" s="275"/>
      <c r="RTJ307" s="271"/>
      <c r="RTK307" s="275"/>
      <c r="RTL307" s="271"/>
      <c r="RTM307" s="275"/>
      <c r="RTN307" s="271"/>
      <c r="RTO307" s="275"/>
      <c r="RTP307" s="271"/>
      <c r="RTQ307" s="275"/>
      <c r="RTR307" s="271"/>
      <c r="RTS307" s="275"/>
      <c r="RTT307" s="271"/>
      <c r="RTU307" s="275"/>
      <c r="RTV307" s="271"/>
      <c r="RTW307" s="275"/>
      <c r="RTX307" s="271"/>
      <c r="RTY307" s="275"/>
      <c r="RTZ307" s="271"/>
      <c r="RUA307" s="275"/>
      <c r="RUB307" s="271"/>
      <c r="RUC307" s="275"/>
      <c r="RUD307" s="271"/>
      <c r="RUE307" s="275"/>
      <c r="RUF307" s="271"/>
      <c r="RUG307" s="275"/>
      <c r="RUH307" s="271"/>
      <c r="RUI307" s="275"/>
      <c r="RUJ307" s="271"/>
      <c r="RUK307" s="275"/>
      <c r="RUL307" s="271"/>
      <c r="RUM307" s="275"/>
      <c r="RUN307" s="271"/>
      <c r="RUO307" s="275"/>
      <c r="RUP307" s="271"/>
      <c r="RUQ307" s="275"/>
      <c r="RUR307" s="271"/>
      <c r="RUS307" s="275"/>
      <c r="RUT307" s="271"/>
      <c r="RUU307" s="275"/>
      <c r="RUV307" s="271"/>
      <c r="RUW307" s="275"/>
      <c r="RUX307" s="271"/>
      <c r="RUY307" s="275"/>
      <c r="RUZ307" s="271"/>
      <c r="RVA307" s="275"/>
      <c r="RVB307" s="271"/>
      <c r="RVC307" s="275"/>
      <c r="RVD307" s="271"/>
      <c r="RVE307" s="275"/>
      <c r="RVF307" s="271"/>
      <c r="RVG307" s="275"/>
      <c r="RVH307" s="271"/>
      <c r="RVI307" s="275"/>
      <c r="RVJ307" s="271"/>
      <c r="RVK307" s="275"/>
      <c r="RVL307" s="271"/>
      <c r="RVM307" s="275"/>
      <c r="RVN307" s="271"/>
      <c r="RVO307" s="275"/>
      <c r="RVP307" s="271"/>
      <c r="RVQ307" s="275"/>
      <c r="RVR307" s="271"/>
      <c r="RVS307" s="275"/>
      <c r="RVT307" s="271"/>
      <c r="RVU307" s="275"/>
      <c r="RVV307" s="271"/>
      <c r="RVW307" s="275"/>
      <c r="RVX307" s="271"/>
      <c r="RVY307" s="275"/>
      <c r="RVZ307" s="271"/>
      <c r="RWA307" s="275"/>
      <c r="RWB307" s="271"/>
      <c r="RWC307" s="275"/>
      <c r="RWD307" s="271"/>
      <c r="RWE307" s="275"/>
      <c r="RWF307" s="271"/>
      <c r="RWG307" s="275"/>
      <c r="RWH307" s="271"/>
      <c r="RWI307" s="275"/>
      <c r="RWJ307" s="271"/>
      <c r="RWK307" s="275"/>
      <c r="RWL307" s="271"/>
      <c r="RWM307" s="275"/>
      <c r="RWN307" s="271"/>
      <c r="RWO307" s="275"/>
      <c r="RWP307" s="271"/>
      <c r="RWQ307" s="275"/>
      <c r="RWR307" s="271"/>
      <c r="RWS307" s="275"/>
      <c r="RWT307" s="271"/>
      <c r="RWU307" s="275"/>
      <c r="RWV307" s="271"/>
      <c r="RWW307" s="275"/>
      <c r="RWX307" s="271"/>
      <c r="RWY307" s="275"/>
      <c r="RWZ307" s="271"/>
      <c r="RXA307" s="275"/>
      <c r="RXB307" s="271"/>
      <c r="RXC307" s="275"/>
      <c r="RXD307" s="271"/>
      <c r="RXE307" s="275"/>
      <c r="RXF307" s="271"/>
      <c r="RXG307" s="275"/>
      <c r="RXH307" s="271"/>
      <c r="RXI307" s="275"/>
      <c r="RXJ307" s="271"/>
      <c r="RXK307" s="275"/>
      <c r="RXL307" s="271"/>
      <c r="RXM307" s="275"/>
      <c r="RXN307" s="271"/>
      <c r="RXO307" s="275"/>
      <c r="RXP307" s="271"/>
      <c r="RXQ307" s="275"/>
      <c r="RXR307" s="271"/>
      <c r="RXS307" s="275"/>
      <c r="RXT307" s="271"/>
      <c r="RXU307" s="275"/>
      <c r="RXV307" s="271"/>
      <c r="RXW307" s="275"/>
      <c r="RXX307" s="271"/>
      <c r="RXY307" s="275"/>
      <c r="RXZ307" s="271"/>
      <c r="RYA307" s="275"/>
      <c r="RYB307" s="271"/>
      <c r="RYC307" s="275"/>
      <c r="RYD307" s="271"/>
      <c r="RYE307" s="275"/>
      <c r="RYF307" s="271"/>
      <c r="RYG307" s="275"/>
      <c r="RYH307" s="271"/>
      <c r="RYI307" s="275"/>
      <c r="RYJ307" s="271"/>
      <c r="RYK307" s="275"/>
      <c r="RYL307" s="271"/>
      <c r="RYM307" s="275"/>
      <c r="RYN307" s="271"/>
      <c r="RYO307" s="275"/>
      <c r="RYP307" s="271"/>
      <c r="RYQ307" s="275"/>
      <c r="RYR307" s="271"/>
      <c r="RYS307" s="275"/>
      <c r="RYT307" s="271"/>
      <c r="RYU307" s="275"/>
      <c r="RYV307" s="271"/>
      <c r="RYW307" s="275"/>
      <c r="RYX307" s="271"/>
      <c r="RYY307" s="275"/>
      <c r="RYZ307" s="271"/>
      <c r="RZA307" s="275"/>
      <c r="RZB307" s="271"/>
      <c r="RZC307" s="275"/>
      <c r="RZD307" s="271"/>
      <c r="RZE307" s="275"/>
      <c r="RZF307" s="271"/>
      <c r="RZG307" s="275"/>
      <c r="RZH307" s="271"/>
      <c r="RZI307" s="275"/>
      <c r="RZJ307" s="271"/>
      <c r="RZK307" s="275"/>
      <c r="RZL307" s="271"/>
      <c r="RZM307" s="275"/>
      <c r="RZN307" s="271"/>
      <c r="RZO307" s="275"/>
      <c r="RZP307" s="271"/>
      <c r="RZQ307" s="275"/>
      <c r="RZR307" s="271"/>
      <c r="RZS307" s="275"/>
      <c r="RZT307" s="271"/>
      <c r="RZU307" s="275"/>
      <c r="RZV307" s="271"/>
      <c r="RZW307" s="275"/>
      <c r="RZX307" s="271"/>
      <c r="RZY307" s="275"/>
      <c r="RZZ307" s="271"/>
      <c r="SAA307" s="275"/>
      <c r="SAB307" s="271"/>
      <c r="SAC307" s="275"/>
      <c r="SAD307" s="271"/>
      <c r="SAE307" s="275"/>
      <c r="SAF307" s="271"/>
      <c r="SAG307" s="275"/>
      <c r="SAH307" s="271"/>
      <c r="SAI307" s="275"/>
      <c r="SAJ307" s="271"/>
      <c r="SAK307" s="275"/>
      <c r="SAL307" s="271"/>
      <c r="SAM307" s="275"/>
      <c r="SAN307" s="271"/>
      <c r="SAO307" s="275"/>
      <c r="SAP307" s="271"/>
      <c r="SAQ307" s="275"/>
      <c r="SAR307" s="271"/>
      <c r="SAS307" s="275"/>
      <c r="SAT307" s="271"/>
      <c r="SAU307" s="275"/>
      <c r="SAV307" s="271"/>
      <c r="SAW307" s="275"/>
      <c r="SAX307" s="271"/>
      <c r="SAY307" s="275"/>
      <c r="SAZ307" s="271"/>
      <c r="SBA307" s="275"/>
      <c r="SBB307" s="271"/>
      <c r="SBC307" s="275"/>
      <c r="SBD307" s="271"/>
      <c r="SBE307" s="275"/>
      <c r="SBF307" s="271"/>
      <c r="SBG307" s="275"/>
      <c r="SBH307" s="271"/>
      <c r="SBI307" s="275"/>
      <c r="SBJ307" s="271"/>
      <c r="SBK307" s="275"/>
      <c r="SBL307" s="271"/>
      <c r="SBM307" s="275"/>
      <c r="SBN307" s="271"/>
      <c r="SBO307" s="275"/>
      <c r="SBP307" s="271"/>
      <c r="SBQ307" s="275"/>
      <c r="SBR307" s="271"/>
      <c r="SBS307" s="275"/>
      <c r="SBT307" s="271"/>
      <c r="SBU307" s="275"/>
      <c r="SBV307" s="271"/>
      <c r="SBW307" s="275"/>
      <c r="SBX307" s="271"/>
      <c r="SBY307" s="275"/>
      <c r="SBZ307" s="271"/>
      <c r="SCA307" s="275"/>
      <c r="SCB307" s="271"/>
      <c r="SCC307" s="275"/>
      <c r="SCD307" s="271"/>
      <c r="SCE307" s="275"/>
      <c r="SCF307" s="271"/>
      <c r="SCG307" s="275"/>
      <c r="SCH307" s="271"/>
      <c r="SCI307" s="275"/>
      <c r="SCJ307" s="271"/>
      <c r="SCK307" s="275"/>
      <c r="SCL307" s="271"/>
      <c r="SCM307" s="275"/>
      <c r="SCN307" s="271"/>
      <c r="SCO307" s="275"/>
      <c r="SCP307" s="271"/>
      <c r="SCQ307" s="275"/>
      <c r="SCR307" s="271"/>
      <c r="SCS307" s="275"/>
      <c r="SCT307" s="271"/>
      <c r="SCU307" s="275"/>
      <c r="SCV307" s="271"/>
      <c r="SCW307" s="275"/>
      <c r="SCX307" s="271"/>
      <c r="SCY307" s="275"/>
      <c r="SCZ307" s="271"/>
      <c r="SDA307" s="275"/>
      <c r="SDB307" s="271"/>
      <c r="SDC307" s="275"/>
      <c r="SDD307" s="271"/>
      <c r="SDE307" s="275"/>
      <c r="SDF307" s="271"/>
      <c r="SDG307" s="275"/>
      <c r="SDH307" s="271"/>
      <c r="SDI307" s="275"/>
      <c r="SDJ307" s="271"/>
      <c r="SDK307" s="275"/>
      <c r="SDL307" s="271"/>
      <c r="SDM307" s="275"/>
      <c r="SDN307" s="271"/>
      <c r="SDO307" s="275"/>
      <c r="SDP307" s="271"/>
      <c r="SDQ307" s="275"/>
      <c r="SDR307" s="271"/>
      <c r="SDS307" s="275"/>
      <c r="SDT307" s="271"/>
      <c r="SDU307" s="275"/>
      <c r="SDV307" s="271"/>
      <c r="SDW307" s="275"/>
      <c r="SDX307" s="271"/>
      <c r="SDY307" s="275"/>
      <c r="SDZ307" s="271"/>
      <c r="SEA307" s="275"/>
      <c r="SEB307" s="271"/>
      <c r="SEC307" s="275"/>
      <c r="SED307" s="271"/>
      <c r="SEE307" s="275"/>
      <c r="SEF307" s="271"/>
      <c r="SEG307" s="275"/>
      <c r="SEH307" s="271"/>
      <c r="SEI307" s="275"/>
      <c r="SEJ307" s="271"/>
      <c r="SEK307" s="275"/>
      <c r="SEL307" s="271"/>
      <c r="SEM307" s="275"/>
      <c r="SEN307" s="271"/>
      <c r="SEO307" s="275"/>
      <c r="SEP307" s="271"/>
      <c r="SEQ307" s="275"/>
      <c r="SER307" s="271"/>
      <c r="SES307" s="275"/>
      <c r="SET307" s="271"/>
      <c r="SEU307" s="275"/>
      <c r="SEV307" s="271"/>
      <c r="SEW307" s="275"/>
      <c r="SEX307" s="271"/>
      <c r="SEY307" s="275"/>
      <c r="SEZ307" s="271"/>
      <c r="SFA307" s="275"/>
      <c r="SFB307" s="271"/>
      <c r="SFC307" s="275"/>
      <c r="SFD307" s="271"/>
      <c r="SFE307" s="275"/>
      <c r="SFF307" s="271"/>
      <c r="SFG307" s="275"/>
      <c r="SFH307" s="271"/>
      <c r="SFI307" s="275"/>
      <c r="SFJ307" s="271"/>
      <c r="SFK307" s="275"/>
      <c r="SFL307" s="271"/>
      <c r="SFM307" s="275"/>
      <c r="SFN307" s="271"/>
      <c r="SFO307" s="275"/>
      <c r="SFP307" s="271"/>
      <c r="SFQ307" s="275"/>
      <c r="SFR307" s="271"/>
      <c r="SFS307" s="275"/>
      <c r="SFT307" s="271"/>
      <c r="SFU307" s="275"/>
      <c r="SFV307" s="271"/>
      <c r="SFW307" s="275"/>
      <c r="SFX307" s="271"/>
      <c r="SFY307" s="275"/>
      <c r="SFZ307" s="271"/>
      <c r="SGA307" s="275"/>
      <c r="SGB307" s="271"/>
      <c r="SGC307" s="275"/>
      <c r="SGD307" s="271"/>
      <c r="SGE307" s="275"/>
      <c r="SGF307" s="271"/>
      <c r="SGG307" s="275"/>
      <c r="SGH307" s="271"/>
      <c r="SGI307" s="275"/>
      <c r="SGJ307" s="271"/>
      <c r="SGK307" s="275"/>
      <c r="SGL307" s="271"/>
      <c r="SGM307" s="275"/>
      <c r="SGN307" s="271"/>
      <c r="SGO307" s="275"/>
      <c r="SGP307" s="271"/>
      <c r="SGQ307" s="275"/>
      <c r="SGR307" s="271"/>
      <c r="SGS307" s="275"/>
      <c r="SGT307" s="271"/>
      <c r="SGU307" s="275"/>
      <c r="SGV307" s="271"/>
      <c r="SGW307" s="275"/>
      <c r="SGX307" s="271"/>
      <c r="SGY307" s="275"/>
      <c r="SGZ307" s="271"/>
      <c r="SHA307" s="275"/>
      <c r="SHB307" s="271"/>
      <c r="SHC307" s="275"/>
      <c r="SHD307" s="271"/>
      <c r="SHE307" s="275"/>
      <c r="SHF307" s="271"/>
      <c r="SHG307" s="275"/>
      <c r="SHH307" s="271"/>
      <c r="SHI307" s="275"/>
      <c r="SHJ307" s="271"/>
      <c r="SHK307" s="275"/>
      <c r="SHL307" s="271"/>
      <c r="SHM307" s="275"/>
      <c r="SHN307" s="271"/>
      <c r="SHO307" s="275"/>
      <c r="SHP307" s="271"/>
      <c r="SHQ307" s="275"/>
      <c r="SHR307" s="271"/>
      <c r="SHS307" s="275"/>
      <c r="SHT307" s="271"/>
      <c r="SHU307" s="275"/>
      <c r="SHV307" s="271"/>
      <c r="SHW307" s="275"/>
      <c r="SHX307" s="271"/>
      <c r="SHY307" s="275"/>
      <c r="SHZ307" s="271"/>
      <c r="SIA307" s="275"/>
      <c r="SIB307" s="271"/>
      <c r="SIC307" s="275"/>
      <c r="SID307" s="271"/>
      <c r="SIE307" s="275"/>
      <c r="SIF307" s="271"/>
      <c r="SIG307" s="275"/>
      <c r="SIH307" s="271"/>
      <c r="SII307" s="275"/>
      <c r="SIJ307" s="271"/>
      <c r="SIK307" s="275"/>
      <c r="SIL307" s="271"/>
      <c r="SIM307" s="275"/>
      <c r="SIN307" s="271"/>
      <c r="SIO307" s="275"/>
      <c r="SIP307" s="271"/>
      <c r="SIQ307" s="275"/>
      <c r="SIR307" s="271"/>
      <c r="SIS307" s="275"/>
      <c r="SIT307" s="271"/>
      <c r="SIU307" s="275"/>
      <c r="SIV307" s="271"/>
      <c r="SIW307" s="275"/>
      <c r="SIX307" s="271"/>
      <c r="SIY307" s="275"/>
      <c r="SIZ307" s="271"/>
      <c r="SJA307" s="275"/>
      <c r="SJB307" s="271"/>
      <c r="SJC307" s="275"/>
      <c r="SJD307" s="271"/>
      <c r="SJE307" s="275"/>
      <c r="SJF307" s="271"/>
      <c r="SJG307" s="275"/>
      <c r="SJH307" s="271"/>
      <c r="SJI307" s="275"/>
      <c r="SJJ307" s="271"/>
      <c r="SJK307" s="275"/>
      <c r="SJL307" s="271"/>
      <c r="SJM307" s="275"/>
      <c r="SJN307" s="271"/>
      <c r="SJO307" s="275"/>
      <c r="SJP307" s="271"/>
      <c r="SJQ307" s="275"/>
      <c r="SJR307" s="271"/>
      <c r="SJS307" s="275"/>
      <c r="SJT307" s="271"/>
      <c r="SJU307" s="275"/>
      <c r="SJV307" s="271"/>
      <c r="SJW307" s="275"/>
      <c r="SJX307" s="271"/>
      <c r="SJY307" s="275"/>
      <c r="SJZ307" s="271"/>
      <c r="SKA307" s="275"/>
      <c r="SKB307" s="271"/>
      <c r="SKC307" s="275"/>
      <c r="SKD307" s="271"/>
      <c r="SKE307" s="275"/>
      <c r="SKF307" s="271"/>
      <c r="SKG307" s="275"/>
      <c r="SKH307" s="271"/>
      <c r="SKI307" s="275"/>
      <c r="SKJ307" s="271"/>
      <c r="SKK307" s="275"/>
      <c r="SKL307" s="271"/>
      <c r="SKM307" s="275"/>
      <c r="SKN307" s="271"/>
      <c r="SKO307" s="275"/>
      <c r="SKP307" s="271"/>
      <c r="SKQ307" s="275"/>
      <c r="SKR307" s="271"/>
      <c r="SKS307" s="275"/>
      <c r="SKT307" s="271"/>
      <c r="SKU307" s="275"/>
      <c r="SKV307" s="271"/>
      <c r="SKW307" s="275"/>
      <c r="SKX307" s="271"/>
      <c r="SKY307" s="275"/>
      <c r="SKZ307" s="271"/>
      <c r="SLA307" s="275"/>
      <c r="SLB307" s="271"/>
      <c r="SLC307" s="275"/>
      <c r="SLD307" s="271"/>
      <c r="SLE307" s="275"/>
      <c r="SLF307" s="271"/>
      <c r="SLG307" s="275"/>
      <c r="SLH307" s="271"/>
      <c r="SLI307" s="275"/>
      <c r="SLJ307" s="271"/>
      <c r="SLK307" s="275"/>
      <c r="SLL307" s="271"/>
      <c r="SLM307" s="275"/>
      <c r="SLN307" s="271"/>
      <c r="SLO307" s="275"/>
      <c r="SLP307" s="271"/>
      <c r="SLQ307" s="275"/>
      <c r="SLR307" s="271"/>
      <c r="SLS307" s="275"/>
      <c r="SLT307" s="271"/>
      <c r="SLU307" s="275"/>
      <c r="SLV307" s="271"/>
      <c r="SLW307" s="275"/>
      <c r="SLX307" s="271"/>
      <c r="SLY307" s="275"/>
      <c r="SLZ307" s="271"/>
      <c r="SMA307" s="275"/>
      <c r="SMB307" s="271"/>
      <c r="SMC307" s="275"/>
      <c r="SMD307" s="271"/>
      <c r="SME307" s="275"/>
      <c r="SMF307" s="271"/>
      <c r="SMG307" s="275"/>
      <c r="SMH307" s="271"/>
      <c r="SMI307" s="275"/>
      <c r="SMJ307" s="271"/>
      <c r="SMK307" s="275"/>
      <c r="SML307" s="271"/>
      <c r="SMM307" s="275"/>
      <c r="SMN307" s="271"/>
      <c r="SMO307" s="275"/>
      <c r="SMP307" s="271"/>
      <c r="SMQ307" s="275"/>
      <c r="SMR307" s="271"/>
      <c r="SMS307" s="275"/>
      <c r="SMT307" s="271"/>
      <c r="SMU307" s="275"/>
      <c r="SMV307" s="271"/>
      <c r="SMW307" s="275"/>
      <c r="SMX307" s="271"/>
      <c r="SMY307" s="275"/>
      <c r="SMZ307" s="271"/>
      <c r="SNA307" s="275"/>
      <c r="SNB307" s="271"/>
      <c r="SNC307" s="275"/>
      <c r="SND307" s="271"/>
      <c r="SNE307" s="275"/>
      <c r="SNF307" s="271"/>
      <c r="SNG307" s="275"/>
      <c r="SNH307" s="271"/>
      <c r="SNI307" s="275"/>
      <c r="SNJ307" s="271"/>
      <c r="SNK307" s="275"/>
      <c r="SNL307" s="271"/>
      <c r="SNM307" s="275"/>
      <c r="SNN307" s="271"/>
      <c r="SNO307" s="275"/>
      <c r="SNP307" s="271"/>
      <c r="SNQ307" s="275"/>
      <c r="SNR307" s="271"/>
      <c r="SNS307" s="275"/>
      <c r="SNT307" s="271"/>
      <c r="SNU307" s="275"/>
      <c r="SNV307" s="271"/>
      <c r="SNW307" s="275"/>
      <c r="SNX307" s="271"/>
      <c r="SNY307" s="275"/>
      <c r="SNZ307" s="271"/>
      <c r="SOA307" s="275"/>
      <c r="SOB307" s="271"/>
      <c r="SOC307" s="275"/>
      <c r="SOD307" s="271"/>
      <c r="SOE307" s="275"/>
      <c r="SOF307" s="271"/>
      <c r="SOG307" s="275"/>
      <c r="SOH307" s="271"/>
      <c r="SOI307" s="275"/>
      <c r="SOJ307" s="271"/>
      <c r="SOK307" s="275"/>
      <c r="SOL307" s="271"/>
      <c r="SOM307" s="275"/>
      <c r="SON307" s="271"/>
      <c r="SOO307" s="275"/>
      <c r="SOP307" s="271"/>
      <c r="SOQ307" s="275"/>
      <c r="SOR307" s="271"/>
      <c r="SOS307" s="275"/>
      <c r="SOT307" s="271"/>
      <c r="SOU307" s="275"/>
      <c r="SOV307" s="271"/>
      <c r="SOW307" s="275"/>
      <c r="SOX307" s="271"/>
      <c r="SOY307" s="275"/>
      <c r="SOZ307" s="271"/>
      <c r="SPA307" s="275"/>
      <c r="SPB307" s="271"/>
      <c r="SPC307" s="275"/>
      <c r="SPD307" s="271"/>
      <c r="SPE307" s="275"/>
      <c r="SPF307" s="271"/>
      <c r="SPG307" s="275"/>
      <c r="SPH307" s="271"/>
      <c r="SPI307" s="275"/>
      <c r="SPJ307" s="271"/>
      <c r="SPK307" s="275"/>
      <c r="SPL307" s="271"/>
      <c r="SPM307" s="275"/>
      <c r="SPN307" s="271"/>
      <c r="SPO307" s="275"/>
      <c r="SPP307" s="271"/>
      <c r="SPQ307" s="275"/>
      <c r="SPR307" s="271"/>
      <c r="SPS307" s="275"/>
      <c r="SPT307" s="271"/>
      <c r="SPU307" s="275"/>
      <c r="SPV307" s="271"/>
      <c r="SPW307" s="275"/>
      <c r="SPX307" s="271"/>
      <c r="SPY307" s="275"/>
      <c r="SPZ307" s="271"/>
      <c r="SQA307" s="275"/>
      <c r="SQB307" s="271"/>
      <c r="SQC307" s="275"/>
      <c r="SQD307" s="271"/>
      <c r="SQE307" s="275"/>
      <c r="SQF307" s="271"/>
      <c r="SQG307" s="275"/>
      <c r="SQH307" s="271"/>
      <c r="SQI307" s="275"/>
      <c r="SQJ307" s="271"/>
      <c r="SQK307" s="275"/>
      <c r="SQL307" s="271"/>
      <c r="SQM307" s="275"/>
      <c r="SQN307" s="271"/>
      <c r="SQO307" s="275"/>
      <c r="SQP307" s="271"/>
      <c r="SQQ307" s="275"/>
      <c r="SQR307" s="271"/>
      <c r="SQS307" s="275"/>
      <c r="SQT307" s="271"/>
      <c r="SQU307" s="275"/>
      <c r="SQV307" s="271"/>
      <c r="SQW307" s="275"/>
      <c r="SQX307" s="271"/>
      <c r="SQY307" s="275"/>
      <c r="SQZ307" s="271"/>
      <c r="SRA307" s="275"/>
      <c r="SRB307" s="271"/>
      <c r="SRC307" s="275"/>
      <c r="SRD307" s="271"/>
      <c r="SRE307" s="275"/>
      <c r="SRF307" s="271"/>
      <c r="SRG307" s="275"/>
      <c r="SRH307" s="271"/>
      <c r="SRI307" s="275"/>
      <c r="SRJ307" s="271"/>
      <c r="SRK307" s="275"/>
      <c r="SRL307" s="271"/>
      <c r="SRM307" s="275"/>
      <c r="SRN307" s="271"/>
      <c r="SRO307" s="275"/>
      <c r="SRP307" s="271"/>
      <c r="SRQ307" s="275"/>
      <c r="SRR307" s="271"/>
      <c r="SRS307" s="275"/>
      <c r="SRT307" s="271"/>
      <c r="SRU307" s="275"/>
      <c r="SRV307" s="271"/>
      <c r="SRW307" s="275"/>
      <c r="SRX307" s="271"/>
      <c r="SRY307" s="275"/>
      <c r="SRZ307" s="271"/>
      <c r="SSA307" s="275"/>
      <c r="SSB307" s="271"/>
      <c r="SSC307" s="275"/>
      <c r="SSD307" s="271"/>
      <c r="SSE307" s="275"/>
      <c r="SSF307" s="271"/>
      <c r="SSG307" s="275"/>
      <c r="SSH307" s="271"/>
      <c r="SSI307" s="275"/>
      <c r="SSJ307" s="271"/>
      <c r="SSK307" s="275"/>
      <c r="SSL307" s="271"/>
      <c r="SSM307" s="275"/>
      <c r="SSN307" s="271"/>
      <c r="SSO307" s="275"/>
      <c r="SSP307" s="271"/>
      <c r="SSQ307" s="275"/>
      <c r="SSR307" s="271"/>
      <c r="SSS307" s="275"/>
      <c r="SST307" s="271"/>
      <c r="SSU307" s="275"/>
      <c r="SSV307" s="271"/>
      <c r="SSW307" s="275"/>
      <c r="SSX307" s="271"/>
      <c r="SSY307" s="275"/>
      <c r="SSZ307" s="271"/>
      <c r="STA307" s="275"/>
      <c r="STB307" s="271"/>
      <c r="STC307" s="275"/>
      <c r="STD307" s="271"/>
      <c r="STE307" s="275"/>
      <c r="STF307" s="271"/>
      <c r="STG307" s="275"/>
      <c r="STH307" s="271"/>
      <c r="STI307" s="275"/>
      <c r="STJ307" s="271"/>
      <c r="STK307" s="275"/>
      <c r="STL307" s="271"/>
      <c r="STM307" s="275"/>
      <c r="STN307" s="271"/>
      <c r="STO307" s="275"/>
      <c r="STP307" s="271"/>
      <c r="STQ307" s="275"/>
      <c r="STR307" s="271"/>
      <c r="STS307" s="275"/>
      <c r="STT307" s="271"/>
      <c r="STU307" s="275"/>
      <c r="STV307" s="271"/>
      <c r="STW307" s="275"/>
      <c r="STX307" s="271"/>
      <c r="STY307" s="275"/>
      <c r="STZ307" s="271"/>
      <c r="SUA307" s="275"/>
      <c r="SUB307" s="271"/>
      <c r="SUC307" s="275"/>
      <c r="SUD307" s="271"/>
      <c r="SUE307" s="275"/>
      <c r="SUF307" s="271"/>
      <c r="SUG307" s="275"/>
      <c r="SUH307" s="271"/>
      <c r="SUI307" s="275"/>
      <c r="SUJ307" s="271"/>
      <c r="SUK307" s="275"/>
      <c r="SUL307" s="271"/>
      <c r="SUM307" s="275"/>
      <c r="SUN307" s="271"/>
      <c r="SUO307" s="275"/>
      <c r="SUP307" s="271"/>
      <c r="SUQ307" s="275"/>
      <c r="SUR307" s="271"/>
      <c r="SUS307" s="275"/>
      <c r="SUT307" s="271"/>
      <c r="SUU307" s="275"/>
      <c r="SUV307" s="271"/>
      <c r="SUW307" s="275"/>
      <c r="SUX307" s="271"/>
      <c r="SUY307" s="275"/>
      <c r="SUZ307" s="271"/>
      <c r="SVA307" s="275"/>
      <c r="SVB307" s="271"/>
      <c r="SVC307" s="275"/>
      <c r="SVD307" s="271"/>
      <c r="SVE307" s="275"/>
      <c r="SVF307" s="271"/>
      <c r="SVG307" s="275"/>
      <c r="SVH307" s="271"/>
      <c r="SVI307" s="275"/>
      <c r="SVJ307" s="271"/>
      <c r="SVK307" s="275"/>
      <c r="SVL307" s="271"/>
      <c r="SVM307" s="275"/>
      <c r="SVN307" s="271"/>
      <c r="SVO307" s="275"/>
      <c r="SVP307" s="271"/>
      <c r="SVQ307" s="275"/>
      <c r="SVR307" s="271"/>
      <c r="SVS307" s="275"/>
      <c r="SVT307" s="271"/>
      <c r="SVU307" s="275"/>
      <c r="SVV307" s="271"/>
      <c r="SVW307" s="275"/>
      <c r="SVX307" s="271"/>
      <c r="SVY307" s="275"/>
      <c r="SVZ307" s="271"/>
      <c r="SWA307" s="275"/>
      <c r="SWB307" s="271"/>
      <c r="SWC307" s="275"/>
      <c r="SWD307" s="271"/>
      <c r="SWE307" s="275"/>
      <c r="SWF307" s="271"/>
      <c r="SWG307" s="275"/>
      <c r="SWH307" s="271"/>
      <c r="SWI307" s="275"/>
      <c r="SWJ307" s="271"/>
      <c r="SWK307" s="275"/>
      <c r="SWL307" s="271"/>
      <c r="SWM307" s="275"/>
      <c r="SWN307" s="271"/>
      <c r="SWO307" s="275"/>
      <c r="SWP307" s="271"/>
      <c r="SWQ307" s="275"/>
      <c r="SWR307" s="271"/>
      <c r="SWS307" s="275"/>
      <c r="SWT307" s="271"/>
      <c r="SWU307" s="275"/>
      <c r="SWV307" s="271"/>
      <c r="SWW307" s="275"/>
      <c r="SWX307" s="271"/>
      <c r="SWY307" s="275"/>
      <c r="SWZ307" s="271"/>
      <c r="SXA307" s="275"/>
      <c r="SXB307" s="271"/>
      <c r="SXC307" s="275"/>
      <c r="SXD307" s="271"/>
      <c r="SXE307" s="275"/>
      <c r="SXF307" s="271"/>
      <c r="SXG307" s="275"/>
      <c r="SXH307" s="271"/>
      <c r="SXI307" s="275"/>
      <c r="SXJ307" s="271"/>
      <c r="SXK307" s="275"/>
      <c r="SXL307" s="271"/>
      <c r="SXM307" s="275"/>
      <c r="SXN307" s="271"/>
      <c r="SXO307" s="275"/>
      <c r="SXP307" s="271"/>
      <c r="SXQ307" s="275"/>
      <c r="SXR307" s="271"/>
      <c r="SXS307" s="275"/>
      <c r="SXT307" s="271"/>
      <c r="SXU307" s="275"/>
      <c r="SXV307" s="271"/>
      <c r="SXW307" s="275"/>
      <c r="SXX307" s="271"/>
      <c r="SXY307" s="275"/>
      <c r="SXZ307" s="271"/>
      <c r="SYA307" s="275"/>
      <c r="SYB307" s="271"/>
      <c r="SYC307" s="275"/>
      <c r="SYD307" s="271"/>
      <c r="SYE307" s="275"/>
      <c r="SYF307" s="271"/>
      <c r="SYG307" s="275"/>
      <c r="SYH307" s="271"/>
      <c r="SYI307" s="275"/>
      <c r="SYJ307" s="271"/>
      <c r="SYK307" s="275"/>
      <c r="SYL307" s="271"/>
      <c r="SYM307" s="275"/>
      <c r="SYN307" s="271"/>
      <c r="SYO307" s="275"/>
      <c r="SYP307" s="271"/>
      <c r="SYQ307" s="275"/>
      <c r="SYR307" s="271"/>
      <c r="SYS307" s="275"/>
      <c r="SYT307" s="271"/>
      <c r="SYU307" s="275"/>
      <c r="SYV307" s="271"/>
      <c r="SYW307" s="275"/>
      <c r="SYX307" s="271"/>
      <c r="SYY307" s="275"/>
      <c r="SYZ307" s="271"/>
      <c r="SZA307" s="275"/>
      <c r="SZB307" s="271"/>
      <c r="SZC307" s="275"/>
      <c r="SZD307" s="271"/>
      <c r="SZE307" s="275"/>
      <c r="SZF307" s="271"/>
      <c r="SZG307" s="275"/>
      <c r="SZH307" s="271"/>
      <c r="SZI307" s="275"/>
      <c r="SZJ307" s="271"/>
      <c r="SZK307" s="275"/>
      <c r="SZL307" s="271"/>
      <c r="SZM307" s="275"/>
      <c r="SZN307" s="271"/>
      <c r="SZO307" s="275"/>
      <c r="SZP307" s="271"/>
      <c r="SZQ307" s="275"/>
      <c r="SZR307" s="271"/>
      <c r="SZS307" s="275"/>
      <c r="SZT307" s="271"/>
      <c r="SZU307" s="275"/>
      <c r="SZV307" s="271"/>
      <c r="SZW307" s="275"/>
      <c r="SZX307" s="271"/>
      <c r="SZY307" s="275"/>
      <c r="SZZ307" s="271"/>
      <c r="TAA307" s="275"/>
      <c r="TAB307" s="271"/>
      <c r="TAC307" s="275"/>
      <c r="TAD307" s="271"/>
      <c r="TAE307" s="275"/>
      <c r="TAF307" s="271"/>
      <c r="TAG307" s="275"/>
      <c r="TAH307" s="271"/>
      <c r="TAI307" s="275"/>
      <c r="TAJ307" s="271"/>
      <c r="TAK307" s="275"/>
      <c r="TAL307" s="271"/>
      <c r="TAM307" s="275"/>
      <c r="TAN307" s="271"/>
      <c r="TAO307" s="275"/>
      <c r="TAP307" s="271"/>
      <c r="TAQ307" s="275"/>
      <c r="TAR307" s="271"/>
      <c r="TAS307" s="275"/>
      <c r="TAT307" s="271"/>
      <c r="TAU307" s="275"/>
      <c r="TAV307" s="271"/>
      <c r="TAW307" s="275"/>
      <c r="TAX307" s="271"/>
      <c r="TAY307" s="275"/>
      <c r="TAZ307" s="271"/>
      <c r="TBA307" s="275"/>
      <c r="TBB307" s="271"/>
      <c r="TBC307" s="275"/>
      <c r="TBD307" s="271"/>
      <c r="TBE307" s="275"/>
      <c r="TBF307" s="271"/>
      <c r="TBG307" s="275"/>
      <c r="TBH307" s="271"/>
      <c r="TBI307" s="275"/>
      <c r="TBJ307" s="271"/>
      <c r="TBK307" s="275"/>
      <c r="TBL307" s="271"/>
      <c r="TBM307" s="275"/>
      <c r="TBN307" s="271"/>
      <c r="TBO307" s="275"/>
      <c r="TBP307" s="271"/>
      <c r="TBQ307" s="275"/>
      <c r="TBR307" s="271"/>
      <c r="TBS307" s="275"/>
      <c r="TBT307" s="271"/>
      <c r="TBU307" s="275"/>
      <c r="TBV307" s="271"/>
      <c r="TBW307" s="275"/>
      <c r="TBX307" s="271"/>
      <c r="TBY307" s="275"/>
      <c r="TBZ307" s="271"/>
      <c r="TCA307" s="275"/>
      <c r="TCB307" s="271"/>
      <c r="TCC307" s="275"/>
      <c r="TCD307" s="271"/>
      <c r="TCE307" s="275"/>
      <c r="TCF307" s="271"/>
      <c r="TCG307" s="275"/>
      <c r="TCH307" s="271"/>
      <c r="TCI307" s="275"/>
      <c r="TCJ307" s="271"/>
      <c r="TCK307" s="275"/>
      <c r="TCL307" s="271"/>
      <c r="TCM307" s="275"/>
      <c r="TCN307" s="271"/>
      <c r="TCO307" s="275"/>
      <c r="TCP307" s="271"/>
      <c r="TCQ307" s="275"/>
      <c r="TCR307" s="271"/>
      <c r="TCS307" s="275"/>
      <c r="TCT307" s="271"/>
      <c r="TCU307" s="275"/>
      <c r="TCV307" s="271"/>
      <c r="TCW307" s="275"/>
      <c r="TCX307" s="271"/>
      <c r="TCY307" s="275"/>
      <c r="TCZ307" s="271"/>
      <c r="TDA307" s="275"/>
      <c r="TDB307" s="271"/>
      <c r="TDC307" s="275"/>
      <c r="TDD307" s="271"/>
      <c r="TDE307" s="275"/>
      <c r="TDF307" s="271"/>
      <c r="TDG307" s="275"/>
      <c r="TDH307" s="271"/>
      <c r="TDI307" s="275"/>
      <c r="TDJ307" s="271"/>
      <c r="TDK307" s="275"/>
      <c r="TDL307" s="271"/>
      <c r="TDM307" s="275"/>
      <c r="TDN307" s="271"/>
      <c r="TDO307" s="275"/>
      <c r="TDP307" s="271"/>
      <c r="TDQ307" s="275"/>
      <c r="TDR307" s="271"/>
      <c r="TDS307" s="275"/>
      <c r="TDT307" s="271"/>
      <c r="TDU307" s="275"/>
      <c r="TDV307" s="271"/>
      <c r="TDW307" s="275"/>
      <c r="TDX307" s="271"/>
      <c r="TDY307" s="275"/>
      <c r="TDZ307" s="271"/>
      <c r="TEA307" s="275"/>
      <c r="TEB307" s="271"/>
      <c r="TEC307" s="275"/>
      <c r="TED307" s="271"/>
      <c r="TEE307" s="275"/>
      <c r="TEF307" s="271"/>
      <c r="TEG307" s="275"/>
      <c r="TEH307" s="271"/>
      <c r="TEI307" s="275"/>
      <c r="TEJ307" s="271"/>
      <c r="TEK307" s="275"/>
      <c r="TEL307" s="271"/>
      <c r="TEM307" s="275"/>
      <c r="TEN307" s="271"/>
      <c r="TEO307" s="275"/>
      <c r="TEP307" s="271"/>
      <c r="TEQ307" s="275"/>
      <c r="TER307" s="271"/>
      <c r="TES307" s="275"/>
      <c r="TET307" s="271"/>
      <c r="TEU307" s="275"/>
      <c r="TEV307" s="271"/>
      <c r="TEW307" s="275"/>
      <c r="TEX307" s="271"/>
      <c r="TEY307" s="275"/>
      <c r="TEZ307" s="271"/>
      <c r="TFA307" s="275"/>
      <c r="TFB307" s="271"/>
      <c r="TFC307" s="275"/>
      <c r="TFD307" s="271"/>
      <c r="TFE307" s="275"/>
      <c r="TFF307" s="271"/>
      <c r="TFG307" s="275"/>
      <c r="TFH307" s="271"/>
      <c r="TFI307" s="275"/>
      <c r="TFJ307" s="271"/>
      <c r="TFK307" s="275"/>
      <c r="TFL307" s="271"/>
      <c r="TFM307" s="275"/>
      <c r="TFN307" s="271"/>
      <c r="TFO307" s="275"/>
      <c r="TFP307" s="271"/>
      <c r="TFQ307" s="275"/>
      <c r="TFR307" s="271"/>
      <c r="TFS307" s="275"/>
      <c r="TFT307" s="271"/>
      <c r="TFU307" s="275"/>
      <c r="TFV307" s="271"/>
      <c r="TFW307" s="275"/>
      <c r="TFX307" s="271"/>
      <c r="TFY307" s="275"/>
      <c r="TFZ307" s="271"/>
      <c r="TGA307" s="275"/>
      <c r="TGB307" s="271"/>
      <c r="TGC307" s="275"/>
      <c r="TGD307" s="271"/>
      <c r="TGE307" s="275"/>
      <c r="TGF307" s="271"/>
      <c r="TGG307" s="275"/>
      <c r="TGH307" s="271"/>
      <c r="TGI307" s="275"/>
      <c r="TGJ307" s="271"/>
      <c r="TGK307" s="275"/>
      <c r="TGL307" s="271"/>
      <c r="TGM307" s="275"/>
      <c r="TGN307" s="271"/>
      <c r="TGO307" s="275"/>
      <c r="TGP307" s="271"/>
      <c r="TGQ307" s="275"/>
      <c r="TGR307" s="271"/>
      <c r="TGS307" s="275"/>
      <c r="TGT307" s="271"/>
      <c r="TGU307" s="275"/>
      <c r="TGV307" s="271"/>
      <c r="TGW307" s="275"/>
      <c r="TGX307" s="271"/>
      <c r="TGY307" s="275"/>
      <c r="TGZ307" s="271"/>
      <c r="THA307" s="275"/>
      <c r="THB307" s="271"/>
      <c r="THC307" s="275"/>
      <c r="THD307" s="271"/>
      <c r="THE307" s="275"/>
      <c r="THF307" s="271"/>
      <c r="THG307" s="275"/>
      <c r="THH307" s="271"/>
      <c r="THI307" s="275"/>
      <c r="THJ307" s="271"/>
      <c r="THK307" s="275"/>
      <c r="THL307" s="271"/>
      <c r="THM307" s="275"/>
      <c r="THN307" s="271"/>
      <c r="THO307" s="275"/>
      <c r="THP307" s="271"/>
      <c r="THQ307" s="275"/>
      <c r="THR307" s="271"/>
      <c r="THS307" s="275"/>
      <c r="THT307" s="271"/>
      <c r="THU307" s="275"/>
      <c r="THV307" s="271"/>
      <c r="THW307" s="275"/>
      <c r="THX307" s="271"/>
      <c r="THY307" s="275"/>
      <c r="THZ307" s="271"/>
      <c r="TIA307" s="275"/>
      <c r="TIB307" s="271"/>
      <c r="TIC307" s="275"/>
      <c r="TID307" s="271"/>
      <c r="TIE307" s="275"/>
      <c r="TIF307" s="271"/>
      <c r="TIG307" s="275"/>
      <c r="TIH307" s="271"/>
      <c r="TII307" s="275"/>
      <c r="TIJ307" s="271"/>
      <c r="TIK307" s="275"/>
      <c r="TIL307" s="271"/>
      <c r="TIM307" s="275"/>
      <c r="TIN307" s="271"/>
      <c r="TIO307" s="275"/>
      <c r="TIP307" s="271"/>
      <c r="TIQ307" s="275"/>
      <c r="TIR307" s="271"/>
      <c r="TIS307" s="275"/>
      <c r="TIT307" s="271"/>
      <c r="TIU307" s="275"/>
      <c r="TIV307" s="271"/>
      <c r="TIW307" s="275"/>
      <c r="TIX307" s="271"/>
      <c r="TIY307" s="275"/>
      <c r="TIZ307" s="271"/>
      <c r="TJA307" s="275"/>
      <c r="TJB307" s="271"/>
      <c r="TJC307" s="275"/>
      <c r="TJD307" s="271"/>
      <c r="TJE307" s="275"/>
      <c r="TJF307" s="271"/>
      <c r="TJG307" s="275"/>
      <c r="TJH307" s="271"/>
      <c r="TJI307" s="275"/>
      <c r="TJJ307" s="271"/>
      <c r="TJK307" s="275"/>
      <c r="TJL307" s="271"/>
      <c r="TJM307" s="275"/>
      <c r="TJN307" s="271"/>
      <c r="TJO307" s="275"/>
      <c r="TJP307" s="271"/>
      <c r="TJQ307" s="275"/>
      <c r="TJR307" s="271"/>
      <c r="TJS307" s="275"/>
      <c r="TJT307" s="271"/>
      <c r="TJU307" s="275"/>
      <c r="TJV307" s="271"/>
      <c r="TJW307" s="275"/>
      <c r="TJX307" s="271"/>
      <c r="TJY307" s="275"/>
      <c r="TJZ307" s="271"/>
      <c r="TKA307" s="275"/>
      <c r="TKB307" s="271"/>
      <c r="TKC307" s="275"/>
      <c r="TKD307" s="271"/>
      <c r="TKE307" s="275"/>
      <c r="TKF307" s="271"/>
      <c r="TKG307" s="275"/>
      <c r="TKH307" s="271"/>
      <c r="TKI307" s="275"/>
      <c r="TKJ307" s="271"/>
      <c r="TKK307" s="275"/>
      <c r="TKL307" s="271"/>
      <c r="TKM307" s="275"/>
      <c r="TKN307" s="271"/>
      <c r="TKO307" s="275"/>
      <c r="TKP307" s="271"/>
      <c r="TKQ307" s="275"/>
      <c r="TKR307" s="271"/>
      <c r="TKS307" s="275"/>
      <c r="TKT307" s="271"/>
      <c r="TKU307" s="275"/>
      <c r="TKV307" s="271"/>
      <c r="TKW307" s="275"/>
      <c r="TKX307" s="271"/>
      <c r="TKY307" s="275"/>
      <c r="TKZ307" s="271"/>
      <c r="TLA307" s="275"/>
      <c r="TLB307" s="271"/>
      <c r="TLC307" s="275"/>
      <c r="TLD307" s="271"/>
      <c r="TLE307" s="275"/>
      <c r="TLF307" s="271"/>
      <c r="TLG307" s="275"/>
      <c r="TLH307" s="271"/>
      <c r="TLI307" s="275"/>
      <c r="TLJ307" s="271"/>
      <c r="TLK307" s="275"/>
      <c r="TLL307" s="271"/>
      <c r="TLM307" s="275"/>
      <c r="TLN307" s="271"/>
      <c r="TLO307" s="275"/>
      <c r="TLP307" s="271"/>
      <c r="TLQ307" s="275"/>
      <c r="TLR307" s="271"/>
      <c r="TLS307" s="275"/>
      <c r="TLT307" s="271"/>
      <c r="TLU307" s="275"/>
      <c r="TLV307" s="271"/>
      <c r="TLW307" s="275"/>
      <c r="TLX307" s="271"/>
      <c r="TLY307" s="275"/>
      <c r="TLZ307" s="271"/>
      <c r="TMA307" s="275"/>
      <c r="TMB307" s="271"/>
      <c r="TMC307" s="275"/>
      <c r="TMD307" s="271"/>
      <c r="TME307" s="275"/>
      <c r="TMF307" s="271"/>
      <c r="TMG307" s="275"/>
      <c r="TMH307" s="271"/>
      <c r="TMI307" s="275"/>
      <c r="TMJ307" s="271"/>
      <c r="TMK307" s="275"/>
      <c r="TML307" s="271"/>
      <c r="TMM307" s="275"/>
      <c r="TMN307" s="271"/>
      <c r="TMO307" s="275"/>
      <c r="TMP307" s="271"/>
      <c r="TMQ307" s="275"/>
      <c r="TMR307" s="271"/>
      <c r="TMS307" s="275"/>
      <c r="TMT307" s="271"/>
      <c r="TMU307" s="275"/>
      <c r="TMV307" s="271"/>
      <c r="TMW307" s="275"/>
      <c r="TMX307" s="271"/>
      <c r="TMY307" s="275"/>
      <c r="TMZ307" s="271"/>
      <c r="TNA307" s="275"/>
      <c r="TNB307" s="271"/>
      <c r="TNC307" s="275"/>
      <c r="TND307" s="271"/>
      <c r="TNE307" s="275"/>
      <c r="TNF307" s="271"/>
      <c r="TNG307" s="275"/>
      <c r="TNH307" s="271"/>
      <c r="TNI307" s="275"/>
      <c r="TNJ307" s="271"/>
      <c r="TNK307" s="275"/>
      <c r="TNL307" s="271"/>
      <c r="TNM307" s="275"/>
      <c r="TNN307" s="271"/>
      <c r="TNO307" s="275"/>
      <c r="TNP307" s="271"/>
      <c r="TNQ307" s="275"/>
      <c r="TNR307" s="271"/>
      <c r="TNS307" s="275"/>
      <c r="TNT307" s="271"/>
      <c r="TNU307" s="275"/>
      <c r="TNV307" s="271"/>
      <c r="TNW307" s="275"/>
      <c r="TNX307" s="271"/>
      <c r="TNY307" s="275"/>
      <c r="TNZ307" s="271"/>
      <c r="TOA307" s="275"/>
      <c r="TOB307" s="271"/>
      <c r="TOC307" s="275"/>
      <c r="TOD307" s="271"/>
      <c r="TOE307" s="275"/>
      <c r="TOF307" s="271"/>
      <c r="TOG307" s="275"/>
      <c r="TOH307" s="271"/>
      <c r="TOI307" s="275"/>
      <c r="TOJ307" s="271"/>
      <c r="TOK307" s="275"/>
      <c r="TOL307" s="271"/>
      <c r="TOM307" s="275"/>
      <c r="TON307" s="271"/>
      <c r="TOO307" s="275"/>
      <c r="TOP307" s="271"/>
      <c r="TOQ307" s="275"/>
      <c r="TOR307" s="271"/>
      <c r="TOS307" s="275"/>
      <c r="TOT307" s="271"/>
      <c r="TOU307" s="275"/>
      <c r="TOV307" s="271"/>
      <c r="TOW307" s="275"/>
      <c r="TOX307" s="271"/>
      <c r="TOY307" s="275"/>
      <c r="TOZ307" s="271"/>
      <c r="TPA307" s="275"/>
      <c r="TPB307" s="271"/>
      <c r="TPC307" s="275"/>
      <c r="TPD307" s="271"/>
      <c r="TPE307" s="275"/>
      <c r="TPF307" s="271"/>
      <c r="TPG307" s="275"/>
      <c r="TPH307" s="271"/>
      <c r="TPI307" s="275"/>
      <c r="TPJ307" s="271"/>
      <c r="TPK307" s="275"/>
      <c r="TPL307" s="271"/>
      <c r="TPM307" s="275"/>
      <c r="TPN307" s="271"/>
      <c r="TPO307" s="275"/>
      <c r="TPP307" s="271"/>
      <c r="TPQ307" s="275"/>
      <c r="TPR307" s="271"/>
      <c r="TPS307" s="275"/>
      <c r="TPT307" s="271"/>
      <c r="TPU307" s="275"/>
      <c r="TPV307" s="271"/>
      <c r="TPW307" s="275"/>
      <c r="TPX307" s="271"/>
      <c r="TPY307" s="275"/>
      <c r="TPZ307" s="271"/>
      <c r="TQA307" s="275"/>
      <c r="TQB307" s="271"/>
      <c r="TQC307" s="275"/>
      <c r="TQD307" s="271"/>
      <c r="TQE307" s="275"/>
      <c r="TQF307" s="271"/>
      <c r="TQG307" s="275"/>
      <c r="TQH307" s="271"/>
      <c r="TQI307" s="275"/>
      <c r="TQJ307" s="271"/>
      <c r="TQK307" s="275"/>
      <c r="TQL307" s="271"/>
      <c r="TQM307" s="275"/>
      <c r="TQN307" s="271"/>
      <c r="TQO307" s="275"/>
      <c r="TQP307" s="271"/>
      <c r="TQQ307" s="275"/>
      <c r="TQR307" s="271"/>
      <c r="TQS307" s="275"/>
      <c r="TQT307" s="271"/>
      <c r="TQU307" s="275"/>
      <c r="TQV307" s="271"/>
      <c r="TQW307" s="275"/>
      <c r="TQX307" s="271"/>
      <c r="TQY307" s="275"/>
      <c r="TQZ307" s="271"/>
      <c r="TRA307" s="275"/>
      <c r="TRB307" s="271"/>
      <c r="TRC307" s="275"/>
      <c r="TRD307" s="271"/>
      <c r="TRE307" s="275"/>
      <c r="TRF307" s="271"/>
      <c r="TRG307" s="275"/>
      <c r="TRH307" s="271"/>
      <c r="TRI307" s="275"/>
      <c r="TRJ307" s="271"/>
      <c r="TRK307" s="275"/>
      <c r="TRL307" s="271"/>
      <c r="TRM307" s="275"/>
      <c r="TRN307" s="271"/>
      <c r="TRO307" s="275"/>
      <c r="TRP307" s="271"/>
      <c r="TRQ307" s="275"/>
      <c r="TRR307" s="271"/>
      <c r="TRS307" s="275"/>
      <c r="TRT307" s="271"/>
      <c r="TRU307" s="275"/>
      <c r="TRV307" s="271"/>
      <c r="TRW307" s="275"/>
      <c r="TRX307" s="271"/>
      <c r="TRY307" s="275"/>
      <c r="TRZ307" s="271"/>
      <c r="TSA307" s="275"/>
      <c r="TSB307" s="271"/>
      <c r="TSC307" s="275"/>
      <c r="TSD307" s="271"/>
      <c r="TSE307" s="275"/>
      <c r="TSF307" s="271"/>
      <c r="TSG307" s="275"/>
      <c r="TSH307" s="271"/>
      <c r="TSI307" s="275"/>
      <c r="TSJ307" s="271"/>
      <c r="TSK307" s="275"/>
      <c r="TSL307" s="271"/>
      <c r="TSM307" s="275"/>
      <c r="TSN307" s="271"/>
      <c r="TSO307" s="275"/>
      <c r="TSP307" s="271"/>
      <c r="TSQ307" s="275"/>
      <c r="TSR307" s="271"/>
      <c r="TSS307" s="275"/>
      <c r="TST307" s="271"/>
      <c r="TSU307" s="275"/>
      <c r="TSV307" s="271"/>
      <c r="TSW307" s="275"/>
      <c r="TSX307" s="271"/>
      <c r="TSY307" s="275"/>
      <c r="TSZ307" s="271"/>
      <c r="TTA307" s="275"/>
      <c r="TTB307" s="271"/>
      <c r="TTC307" s="275"/>
      <c r="TTD307" s="271"/>
      <c r="TTE307" s="275"/>
      <c r="TTF307" s="271"/>
      <c r="TTG307" s="275"/>
      <c r="TTH307" s="271"/>
      <c r="TTI307" s="275"/>
      <c r="TTJ307" s="271"/>
      <c r="TTK307" s="275"/>
      <c r="TTL307" s="271"/>
      <c r="TTM307" s="275"/>
      <c r="TTN307" s="271"/>
      <c r="TTO307" s="275"/>
      <c r="TTP307" s="271"/>
      <c r="TTQ307" s="275"/>
      <c r="TTR307" s="271"/>
      <c r="TTS307" s="275"/>
      <c r="TTT307" s="271"/>
      <c r="TTU307" s="275"/>
      <c r="TTV307" s="271"/>
      <c r="TTW307" s="275"/>
      <c r="TTX307" s="271"/>
      <c r="TTY307" s="275"/>
      <c r="TTZ307" s="271"/>
      <c r="TUA307" s="275"/>
      <c r="TUB307" s="271"/>
      <c r="TUC307" s="275"/>
      <c r="TUD307" s="271"/>
      <c r="TUE307" s="275"/>
      <c r="TUF307" s="271"/>
      <c r="TUG307" s="275"/>
      <c r="TUH307" s="271"/>
      <c r="TUI307" s="275"/>
      <c r="TUJ307" s="271"/>
      <c r="TUK307" s="275"/>
      <c r="TUL307" s="271"/>
      <c r="TUM307" s="275"/>
      <c r="TUN307" s="271"/>
      <c r="TUO307" s="275"/>
      <c r="TUP307" s="271"/>
      <c r="TUQ307" s="275"/>
      <c r="TUR307" s="271"/>
      <c r="TUS307" s="275"/>
      <c r="TUT307" s="271"/>
      <c r="TUU307" s="275"/>
      <c r="TUV307" s="271"/>
      <c r="TUW307" s="275"/>
      <c r="TUX307" s="271"/>
      <c r="TUY307" s="275"/>
      <c r="TUZ307" s="271"/>
      <c r="TVA307" s="275"/>
      <c r="TVB307" s="271"/>
      <c r="TVC307" s="275"/>
      <c r="TVD307" s="271"/>
      <c r="TVE307" s="275"/>
      <c r="TVF307" s="271"/>
      <c r="TVG307" s="275"/>
      <c r="TVH307" s="271"/>
      <c r="TVI307" s="275"/>
      <c r="TVJ307" s="271"/>
      <c r="TVK307" s="275"/>
      <c r="TVL307" s="271"/>
      <c r="TVM307" s="275"/>
      <c r="TVN307" s="271"/>
      <c r="TVO307" s="275"/>
      <c r="TVP307" s="271"/>
      <c r="TVQ307" s="275"/>
      <c r="TVR307" s="271"/>
      <c r="TVS307" s="275"/>
      <c r="TVT307" s="271"/>
      <c r="TVU307" s="275"/>
      <c r="TVV307" s="271"/>
      <c r="TVW307" s="275"/>
      <c r="TVX307" s="271"/>
      <c r="TVY307" s="275"/>
      <c r="TVZ307" s="271"/>
      <c r="TWA307" s="275"/>
      <c r="TWB307" s="271"/>
      <c r="TWC307" s="275"/>
      <c r="TWD307" s="271"/>
      <c r="TWE307" s="275"/>
      <c r="TWF307" s="271"/>
      <c r="TWG307" s="275"/>
      <c r="TWH307" s="271"/>
      <c r="TWI307" s="275"/>
      <c r="TWJ307" s="271"/>
      <c r="TWK307" s="275"/>
      <c r="TWL307" s="271"/>
      <c r="TWM307" s="275"/>
      <c r="TWN307" s="271"/>
      <c r="TWO307" s="275"/>
      <c r="TWP307" s="271"/>
      <c r="TWQ307" s="275"/>
      <c r="TWR307" s="271"/>
      <c r="TWS307" s="275"/>
      <c r="TWT307" s="271"/>
      <c r="TWU307" s="275"/>
      <c r="TWV307" s="271"/>
      <c r="TWW307" s="275"/>
      <c r="TWX307" s="271"/>
      <c r="TWY307" s="275"/>
      <c r="TWZ307" s="271"/>
      <c r="TXA307" s="275"/>
      <c r="TXB307" s="271"/>
      <c r="TXC307" s="275"/>
      <c r="TXD307" s="271"/>
      <c r="TXE307" s="275"/>
      <c r="TXF307" s="271"/>
      <c r="TXG307" s="275"/>
      <c r="TXH307" s="271"/>
      <c r="TXI307" s="275"/>
      <c r="TXJ307" s="271"/>
      <c r="TXK307" s="275"/>
      <c r="TXL307" s="271"/>
      <c r="TXM307" s="275"/>
      <c r="TXN307" s="271"/>
      <c r="TXO307" s="275"/>
      <c r="TXP307" s="271"/>
      <c r="TXQ307" s="275"/>
      <c r="TXR307" s="271"/>
      <c r="TXS307" s="275"/>
      <c r="TXT307" s="271"/>
      <c r="TXU307" s="275"/>
      <c r="TXV307" s="271"/>
      <c r="TXW307" s="275"/>
      <c r="TXX307" s="271"/>
      <c r="TXY307" s="275"/>
      <c r="TXZ307" s="271"/>
      <c r="TYA307" s="275"/>
      <c r="TYB307" s="271"/>
      <c r="TYC307" s="275"/>
      <c r="TYD307" s="271"/>
      <c r="TYE307" s="275"/>
      <c r="TYF307" s="271"/>
      <c r="TYG307" s="275"/>
      <c r="TYH307" s="271"/>
      <c r="TYI307" s="275"/>
      <c r="TYJ307" s="271"/>
      <c r="TYK307" s="275"/>
      <c r="TYL307" s="271"/>
      <c r="TYM307" s="275"/>
      <c r="TYN307" s="271"/>
      <c r="TYO307" s="275"/>
      <c r="TYP307" s="271"/>
      <c r="TYQ307" s="275"/>
      <c r="TYR307" s="271"/>
      <c r="TYS307" s="275"/>
      <c r="TYT307" s="271"/>
      <c r="TYU307" s="275"/>
      <c r="TYV307" s="271"/>
      <c r="TYW307" s="275"/>
      <c r="TYX307" s="271"/>
      <c r="TYY307" s="275"/>
      <c r="TYZ307" s="271"/>
      <c r="TZA307" s="275"/>
      <c r="TZB307" s="271"/>
      <c r="TZC307" s="275"/>
      <c r="TZD307" s="271"/>
      <c r="TZE307" s="275"/>
      <c r="TZF307" s="271"/>
      <c r="TZG307" s="275"/>
      <c r="TZH307" s="271"/>
      <c r="TZI307" s="275"/>
      <c r="TZJ307" s="271"/>
      <c r="TZK307" s="275"/>
      <c r="TZL307" s="271"/>
      <c r="TZM307" s="275"/>
      <c r="TZN307" s="271"/>
      <c r="TZO307" s="275"/>
      <c r="TZP307" s="271"/>
      <c r="TZQ307" s="275"/>
      <c r="TZR307" s="271"/>
      <c r="TZS307" s="275"/>
      <c r="TZT307" s="271"/>
      <c r="TZU307" s="275"/>
      <c r="TZV307" s="271"/>
      <c r="TZW307" s="275"/>
      <c r="TZX307" s="271"/>
      <c r="TZY307" s="275"/>
      <c r="TZZ307" s="271"/>
      <c r="UAA307" s="275"/>
      <c r="UAB307" s="271"/>
      <c r="UAC307" s="275"/>
      <c r="UAD307" s="271"/>
      <c r="UAE307" s="275"/>
      <c r="UAF307" s="271"/>
      <c r="UAG307" s="275"/>
      <c r="UAH307" s="271"/>
      <c r="UAI307" s="275"/>
      <c r="UAJ307" s="271"/>
      <c r="UAK307" s="275"/>
      <c r="UAL307" s="271"/>
      <c r="UAM307" s="275"/>
      <c r="UAN307" s="271"/>
      <c r="UAO307" s="275"/>
      <c r="UAP307" s="271"/>
      <c r="UAQ307" s="275"/>
      <c r="UAR307" s="271"/>
      <c r="UAS307" s="275"/>
      <c r="UAT307" s="271"/>
      <c r="UAU307" s="275"/>
      <c r="UAV307" s="271"/>
      <c r="UAW307" s="275"/>
      <c r="UAX307" s="271"/>
      <c r="UAY307" s="275"/>
      <c r="UAZ307" s="271"/>
      <c r="UBA307" s="275"/>
      <c r="UBB307" s="271"/>
      <c r="UBC307" s="275"/>
      <c r="UBD307" s="271"/>
      <c r="UBE307" s="275"/>
      <c r="UBF307" s="271"/>
      <c r="UBG307" s="275"/>
      <c r="UBH307" s="271"/>
      <c r="UBI307" s="275"/>
      <c r="UBJ307" s="271"/>
      <c r="UBK307" s="275"/>
      <c r="UBL307" s="271"/>
      <c r="UBM307" s="275"/>
      <c r="UBN307" s="271"/>
      <c r="UBO307" s="275"/>
      <c r="UBP307" s="271"/>
      <c r="UBQ307" s="275"/>
      <c r="UBR307" s="271"/>
      <c r="UBS307" s="275"/>
      <c r="UBT307" s="271"/>
      <c r="UBU307" s="275"/>
      <c r="UBV307" s="271"/>
      <c r="UBW307" s="275"/>
      <c r="UBX307" s="271"/>
      <c r="UBY307" s="275"/>
      <c r="UBZ307" s="271"/>
      <c r="UCA307" s="275"/>
      <c r="UCB307" s="271"/>
      <c r="UCC307" s="275"/>
      <c r="UCD307" s="271"/>
      <c r="UCE307" s="275"/>
      <c r="UCF307" s="271"/>
      <c r="UCG307" s="275"/>
      <c r="UCH307" s="271"/>
      <c r="UCI307" s="275"/>
      <c r="UCJ307" s="271"/>
      <c r="UCK307" s="275"/>
      <c r="UCL307" s="271"/>
      <c r="UCM307" s="275"/>
      <c r="UCN307" s="271"/>
      <c r="UCO307" s="275"/>
      <c r="UCP307" s="271"/>
      <c r="UCQ307" s="275"/>
      <c r="UCR307" s="271"/>
      <c r="UCS307" s="275"/>
      <c r="UCT307" s="271"/>
      <c r="UCU307" s="275"/>
      <c r="UCV307" s="271"/>
      <c r="UCW307" s="275"/>
      <c r="UCX307" s="271"/>
      <c r="UCY307" s="275"/>
      <c r="UCZ307" s="271"/>
      <c r="UDA307" s="275"/>
      <c r="UDB307" s="271"/>
      <c r="UDC307" s="275"/>
      <c r="UDD307" s="271"/>
      <c r="UDE307" s="275"/>
      <c r="UDF307" s="271"/>
      <c r="UDG307" s="275"/>
      <c r="UDH307" s="271"/>
      <c r="UDI307" s="275"/>
      <c r="UDJ307" s="271"/>
      <c r="UDK307" s="275"/>
      <c r="UDL307" s="271"/>
      <c r="UDM307" s="275"/>
      <c r="UDN307" s="271"/>
      <c r="UDO307" s="275"/>
      <c r="UDP307" s="271"/>
      <c r="UDQ307" s="275"/>
      <c r="UDR307" s="271"/>
      <c r="UDS307" s="275"/>
      <c r="UDT307" s="271"/>
      <c r="UDU307" s="275"/>
      <c r="UDV307" s="271"/>
      <c r="UDW307" s="275"/>
      <c r="UDX307" s="271"/>
      <c r="UDY307" s="275"/>
      <c r="UDZ307" s="271"/>
      <c r="UEA307" s="275"/>
      <c r="UEB307" s="271"/>
      <c r="UEC307" s="275"/>
      <c r="UED307" s="271"/>
      <c r="UEE307" s="275"/>
      <c r="UEF307" s="271"/>
      <c r="UEG307" s="275"/>
      <c r="UEH307" s="271"/>
      <c r="UEI307" s="275"/>
      <c r="UEJ307" s="271"/>
      <c r="UEK307" s="275"/>
      <c r="UEL307" s="271"/>
      <c r="UEM307" s="275"/>
      <c r="UEN307" s="271"/>
      <c r="UEO307" s="275"/>
      <c r="UEP307" s="271"/>
      <c r="UEQ307" s="275"/>
      <c r="UER307" s="271"/>
      <c r="UES307" s="275"/>
      <c r="UET307" s="271"/>
      <c r="UEU307" s="275"/>
      <c r="UEV307" s="271"/>
      <c r="UEW307" s="275"/>
      <c r="UEX307" s="271"/>
      <c r="UEY307" s="275"/>
      <c r="UEZ307" s="271"/>
      <c r="UFA307" s="275"/>
      <c r="UFB307" s="271"/>
      <c r="UFC307" s="275"/>
      <c r="UFD307" s="271"/>
      <c r="UFE307" s="275"/>
      <c r="UFF307" s="271"/>
      <c r="UFG307" s="275"/>
      <c r="UFH307" s="271"/>
      <c r="UFI307" s="275"/>
      <c r="UFJ307" s="271"/>
      <c r="UFK307" s="275"/>
      <c r="UFL307" s="271"/>
      <c r="UFM307" s="275"/>
      <c r="UFN307" s="271"/>
      <c r="UFO307" s="275"/>
      <c r="UFP307" s="271"/>
      <c r="UFQ307" s="275"/>
      <c r="UFR307" s="271"/>
      <c r="UFS307" s="275"/>
      <c r="UFT307" s="271"/>
      <c r="UFU307" s="275"/>
      <c r="UFV307" s="271"/>
      <c r="UFW307" s="275"/>
      <c r="UFX307" s="271"/>
      <c r="UFY307" s="275"/>
      <c r="UFZ307" s="271"/>
      <c r="UGA307" s="275"/>
      <c r="UGB307" s="271"/>
      <c r="UGC307" s="275"/>
      <c r="UGD307" s="271"/>
      <c r="UGE307" s="275"/>
      <c r="UGF307" s="271"/>
      <c r="UGG307" s="275"/>
      <c r="UGH307" s="271"/>
      <c r="UGI307" s="275"/>
      <c r="UGJ307" s="271"/>
      <c r="UGK307" s="275"/>
      <c r="UGL307" s="271"/>
      <c r="UGM307" s="275"/>
      <c r="UGN307" s="271"/>
      <c r="UGO307" s="275"/>
      <c r="UGP307" s="271"/>
      <c r="UGQ307" s="275"/>
      <c r="UGR307" s="271"/>
      <c r="UGS307" s="275"/>
      <c r="UGT307" s="271"/>
      <c r="UGU307" s="275"/>
      <c r="UGV307" s="271"/>
      <c r="UGW307" s="275"/>
      <c r="UGX307" s="271"/>
      <c r="UGY307" s="275"/>
      <c r="UGZ307" s="271"/>
      <c r="UHA307" s="275"/>
      <c r="UHB307" s="271"/>
      <c r="UHC307" s="275"/>
      <c r="UHD307" s="271"/>
      <c r="UHE307" s="275"/>
      <c r="UHF307" s="271"/>
      <c r="UHG307" s="275"/>
      <c r="UHH307" s="271"/>
      <c r="UHI307" s="275"/>
      <c r="UHJ307" s="271"/>
      <c r="UHK307" s="275"/>
      <c r="UHL307" s="271"/>
      <c r="UHM307" s="275"/>
      <c r="UHN307" s="271"/>
      <c r="UHO307" s="275"/>
      <c r="UHP307" s="271"/>
      <c r="UHQ307" s="275"/>
      <c r="UHR307" s="271"/>
      <c r="UHS307" s="275"/>
      <c r="UHT307" s="271"/>
      <c r="UHU307" s="275"/>
      <c r="UHV307" s="271"/>
      <c r="UHW307" s="275"/>
      <c r="UHX307" s="271"/>
      <c r="UHY307" s="275"/>
      <c r="UHZ307" s="271"/>
      <c r="UIA307" s="275"/>
      <c r="UIB307" s="271"/>
      <c r="UIC307" s="275"/>
      <c r="UID307" s="271"/>
      <c r="UIE307" s="275"/>
      <c r="UIF307" s="271"/>
      <c r="UIG307" s="275"/>
      <c r="UIH307" s="271"/>
      <c r="UII307" s="275"/>
      <c r="UIJ307" s="271"/>
      <c r="UIK307" s="275"/>
      <c r="UIL307" s="271"/>
      <c r="UIM307" s="275"/>
      <c r="UIN307" s="271"/>
      <c r="UIO307" s="275"/>
      <c r="UIP307" s="271"/>
      <c r="UIQ307" s="275"/>
      <c r="UIR307" s="271"/>
      <c r="UIS307" s="275"/>
      <c r="UIT307" s="271"/>
      <c r="UIU307" s="275"/>
      <c r="UIV307" s="271"/>
      <c r="UIW307" s="275"/>
      <c r="UIX307" s="271"/>
      <c r="UIY307" s="275"/>
      <c r="UIZ307" s="271"/>
      <c r="UJA307" s="275"/>
      <c r="UJB307" s="271"/>
      <c r="UJC307" s="275"/>
      <c r="UJD307" s="271"/>
      <c r="UJE307" s="275"/>
      <c r="UJF307" s="271"/>
      <c r="UJG307" s="275"/>
      <c r="UJH307" s="271"/>
      <c r="UJI307" s="275"/>
      <c r="UJJ307" s="271"/>
      <c r="UJK307" s="275"/>
      <c r="UJL307" s="271"/>
      <c r="UJM307" s="275"/>
      <c r="UJN307" s="271"/>
      <c r="UJO307" s="275"/>
      <c r="UJP307" s="271"/>
      <c r="UJQ307" s="275"/>
      <c r="UJR307" s="271"/>
      <c r="UJS307" s="275"/>
      <c r="UJT307" s="271"/>
      <c r="UJU307" s="275"/>
      <c r="UJV307" s="271"/>
      <c r="UJW307" s="275"/>
      <c r="UJX307" s="271"/>
      <c r="UJY307" s="275"/>
      <c r="UJZ307" s="271"/>
      <c r="UKA307" s="275"/>
      <c r="UKB307" s="271"/>
      <c r="UKC307" s="275"/>
      <c r="UKD307" s="271"/>
      <c r="UKE307" s="275"/>
      <c r="UKF307" s="271"/>
      <c r="UKG307" s="275"/>
      <c r="UKH307" s="271"/>
      <c r="UKI307" s="275"/>
      <c r="UKJ307" s="271"/>
      <c r="UKK307" s="275"/>
      <c r="UKL307" s="271"/>
      <c r="UKM307" s="275"/>
      <c r="UKN307" s="271"/>
      <c r="UKO307" s="275"/>
      <c r="UKP307" s="271"/>
      <c r="UKQ307" s="275"/>
      <c r="UKR307" s="271"/>
      <c r="UKS307" s="275"/>
      <c r="UKT307" s="271"/>
      <c r="UKU307" s="275"/>
      <c r="UKV307" s="271"/>
      <c r="UKW307" s="275"/>
      <c r="UKX307" s="271"/>
      <c r="UKY307" s="275"/>
      <c r="UKZ307" s="271"/>
      <c r="ULA307" s="275"/>
      <c r="ULB307" s="271"/>
      <c r="ULC307" s="275"/>
      <c r="ULD307" s="271"/>
      <c r="ULE307" s="275"/>
      <c r="ULF307" s="271"/>
      <c r="ULG307" s="275"/>
      <c r="ULH307" s="271"/>
      <c r="ULI307" s="275"/>
      <c r="ULJ307" s="271"/>
      <c r="ULK307" s="275"/>
      <c r="ULL307" s="271"/>
      <c r="ULM307" s="275"/>
      <c r="ULN307" s="271"/>
      <c r="ULO307" s="275"/>
      <c r="ULP307" s="271"/>
      <c r="ULQ307" s="275"/>
      <c r="ULR307" s="271"/>
      <c r="ULS307" s="275"/>
      <c r="ULT307" s="271"/>
      <c r="ULU307" s="275"/>
      <c r="ULV307" s="271"/>
      <c r="ULW307" s="275"/>
      <c r="ULX307" s="271"/>
      <c r="ULY307" s="275"/>
      <c r="ULZ307" s="271"/>
      <c r="UMA307" s="275"/>
      <c r="UMB307" s="271"/>
      <c r="UMC307" s="275"/>
      <c r="UMD307" s="271"/>
      <c r="UME307" s="275"/>
      <c r="UMF307" s="271"/>
      <c r="UMG307" s="275"/>
      <c r="UMH307" s="271"/>
      <c r="UMI307" s="275"/>
      <c r="UMJ307" s="271"/>
      <c r="UMK307" s="275"/>
      <c r="UML307" s="271"/>
      <c r="UMM307" s="275"/>
      <c r="UMN307" s="271"/>
      <c r="UMO307" s="275"/>
      <c r="UMP307" s="271"/>
      <c r="UMQ307" s="275"/>
      <c r="UMR307" s="271"/>
      <c r="UMS307" s="275"/>
      <c r="UMT307" s="271"/>
      <c r="UMU307" s="271"/>
      <c r="UMV307" s="275"/>
      <c r="UMW307" s="271"/>
      <c r="UMX307" s="275"/>
      <c r="UMY307" s="271"/>
      <c r="UMZ307" s="275"/>
      <c r="UNA307" s="271"/>
      <c r="UNB307" s="275"/>
      <c r="UNC307" s="271"/>
      <c r="UND307" s="275"/>
      <c r="UNE307" s="271"/>
      <c r="UNF307" s="275"/>
      <c r="UNG307" s="271"/>
      <c r="UNH307" s="275"/>
      <c r="UNI307" s="271"/>
      <c r="UNJ307" s="275"/>
      <c r="UNK307" s="271"/>
      <c r="UNL307" s="275"/>
      <c r="UNM307" s="271"/>
      <c r="UNN307" s="275"/>
      <c r="UNO307" s="271"/>
      <c r="UNP307" s="275"/>
      <c r="UNQ307" s="271"/>
      <c r="UNR307" s="275"/>
      <c r="UNS307" s="271"/>
      <c r="UNT307" s="275"/>
      <c r="UNU307" s="271"/>
      <c r="UNV307" s="275"/>
      <c r="UNW307" s="271"/>
      <c r="UNX307" s="275"/>
      <c r="UNY307" s="271"/>
      <c r="UNZ307" s="275"/>
      <c r="UOA307" s="271"/>
      <c r="UOB307" s="275"/>
      <c r="UOC307" s="271"/>
      <c r="UOD307" s="275"/>
      <c r="UOE307" s="271"/>
      <c r="UOF307" s="275"/>
      <c r="UOG307" s="271"/>
      <c r="UOH307" s="275"/>
      <c r="UOI307" s="271"/>
      <c r="UOJ307" s="275"/>
      <c r="UOK307" s="271"/>
      <c r="UOL307" s="275"/>
      <c r="UOM307" s="271"/>
      <c r="UON307" s="275"/>
      <c r="UOO307" s="271"/>
      <c r="UOP307" s="275"/>
      <c r="UOQ307" s="271"/>
      <c r="UOR307" s="275"/>
      <c r="UOS307" s="271"/>
      <c r="UOT307" s="275"/>
      <c r="UOU307" s="271"/>
      <c r="UOV307" s="275"/>
      <c r="UOW307" s="271"/>
      <c r="UOX307" s="275"/>
      <c r="UOY307" s="271"/>
      <c r="UOZ307" s="275"/>
      <c r="UPA307" s="271"/>
      <c r="UPB307" s="275"/>
      <c r="UPC307" s="271"/>
      <c r="UPD307" s="275"/>
      <c r="UPE307" s="271"/>
      <c r="UPF307" s="275"/>
      <c r="UPG307" s="271"/>
      <c r="UPH307" s="275"/>
      <c r="UPI307" s="271"/>
      <c r="UPJ307" s="275"/>
      <c r="UPK307" s="271"/>
      <c r="UPL307" s="275"/>
      <c r="UPM307" s="271"/>
      <c r="UPN307" s="275"/>
      <c r="UPO307" s="271"/>
      <c r="UPP307" s="275"/>
      <c r="UPQ307" s="271"/>
      <c r="UPR307" s="275"/>
      <c r="UPS307" s="271"/>
      <c r="UPT307" s="275"/>
      <c r="UPU307" s="271"/>
      <c r="UPV307" s="275"/>
      <c r="UPW307" s="271"/>
      <c r="UPX307" s="275"/>
      <c r="UPY307" s="271"/>
      <c r="UPZ307" s="275"/>
      <c r="UQA307" s="271"/>
      <c r="UQB307" s="275"/>
      <c r="UQC307" s="271"/>
      <c r="UQD307" s="275"/>
      <c r="UQE307" s="271"/>
      <c r="UQF307" s="275"/>
      <c r="UQG307" s="271"/>
      <c r="UQH307" s="275"/>
      <c r="UQI307" s="271"/>
      <c r="UQJ307" s="275"/>
      <c r="UQK307" s="271"/>
      <c r="UQL307" s="275"/>
      <c r="UQM307" s="271"/>
      <c r="UQN307" s="275"/>
      <c r="UQO307" s="271"/>
      <c r="UQP307" s="275"/>
      <c r="UQQ307" s="271"/>
      <c r="UQR307" s="275"/>
      <c r="UQS307" s="271"/>
      <c r="UQT307" s="275"/>
      <c r="UQU307" s="271"/>
      <c r="UQV307" s="275"/>
      <c r="UQW307" s="271"/>
      <c r="UQX307" s="275"/>
      <c r="UQY307" s="271"/>
      <c r="UQZ307" s="275"/>
      <c r="URA307" s="271"/>
      <c r="URB307" s="275"/>
      <c r="URC307" s="271"/>
      <c r="URD307" s="275"/>
      <c r="URE307" s="271"/>
      <c r="URF307" s="275"/>
      <c r="URG307" s="271"/>
      <c r="URH307" s="275"/>
      <c r="URI307" s="271"/>
      <c r="URJ307" s="275"/>
      <c r="URK307" s="271"/>
      <c r="URL307" s="275"/>
      <c r="URM307" s="271"/>
      <c r="URN307" s="275"/>
      <c r="URO307" s="271"/>
      <c r="URP307" s="275"/>
      <c r="URQ307" s="271"/>
      <c r="URR307" s="275"/>
      <c r="URS307" s="271"/>
      <c r="URT307" s="275"/>
      <c r="URU307" s="271"/>
      <c r="URV307" s="275"/>
      <c r="URW307" s="271"/>
      <c r="URX307" s="275"/>
      <c r="URY307" s="271"/>
      <c r="URZ307" s="275"/>
      <c r="USA307" s="271"/>
      <c r="USB307" s="275"/>
      <c r="USC307" s="271"/>
      <c r="USD307" s="275"/>
      <c r="USE307" s="271"/>
      <c r="USF307" s="275"/>
      <c r="USG307" s="271"/>
      <c r="USH307" s="275"/>
      <c r="USI307" s="271"/>
      <c r="USJ307" s="275"/>
      <c r="USK307" s="271"/>
      <c r="USL307" s="275"/>
      <c r="USM307" s="271"/>
      <c r="USN307" s="275"/>
      <c r="USO307" s="271"/>
      <c r="USP307" s="275"/>
      <c r="USQ307" s="271"/>
      <c r="USR307" s="275"/>
      <c r="USS307" s="271"/>
      <c r="UST307" s="275"/>
      <c r="USU307" s="271"/>
      <c r="USV307" s="275"/>
      <c r="USW307" s="271"/>
      <c r="USX307" s="275"/>
      <c r="USY307" s="271"/>
      <c r="USZ307" s="275"/>
      <c r="UTA307" s="271"/>
      <c r="UTB307" s="275"/>
      <c r="UTC307" s="271"/>
      <c r="UTD307" s="275"/>
      <c r="UTE307" s="271"/>
      <c r="UTF307" s="275"/>
      <c r="UTG307" s="271"/>
      <c r="UTH307" s="275"/>
      <c r="UTI307" s="271"/>
      <c r="UTJ307" s="275"/>
      <c r="UTK307" s="271"/>
      <c r="UTL307" s="275"/>
      <c r="UTM307" s="271"/>
      <c r="UTN307" s="275"/>
      <c r="UTO307" s="271"/>
      <c r="UTP307" s="275"/>
      <c r="UTQ307" s="271"/>
      <c r="UTR307" s="275"/>
      <c r="UTS307" s="271"/>
      <c r="UTT307" s="275"/>
      <c r="UTU307" s="271"/>
      <c r="UTV307" s="275"/>
      <c r="UTW307" s="271"/>
      <c r="UTX307" s="275"/>
      <c r="UTY307" s="271"/>
      <c r="UTZ307" s="275"/>
      <c r="UUA307" s="271"/>
      <c r="UUB307" s="275"/>
      <c r="UUC307" s="271"/>
      <c r="UUD307" s="275"/>
      <c r="UUE307" s="271"/>
      <c r="UUF307" s="275"/>
      <c r="UUG307" s="271"/>
      <c r="UUH307" s="275"/>
      <c r="UUI307" s="271"/>
      <c r="UUJ307" s="275"/>
      <c r="UUK307" s="271"/>
      <c r="UUL307" s="275"/>
      <c r="UUM307" s="271"/>
      <c r="UUN307" s="275"/>
      <c r="UUO307" s="271"/>
      <c r="UUP307" s="275"/>
      <c r="UUQ307" s="271"/>
      <c r="UUR307" s="275"/>
      <c r="UUS307" s="271"/>
      <c r="UUT307" s="275"/>
      <c r="UUU307" s="271"/>
      <c r="UUV307" s="275"/>
      <c r="UUW307" s="271"/>
      <c r="UUX307" s="275"/>
      <c r="UUY307" s="271"/>
      <c r="UUZ307" s="275"/>
      <c r="UVA307" s="271"/>
      <c r="UVB307" s="275"/>
      <c r="UVC307" s="271"/>
      <c r="UVD307" s="275"/>
      <c r="UVE307" s="271"/>
      <c r="UVF307" s="275"/>
      <c r="UVG307" s="271"/>
      <c r="UVH307" s="275"/>
      <c r="UVI307" s="271"/>
      <c r="UVJ307" s="275"/>
      <c r="UVK307" s="271"/>
      <c r="UVL307" s="275"/>
      <c r="UVM307" s="271"/>
      <c r="UVN307" s="275"/>
      <c r="UVO307" s="271"/>
      <c r="UVP307" s="275"/>
      <c r="UVQ307" s="271"/>
      <c r="UVR307" s="275"/>
      <c r="UVS307" s="271"/>
      <c r="UVT307" s="275"/>
      <c r="UVU307" s="271"/>
      <c r="UVV307" s="275"/>
      <c r="UVW307" s="271"/>
      <c r="UVX307" s="275"/>
      <c r="UVY307" s="271"/>
      <c r="UVZ307" s="275"/>
      <c r="UWA307" s="271"/>
      <c r="UWB307" s="275"/>
      <c r="UWC307" s="271"/>
      <c r="UWD307" s="275"/>
      <c r="UWE307" s="271"/>
      <c r="UWF307" s="275"/>
      <c r="UWG307" s="271"/>
      <c r="UWH307" s="275"/>
      <c r="UWI307" s="271"/>
      <c r="UWJ307" s="275"/>
      <c r="UWK307" s="271"/>
      <c r="UWL307" s="275"/>
      <c r="UWM307" s="271"/>
      <c r="UWN307" s="275"/>
      <c r="UWO307" s="271"/>
      <c r="UWP307" s="275"/>
      <c r="UWQ307" s="271"/>
      <c r="UWR307" s="275"/>
      <c r="UWS307" s="271"/>
      <c r="UWT307" s="275"/>
      <c r="UWU307" s="271"/>
      <c r="UWV307" s="275"/>
      <c r="UWW307" s="271"/>
      <c r="UWX307" s="275"/>
      <c r="UWY307" s="271"/>
      <c r="UWZ307" s="275"/>
      <c r="UXA307" s="271"/>
      <c r="UXB307" s="275"/>
      <c r="UXC307" s="271"/>
      <c r="UXD307" s="275"/>
      <c r="UXE307" s="271"/>
      <c r="UXF307" s="275"/>
      <c r="UXG307" s="271"/>
      <c r="UXH307" s="275"/>
      <c r="UXI307" s="271"/>
      <c r="UXJ307" s="275"/>
      <c r="UXK307" s="271"/>
      <c r="UXL307" s="275"/>
      <c r="UXM307" s="271"/>
      <c r="UXN307" s="275"/>
      <c r="UXO307" s="271"/>
      <c r="UXP307" s="275"/>
      <c r="UXQ307" s="271"/>
      <c r="UXR307" s="275"/>
      <c r="UXS307" s="271"/>
      <c r="UXT307" s="275"/>
      <c r="UXU307" s="271"/>
      <c r="UXV307" s="275"/>
      <c r="UXW307" s="271"/>
      <c r="UXX307" s="275"/>
      <c r="UXY307" s="271"/>
      <c r="UXZ307" s="275"/>
      <c r="UYA307" s="271"/>
      <c r="UYB307" s="275"/>
      <c r="UYC307" s="271"/>
      <c r="UYD307" s="275"/>
      <c r="UYE307" s="271"/>
      <c r="UYF307" s="275"/>
      <c r="UYG307" s="271"/>
      <c r="UYH307" s="275"/>
      <c r="UYI307" s="271"/>
      <c r="UYJ307" s="275"/>
      <c r="UYK307" s="271"/>
      <c r="UYL307" s="275"/>
      <c r="UYM307" s="271"/>
      <c r="UYN307" s="275"/>
      <c r="UYO307" s="271"/>
      <c r="UYP307" s="275"/>
      <c r="UYQ307" s="271"/>
      <c r="UYR307" s="275"/>
      <c r="UYS307" s="271"/>
      <c r="UYT307" s="275"/>
      <c r="UYU307" s="271"/>
      <c r="UYV307" s="275"/>
      <c r="UYW307" s="271"/>
      <c r="UYX307" s="275"/>
      <c r="UYY307" s="271"/>
      <c r="UYZ307" s="275"/>
      <c r="UZA307" s="271"/>
      <c r="UZB307" s="275"/>
      <c r="UZC307" s="271"/>
      <c r="UZD307" s="275"/>
      <c r="UZE307" s="271"/>
      <c r="UZF307" s="275"/>
      <c r="UZG307" s="271"/>
      <c r="UZH307" s="275"/>
      <c r="UZI307" s="271"/>
      <c r="UZJ307" s="275"/>
      <c r="UZK307" s="271"/>
      <c r="UZL307" s="275"/>
      <c r="UZM307" s="271"/>
      <c r="UZN307" s="275"/>
      <c r="UZO307" s="271"/>
      <c r="UZP307" s="275"/>
      <c r="UZQ307" s="271"/>
      <c r="UZR307" s="275"/>
      <c r="UZS307" s="271"/>
      <c r="UZT307" s="275"/>
      <c r="UZU307" s="271"/>
      <c r="UZV307" s="275"/>
      <c r="UZW307" s="271"/>
      <c r="UZX307" s="275"/>
      <c r="UZY307" s="271"/>
      <c r="UZZ307" s="275"/>
      <c r="VAA307" s="271"/>
      <c r="VAB307" s="275"/>
      <c r="VAC307" s="271"/>
      <c r="VAD307" s="275"/>
      <c r="VAE307" s="271"/>
      <c r="VAF307" s="275"/>
      <c r="VAG307" s="271"/>
      <c r="VAH307" s="275"/>
      <c r="VAI307" s="271"/>
      <c r="VAJ307" s="275"/>
      <c r="VAK307" s="271"/>
      <c r="VAL307" s="275"/>
      <c r="VAM307" s="271"/>
      <c r="VAN307" s="275"/>
      <c r="VAO307" s="271"/>
      <c r="VAP307" s="275"/>
      <c r="VAQ307" s="271"/>
      <c r="VAR307" s="275"/>
      <c r="VAS307" s="271"/>
      <c r="VAT307" s="275"/>
      <c r="VAU307" s="271"/>
      <c r="VAV307" s="275"/>
      <c r="VAW307" s="271"/>
      <c r="VAX307" s="275"/>
      <c r="VAY307" s="271"/>
      <c r="VAZ307" s="275"/>
      <c r="VBA307" s="271"/>
      <c r="VBB307" s="275"/>
      <c r="VBC307" s="271"/>
      <c r="VBD307" s="275"/>
      <c r="VBE307" s="271"/>
      <c r="VBF307" s="275"/>
      <c r="VBG307" s="271"/>
      <c r="VBH307" s="275"/>
      <c r="VBI307" s="271"/>
      <c r="VBJ307" s="275"/>
      <c r="VBK307" s="271"/>
      <c r="VBL307" s="275"/>
      <c r="VBM307" s="271"/>
      <c r="VBN307" s="275"/>
      <c r="VBO307" s="271"/>
      <c r="VBP307" s="275"/>
      <c r="VBQ307" s="271"/>
      <c r="VBR307" s="275"/>
      <c r="VBS307" s="271"/>
      <c r="VBT307" s="275"/>
      <c r="VBU307" s="271"/>
      <c r="VBV307" s="275"/>
      <c r="VBW307" s="271"/>
      <c r="VBX307" s="275"/>
      <c r="VBY307" s="271"/>
      <c r="VBZ307" s="275"/>
      <c r="VCA307" s="271"/>
      <c r="VCB307" s="275"/>
      <c r="VCC307" s="271"/>
      <c r="VCD307" s="275"/>
      <c r="VCE307" s="271"/>
      <c r="VCF307" s="275"/>
      <c r="VCG307" s="271"/>
      <c r="VCH307" s="275"/>
      <c r="VCI307" s="271"/>
      <c r="VCJ307" s="275"/>
      <c r="VCK307" s="271"/>
      <c r="VCL307" s="275"/>
      <c r="VCM307" s="271"/>
      <c r="VCN307" s="275"/>
      <c r="VCO307" s="271"/>
      <c r="VCP307" s="275"/>
      <c r="VCQ307" s="271"/>
      <c r="VCR307" s="275"/>
      <c r="VCS307" s="271"/>
      <c r="VCT307" s="275"/>
      <c r="VCU307" s="271"/>
      <c r="VCV307" s="275"/>
      <c r="VCW307" s="271"/>
      <c r="VCX307" s="275"/>
      <c r="VCY307" s="271"/>
      <c r="VCZ307" s="275"/>
      <c r="VDA307" s="271"/>
      <c r="VDB307" s="275"/>
      <c r="VDC307" s="271"/>
      <c r="VDD307" s="275"/>
      <c r="VDE307" s="271"/>
      <c r="VDF307" s="275"/>
      <c r="VDG307" s="271"/>
      <c r="VDH307" s="275"/>
      <c r="VDI307" s="271"/>
      <c r="VDJ307" s="275"/>
      <c r="VDK307" s="271"/>
      <c r="VDL307" s="275"/>
      <c r="VDM307" s="271"/>
      <c r="VDN307" s="275"/>
      <c r="VDO307" s="271"/>
      <c r="VDP307" s="275"/>
      <c r="VDQ307" s="271"/>
      <c r="VDR307" s="275"/>
      <c r="VDS307" s="271"/>
      <c r="VDT307" s="275"/>
      <c r="VDU307" s="271"/>
      <c r="VDV307" s="275"/>
      <c r="VDW307" s="271"/>
      <c r="VDX307" s="275"/>
      <c r="VDY307" s="271"/>
      <c r="VDZ307" s="275"/>
      <c r="VEA307" s="271"/>
      <c r="VEB307" s="275"/>
      <c r="VEC307" s="271"/>
      <c r="VED307" s="275"/>
      <c r="VEE307" s="271"/>
      <c r="VEF307" s="275"/>
      <c r="VEG307" s="271"/>
      <c r="VEH307" s="275"/>
      <c r="VEI307" s="271"/>
      <c r="VEJ307" s="275"/>
      <c r="VEK307" s="271"/>
      <c r="VEL307" s="275"/>
      <c r="VEM307" s="271"/>
      <c r="VEN307" s="275"/>
      <c r="VEO307" s="271"/>
      <c r="VEP307" s="275"/>
      <c r="VEQ307" s="271"/>
      <c r="VER307" s="275"/>
      <c r="VES307" s="271"/>
      <c r="VET307" s="275"/>
      <c r="VEU307" s="271"/>
      <c r="VEV307" s="275"/>
      <c r="VEW307" s="271"/>
      <c r="VEX307" s="275"/>
      <c r="VEY307" s="271"/>
      <c r="VEZ307" s="275"/>
      <c r="VFA307" s="271"/>
      <c r="VFB307" s="275"/>
      <c r="VFC307" s="271"/>
      <c r="VFD307" s="275"/>
      <c r="VFE307" s="271"/>
      <c r="VFF307" s="275"/>
      <c r="VFG307" s="271"/>
      <c r="VFH307" s="275"/>
      <c r="VFI307" s="271"/>
      <c r="VFJ307" s="275"/>
      <c r="VFK307" s="271"/>
      <c r="VFL307" s="275"/>
      <c r="VFM307" s="271"/>
      <c r="VFN307" s="275"/>
      <c r="VFO307" s="271"/>
      <c r="VFP307" s="275"/>
      <c r="VFQ307" s="271"/>
      <c r="VFR307" s="275"/>
      <c r="VFS307" s="271"/>
      <c r="VFT307" s="275"/>
      <c r="VFU307" s="271"/>
      <c r="VFV307" s="275"/>
      <c r="VFW307" s="271"/>
      <c r="VFX307" s="275"/>
      <c r="VFY307" s="271"/>
      <c r="VFZ307" s="275"/>
      <c r="VGA307" s="271"/>
      <c r="VGB307" s="275"/>
      <c r="VGC307" s="271"/>
      <c r="VGD307" s="275"/>
      <c r="VGE307" s="271"/>
      <c r="VGF307" s="275"/>
      <c r="VGG307" s="271"/>
      <c r="VGH307" s="275"/>
      <c r="VGI307" s="271"/>
      <c r="VGJ307" s="275"/>
      <c r="VGK307" s="271"/>
      <c r="VGL307" s="275"/>
      <c r="VGM307" s="271"/>
      <c r="VGN307" s="275"/>
      <c r="VGO307" s="271"/>
      <c r="VGP307" s="275"/>
      <c r="VGQ307" s="271"/>
      <c r="VGR307" s="275"/>
      <c r="VGS307" s="271"/>
      <c r="VGT307" s="275"/>
      <c r="VGU307" s="271"/>
      <c r="VGV307" s="275"/>
      <c r="VGW307" s="271"/>
      <c r="VGX307" s="275"/>
      <c r="VGY307" s="271"/>
      <c r="VGZ307" s="275"/>
      <c r="VHA307" s="271"/>
      <c r="VHB307" s="275"/>
      <c r="VHC307" s="271"/>
      <c r="VHD307" s="275"/>
      <c r="VHE307" s="271"/>
      <c r="VHF307" s="275"/>
      <c r="VHG307" s="271"/>
      <c r="VHH307" s="275"/>
      <c r="VHI307" s="271"/>
      <c r="VHJ307" s="275"/>
      <c r="VHK307" s="271"/>
      <c r="VHL307" s="275"/>
      <c r="VHM307" s="271"/>
      <c r="VHN307" s="275"/>
      <c r="VHO307" s="271"/>
      <c r="VHP307" s="275"/>
      <c r="VHQ307" s="271"/>
      <c r="VHR307" s="275"/>
      <c r="VHS307" s="271"/>
      <c r="VHT307" s="275"/>
      <c r="VHU307" s="271"/>
      <c r="VHV307" s="275"/>
      <c r="VHW307" s="271"/>
      <c r="VHX307" s="275"/>
      <c r="VHY307" s="271"/>
      <c r="VHZ307" s="275"/>
      <c r="VIA307" s="271"/>
      <c r="VIB307" s="275"/>
      <c r="VIC307" s="271"/>
      <c r="VID307" s="275"/>
      <c r="VIE307" s="271"/>
      <c r="VIF307" s="275"/>
      <c r="VIG307" s="271"/>
      <c r="VIH307" s="275"/>
      <c r="VII307" s="271"/>
      <c r="VIJ307" s="275"/>
      <c r="VIK307" s="271"/>
      <c r="VIL307" s="275"/>
      <c r="VIM307" s="271"/>
      <c r="VIN307" s="275"/>
      <c r="VIO307" s="271"/>
      <c r="VIP307" s="275"/>
      <c r="VIQ307" s="271"/>
      <c r="VIR307" s="275"/>
      <c r="VIS307" s="271"/>
      <c r="VIT307" s="275"/>
      <c r="VIU307" s="271"/>
      <c r="VIV307" s="275"/>
      <c r="VIW307" s="271"/>
      <c r="VIX307" s="275"/>
      <c r="VIY307" s="271"/>
      <c r="VIZ307" s="275"/>
      <c r="VJA307" s="271"/>
      <c r="VJB307" s="275"/>
      <c r="VJC307" s="271"/>
      <c r="VJD307" s="275"/>
      <c r="VJE307" s="271"/>
      <c r="VJF307" s="275"/>
      <c r="VJG307" s="271"/>
      <c r="VJH307" s="275"/>
      <c r="VJI307" s="271"/>
      <c r="VJJ307" s="275"/>
      <c r="VJK307" s="271"/>
      <c r="VJL307" s="275"/>
      <c r="VJM307" s="271"/>
      <c r="VJN307" s="275"/>
      <c r="VJO307" s="271"/>
      <c r="VJP307" s="275"/>
      <c r="VJQ307" s="271"/>
      <c r="VJR307" s="275"/>
      <c r="VJS307" s="271"/>
      <c r="VJT307" s="275"/>
      <c r="VJU307" s="271"/>
      <c r="VJV307" s="275"/>
      <c r="VJW307" s="271"/>
      <c r="VJX307" s="275"/>
      <c r="VJY307" s="271"/>
      <c r="VJZ307" s="275"/>
      <c r="VKA307" s="271"/>
      <c r="VKB307" s="275"/>
      <c r="VKC307" s="271"/>
      <c r="VKD307" s="275"/>
      <c r="VKE307" s="271"/>
      <c r="VKF307" s="275"/>
      <c r="VKG307" s="271"/>
      <c r="VKH307" s="275"/>
      <c r="VKI307" s="271"/>
      <c r="VKJ307" s="275"/>
      <c r="VKK307" s="271"/>
      <c r="VKL307" s="275"/>
      <c r="VKM307" s="271"/>
      <c r="VKN307" s="275"/>
      <c r="VKO307" s="271"/>
      <c r="VKP307" s="275"/>
      <c r="VKQ307" s="271"/>
      <c r="VKR307" s="275"/>
      <c r="VKS307" s="271"/>
      <c r="VKT307" s="275"/>
      <c r="VKU307" s="271"/>
      <c r="VKV307" s="275"/>
      <c r="VKW307" s="271"/>
      <c r="VKX307" s="275"/>
      <c r="VKY307" s="271"/>
      <c r="VKZ307" s="275"/>
      <c r="VLA307" s="271"/>
      <c r="VLB307" s="275"/>
      <c r="VLC307" s="271"/>
      <c r="VLD307" s="275"/>
      <c r="VLE307" s="271"/>
      <c r="VLF307" s="275"/>
      <c r="VLG307" s="271"/>
      <c r="VLH307" s="275"/>
      <c r="VLI307" s="271"/>
      <c r="VLJ307" s="275"/>
      <c r="VLK307" s="271"/>
      <c r="VLL307" s="275"/>
      <c r="VLM307" s="271"/>
      <c r="VLN307" s="275"/>
      <c r="VLO307" s="271"/>
      <c r="VLP307" s="275"/>
      <c r="VLQ307" s="271"/>
      <c r="VLR307" s="275"/>
      <c r="VLS307" s="271"/>
      <c r="VLT307" s="275"/>
      <c r="VLU307" s="271"/>
      <c r="VLV307" s="275"/>
      <c r="VLW307" s="271"/>
      <c r="VLX307" s="275"/>
      <c r="VLY307" s="271"/>
      <c r="VLZ307" s="275"/>
      <c r="VMA307" s="271"/>
      <c r="VMB307" s="275"/>
      <c r="VMC307" s="271"/>
      <c r="VMD307" s="275"/>
      <c r="VME307" s="271"/>
      <c r="VMF307" s="275"/>
      <c r="VMG307" s="271"/>
      <c r="VMH307" s="275"/>
      <c r="VMI307" s="271"/>
      <c r="VMJ307" s="275"/>
      <c r="VMK307" s="271"/>
      <c r="VML307" s="275"/>
      <c r="VMM307" s="271"/>
      <c r="VMN307" s="275"/>
      <c r="VMO307" s="271"/>
      <c r="VMP307" s="275"/>
      <c r="VMQ307" s="271"/>
      <c r="VMR307" s="275"/>
      <c r="VMS307" s="271"/>
      <c r="VMT307" s="275"/>
      <c r="VMU307" s="271"/>
      <c r="VMV307" s="275"/>
      <c r="VMW307" s="271"/>
      <c r="VMX307" s="275"/>
      <c r="VMY307" s="271"/>
      <c r="VMZ307" s="275"/>
      <c r="VNA307" s="271"/>
      <c r="VNB307" s="275"/>
      <c r="VNC307" s="271"/>
      <c r="VND307" s="275"/>
      <c r="VNE307" s="271"/>
      <c r="VNF307" s="275"/>
      <c r="VNG307" s="271"/>
      <c r="VNH307" s="275"/>
      <c r="VNI307" s="271"/>
      <c r="VNJ307" s="275"/>
      <c r="VNK307" s="271"/>
      <c r="VNL307" s="275"/>
      <c r="VNM307" s="271"/>
      <c r="VNN307" s="275"/>
      <c r="VNO307" s="271"/>
      <c r="VNP307" s="275"/>
      <c r="VNQ307" s="271"/>
      <c r="VNR307" s="275"/>
      <c r="VNS307" s="271"/>
      <c r="VNT307" s="275"/>
      <c r="VNU307" s="271"/>
      <c r="VNV307" s="275"/>
      <c r="VNW307" s="271"/>
      <c r="VNX307" s="275"/>
      <c r="VNY307" s="271"/>
      <c r="VNZ307" s="275"/>
      <c r="VOA307" s="271"/>
      <c r="VOB307" s="275"/>
      <c r="VOC307" s="271"/>
      <c r="VOD307" s="275"/>
      <c r="VOE307" s="271"/>
      <c r="VOF307" s="275"/>
      <c r="VOG307" s="271"/>
      <c r="VOH307" s="275"/>
      <c r="VOI307" s="271"/>
      <c r="VOJ307" s="275"/>
      <c r="VOK307" s="271"/>
      <c r="VOL307" s="275"/>
      <c r="VOM307" s="271"/>
      <c r="VON307" s="275"/>
      <c r="VOO307" s="271"/>
      <c r="VOP307" s="275"/>
      <c r="VOQ307" s="271"/>
      <c r="VOR307" s="275"/>
      <c r="VOS307" s="275"/>
      <c r="VOT307" s="271"/>
      <c r="VOU307" s="275"/>
      <c r="VOV307" s="271"/>
      <c r="VOW307" s="275"/>
      <c r="VOX307" s="271"/>
      <c r="VOY307" s="275"/>
      <c r="VOZ307" s="271"/>
      <c r="VPA307" s="275"/>
      <c r="VPB307" s="271"/>
      <c r="VPC307" s="275"/>
      <c r="VPD307" s="271"/>
      <c r="VPE307" s="275"/>
      <c r="VPF307" s="271"/>
      <c r="VPG307" s="275"/>
      <c r="VPH307" s="271"/>
      <c r="VPI307" s="275"/>
      <c r="VPJ307" s="271"/>
      <c r="VPK307" s="275"/>
      <c r="VPL307" s="271"/>
      <c r="VPM307" s="275"/>
      <c r="VPN307" s="271"/>
      <c r="VPO307" s="275"/>
      <c r="VPP307" s="271"/>
      <c r="VPQ307" s="275"/>
      <c r="VPR307" s="271"/>
      <c r="VPS307" s="275"/>
      <c r="VPT307" s="271"/>
      <c r="VPU307" s="275"/>
      <c r="VPV307" s="271"/>
      <c r="VPW307" s="275"/>
      <c r="VPX307" s="271"/>
      <c r="VPY307" s="275"/>
      <c r="VPZ307" s="271"/>
      <c r="VQA307" s="275"/>
      <c r="VQB307" s="271"/>
      <c r="VQC307" s="275"/>
      <c r="VQD307" s="271"/>
      <c r="VQE307" s="275"/>
      <c r="VQF307" s="271"/>
      <c r="VQG307" s="275"/>
      <c r="VQH307" s="271"/>
      <c r="VQI307" s="275"/>
      <c r="VQJ307" s="271"/>
      <c r="VQK307" s="275"/>
      <c r="VQL307" s="271"/>
      <c r="VQM307" s="275"/>
      <c r="VQN307" s="271"/>
      <c r="VQO307" s="275"/>
      <c r="VQP307" s="271"/>
      <c r="VQQ307" s="275"/>
      <c r="VQR307" s="271"/>
      <c r="VQS307" s="275"/>
      <c r="VQT307" s="271"/>
      <c r="VQU307" s="275"/>
      <c r="VQV307" s="271"/>
      <c r="VQW307" s="275"/>
      <c r="VQX307" s="271"/>
      <c r="VQY307" s="275"/>
      <c r="VQZ307" s="271"/>
      <c r="VRA307" s="275"/>
      <c r="VRB307" s="271"/>
      <c r="VRC307" s="275"/>
      <c r="VRD307" s="271"/>
      <c r="VRE307" s="275"/>
      <c r="VRF307" s="271"/>
      <c r="VRG307" s="275"/>
      <c r="VRH307" s="271"/>
      <c r="VRI307" s="275"/>
      <c r="VRJ307" s="271"/>
      <c r="VRK307" s="275"/>
      <c r="VRL307" s="271"/>
      <c r="VRM307" s="275"/>
      <c r="VRN307" s="271"/>
      <c r="VRO307" s="275"/>
      <c r="VRP307" s="271"/>
      <c r="VRQ307" s="275"/>
      <c r="VRR307" s="271"/>
      <c r="VRS307" s="275"/>
      <c r="VRT307" s="271"/>
      <c r="VRU307" s="275"/>
      <c r="VRV307" s="271"/>
      <c r="VRW307" s="275"/>
      <c r="VRX307" s="271"/>
      <c r="VRY307" s="275"/>
      <c r="VRZ307" s="271"/>
      <c r="VSA307" s="275"/>
      <c r="VSB307" s="271"/>
      <c r="VSC307" s="275"/>
      <c r="VSD307" s="271"/>
      <c r="VSE307" s="275"/>
      <c r="VSF307" s="271"/>
      <c r="VSG307" s="275"/>
      <c r="VSH307" s="271"/>
      <c r="VSI307" s="275"/>
      <c r="VSJ307" s="271"/>
      <c r="VSK307" s="275"/>
      <c r="VSL307" s="271"/>
      <c r="VSM307" s="275"/>
      <c r="VSN307" s="271"/>
      <c r="VSO307" s="275"/>
      <c r="VSP307" s="271"/>
      <c r="VSQ307" s="275"/>
      <c r="VSR307" s="271"/>
      <c r="VSS307" s="275"/>
      <c r="VST307" s="271"/>
      <c r="VSU307" s="275"/>
      <c r="VSV307" s="271"/>
      <c r="VSW307" s="275"/>
      <c r="VSX307" s="271"/>
      <c r="VSY307" s="275"/>
      <c r="VSZ307" s="271"/>
      <c r="VTA307" s="275"/>
      <c r="VTB307" s="271"/>
      <c r="VTC307" s="275"/>
      <c r="VTD307" s="271"/>
      <c r="VTE307" s="275"/>
      <c r="VTF307" s="271"/>
      <c r="VTG307" s="275"/>
      <c r="VTH307" s="271"/>
      <c r="VTI307" s="275"/>
      <c r="VTJ307" s="271"/>
      <c r="VTK307" s="275"/>
      <c r="VTL307" s="271"/>
      <c r="VTM307" s="275"/>
      <c r="VTN307" s="271"/>
      <c r="VTO307" s="275"/>
      <c r="VTP307" s="271"/>
      <c r="VTQ307" s="275"/>
      <c r="VTR307" s="271"/>
      <c r="VTS307" s="275"/>
      <c r="VTT307" s="271"/>
      <c r="VTU307" s="275"/>
      <c r="VTV307" s="271"/>
      <c r="VTW307" s="275"/>
      <c r="VTX307" s="271"/>
      <c r="VTY307" s="275"/>
      <c r="VTZ307" s="271"/>
      <c r="VUA307" s="275"/>
      <c r="VUB307" s="271"/>
      <c r="VUC307" s="275"/>
      <c r="VUD307" s="271"/>
      <c r="VUE307" s="275"/>
      <c r="VUF307" s="271"/>
      <c r="VUG307" s="275"/>
      <c r="VUH307" s="271"/>
      <c r="VUI307" s="275"/>
      <c r="VUJ307" s="271"/>
      <c r="VUK307" s="275"/>
      <c r="VUL307" s="271"/>
      <c r="VUM307" s="275"/>
      <c r="VUN307" s="271"/>
      <c r="VUO307" s="275"/>
      <c r="VUP307" s="271"/>
      <c r="VUQ307" s="275"/>
      <c r="VUR307" s="271"/>
      <c r="VUS307" s="275"/>
      <c r="VUT307" s="271"/>
      <c r="VUU307" s="275"/>
      <c r="VUV307" s="271"/>
      <c r="VUW307" s="275"/>
      <c r="VUX307" s="271"/>
      <c r="VUY307" s="275"/>
      <c r="VUZ307" s="271"/>
      <c r="VVA307" s="275"/>
      <c r="VVB307" s="271"/>
      <c r="VVC307" s="275"/>
      <c r="VVD307" s="271"/>
      <c r="VVE307" s="275"/>
      <c r="VVF307" s="271"/>
      <c r="VVG307" s="275"/>
      <c r="VVH307" s="271"/>
      <c r="VVI307" s="275"/>
      <c r="VVJ307" s="271"/>
      <c r="VVK307" s="275"/>
      <c r="VVL307" s="271"/>
      <c r="VVM307" s="275"/>
      <c r="VVN307" s="271"/>
      <c r="VVO307" s="275"/>
      <c r="VVP307" s="271"/>
      <c r="VVQ307" s="275"/>
      <c r="VVR307" s="271"/>
      <c r="VVS307" s="275"/>
      <c r="VVT307" s="271"/>
      <c r="VVU307" s="275"/>
      <c r="VVV307" s="271"/>
      <c r="VVW307" s="275"/>
      <c r="VVX307" s="271"/>
      <c r="VVY307" s="275"/>
      <c r="VVZ307" s="271"/>
      <c r="VWA307" s="275"/>
      <c r="VWB307" s="271"/>
      <c r="VWC307" s="275"/>
      <c r="VWD307" s="271"/>
      <c r="VWE307" s="275"/>
      <c r="VWF307" s="271"/>
      <c r="VWG307" s="275"/>
      <c r="VWH307" s="271"/>
      <c r="VWI307" s="275"/>
      <c r="VWJ307" s="271"/>
      <c r="VWK307" s="275"/>
      <c r="VWL307" s="271"/>
      <c r="VWM307" s="275"/>
      <c r="VWN307" s="271"/>
      <c r="VWO307" s="275"/>
      <c r="VWP307" s="271"/>
      <c r="VWQ307" s="275"/>
      <c r="VWR307" s="271"/>
      <c r="VWS307" s="275"/>
      <c r="VWT307" s="271"/>
      <c r="VWU307" s="275"/>
      <c r="VWV307" s="271"/>
      <c r="VWW307" s="275"/>
      <c r="VWX307" s="271"/>
      <c r="VWY307" s="275"/>
      <c r="VWZ307" s="271"/>
      <c r="VXA307" s="275"/>
      <c r="VXB307" s="271"/>
      <c r="VXC307" s="275"/>
      <c r="VXD307" s="271"/>
      <c r="VXE307" s="275"/>
      <c r="VXF307" s="271"/>
      <c r="VXG307" s="275"/>
      <c r="VXH307" s="271"/>
      <c r="VXI307" s="275"/>
      <c r="VXJ307" s="271"/>
      <c r="VXK307" s="275"/>
      <c r="VXL307" s="271"/>
      <c r="VXM307" s="275"/>
      <c r="VXN307" s="271"/>
      <c r="VXO307" s="275"/>
      <c r="VXP307" s="271"/>
      <c r="VXQ307" s="275"/>
      <c r="VXR307" s="271"/>
      <c r="VXS307" s="275"/>
      <c r="VXT307" s="271"/>
      <c r="VXU307" s="275"/>
      <c r="VXV307" s="271"/>
      <c r="VXW307" s="275"/>
      <c r="VXX307" s="271"/>
      <c r="VXY307" s="275"/>
      <c r="VXZ307" s="271"/>
      <c r="VYA307" s="275"/>
      <c r="VYB307" s="271"/>
      <c r="VYC307" s="275"/>
      <c r="VYD307" s="271"/>
      <c r="VYE307" s="275"/>
      <c r="VYF307" s="271"/>
      <c r="VYG307" s="275"/>
      <c r="VYH307" s="271"/>
      <c r="VYI307" s="275"/>
      <c r="VYJ307" s="271"/>
      <c r="VYK307" s="275"/>
      <c r="VYL307" s="271"/>
      <c r="VYM307" s="275"/>
      <c r="VYN307" s="271"/>
      <c r="VYO307" s="275"/>
      <c r="VYP307" s="271"/>
      <c r="VYQ307" s="275"/>
      <c r="VYR307" s="271"/>
      <c r="VYS307" s="275"/>
      <c r="VYT307" s="271"/>
      <c r="VYU307" s="275"/>
      <c r="VYV307" s="271"/>
      <c r="VYW307" s="275"/>
      <c r="VYX307" s="271"/>
      <c r="VYY307" s="275"/>
      <c r="VYZ307" s="271"/>
      <c r="VZA307" s="275"/>
      <c r="VZB307" s="271"/>
      <c r="VZC307" s="275"/>
      <c r="VZD307" s="271"/>
      <c r="VZE307" s="275"/>
      <c r="VZF307" s="271"/>
      <c r="VZG307" s="275"/>
      <c r="VZH307" s="271"/>
      <c r="VZI307" s="275"/>
      <c r="VZJ307" s="271"/>
      <c r="VZK307" s="275"/>
      <c r="VZL307" s="271"/>
      <c r="VZM307" s="275"/>
      <c r="VZN307" s="271"/>
      <c r="VZO307" s="275"/>
      <c r="VZP307" s="271"/>
      <c r="VZQ307" s="275"/>
      <c r="VZR307" s="271"/>
      <c r="VZS307" s="275"/>
      <c r="VZT307" s="271"/>
      <c r="VZU307" s="275"/>
      <c r="VZV307" s="271"/>
      <c r="VZW307" s="275"/>
      <c r="VZX307" s="271"/>
      <c r="VZY307" s="275"/>
      <c r="VZZ307" s="271"/>
      <c r="WAA307" s="275"/>
      <c r="WAB307" s="271"/>
      <c r="WAC307" s="275"/>
      <c r="WAD307" s="271"/>
      <c r="WAE307" s="275"/>
      <c r="WAF307" s="271"/>
      <c r="WAG307" s="275"/>
      <c r="WAH307" s="271"/>
      <c r="WAI307" s="275"/>
      <c r="WAJ307" s="271"/>
      <c r="WAK307" s="275"/>
      <c r="WAL307" s="271"/>
      <c r="WAM307" s="275"/>
      <c r="WAN307" s="271"/>
      <c r="WAO307" s="275"/>
      <c r="WAP307" s="271"/>
      <c r="WAQ307" s="275"/>
      <c r="WAR307" s="271"/>
      <c r="WAS307" s="275"/>
      <c r="WAT307" s="271"/>
      <c r="WAU307" s="275"/>
      <c r="WAV307" s="271"/>
      <c r="WAW307" s="275"/>
      <c r="WAX307" s="271"/>
      <c r="WAY307" s="275"/>
      <c r="WAZ307" s="271"/>
      <c r="WBA307" s="275"/>
      <c r="WBB307" s="271"/>
      <c r="WBC307" s="275"/>
      <c r="WBD307" s="271"/>
      <c r="WBE307" s="275"/>
      <c r="WBF307" s="271"/>
      <c r="WBG307" s="275"/>
      <c r="WBH307" s="271"/>
      <c r="WBI307" s="275"/>
      <c r="WBJ307" s="271"/>
      <c r="WBK307" s="275"/>
      <c r="WBL307" s="271"/>
      <c r="WBM307" s="275"/>
      <c r="WBN307" s="271"/>
      <c r="WBO307" s="275"/>
      <c r="WBP307" s="271"/>
      <c r="WBQ307" s="275"/>
      <c r="WBR307" s="271"/>
      <c r="WBS307" s="275"/>
      <c r="WBT307" s="271"/>
      <c r="WBU307" s="275"/>
      <c r="WBV307" s="271"/>
      <c r="WBW307" s="275"/>
      <c r="WBX307" s="271"/>
      <c r="WBY307" s="275"/>
      <c r="WBZ307" s="271"/>
      <c r="WCA307" s="275"/>
      <c r="WCB307" s="271"/>
      <c r="WCC307" s="275"/>
      <c r="WCD307" s="271"/>
      <c r="WCE307" s="275"/>
      <c r="WCF307" s="271"/>
      <c r="WCG307" s="275"/>
      <c r="WCH307" s="271"/>
      <c r="WCI307" s="275"/>
      <c r="WCJ307" s="271"/>
      <c r="WCK307" s="275"/>
      <c r="WCL307" s="271"/>
      <c r="WCM307" s="275"/>
      <c r="WCN307" s="271"/>
      <c r="WCO307" s="275"/>
      <c r="WCP307" s="271"/>
      <c r="WCQ307" s="275"/>
      <c r="WCR307" s="271"/>
      <c r="WCS307" s="275"/>
      <c r="WCT307" s="271"/>
      <c r="WCU307" s="275"/>
      <c r="WCV307" s="271"/>
      <c r="WCW307" s="275"/>
      <c r="WCX307" s="271"/>
      <c r="WCY307" s="275"/>
      <c r="WCZ307" s="271"/>
      <c r="WDA307" s="275"/>
      <c r="WDB307" s="271"/>
      <c r="WDC307" s="275"/>
      <c r="WDD307" s="271"/>
      <c r="WDE307" s="275"/>
      <c r="WDF307" s="271"/>
      <c r="WDG307" s="275"/>
      <c r="WDH307" s="271"/>
      <c r="WDI307" s="275"/>
      <c r="WDJ307" s="271"/>
      <c r="WDK307" s="275"/>
      <c r="WDL307" s="271"/>
      <c r="WDM307" s="275"/>
      <c r="WDN307" s="271"/>
      <c r="WDO307" s="275"/>
      <c r="WDP307" s="271"/>
      <c r="WDQ307" s="275"/>
      <c r="WDR307" s="271"/>
      <c r="WDS307" s="275"/>
      <c r="WDT307" s="271"/>
      <c r="WDU307" s="275"/>
      <c r="WDV307" s="271"/>
      <c r="WDW307" s="275"/>
      <c r="WDX307" s="271"/>
      <c r="WDY307" s="275"/>
      <c r="WDZ307" s="271"/>
      <c r="WEA307" s="275"/>
      <c r="WEB307" s="271"/>
      <c r="WEC307" s="275"/>
      <c r="WED307" s="271"/>
      <c r="WEE307" s="275"/>
      <c r="WEF307" s="271"/>
      <c r="WEG307" s="275"/>
      <c r="WEH307" s="271"/>
      <c r="WEI307" s="275"/>
      <c r="WEJ307" s="271"/>
      <c r="WEK307" s="275"/>
      <c r="WEL307" s="271"/>
      <c r="WEM307" s="275"/>
      <c r="WEN307" s="271"/>
      <c r="WEO307" s="275"/>
      <c r="WEP307" s="271"/>
      <c r="WEQ307" s="275"/>
      <c r="WER307" s="271"/>
      <c r="WES307" s="275"/>
      <c r="WET307" s="271"/>
      <c r="WEU307" s="275"/>
      <c r="WEV307" s="271"/>
      <c r="WEW307" s="275"/>
      <c r="WEX307" s="271"/>
      <c r="WEY307" s="275"/>
      <c r="WEZ307" s="271"/>
      <c r="WFA307" s="275"/>
      <c r="WFB307" s="271"/>
      <c r="WFC307" s="275"/>
      <c r="WFD307" s="271"/>
      <c r="WFE307" s="275"/>
      <c r="WFF307" s="271"/>
      <c r="WFG307" s="275"/>
      <c r="WFH307" s="271"/>
      <c r="WFI307" s="275"/>
      <c r="WFJ307" s="271"/>
      <c r="WFK307" s="275"/>
      <c r="WFL307" s="271"/>
      <c r="WFM307" s="275"/>
      <c r="WFN307" s="271"/>
      <c r="WFO307" s="275"/>
      <c r="WFP307" s="271"/>
      <c r="WFQ307" s="275"/>
      <c r="WFR307" s="271"/>
      <c r="WFS307" s="275"/>
      <c r="WFT307" s="271"/>
      <c r="WFU307" s="275"/>
      <c r="WFV307" s="271"/>
      <c r="WFW307" s="275"/>
      <c r="WFX307" s="271"/>
      <c r="WFY307" s="275"/>
      <c r="WFZ307" s="271"/>
      <c r="WGA307" s="275"/>
      <c r="WGB307" s="271"/>
      <c r="WGC307" s="275"/>
      <c r="WGD307" s="271"/>
      <c r="WGE307" s="275"/>
      <c r="WGF307" s="271"/>
      <c r="WGG307" s="275"/>
      <c r="WGH307" s="271"/>
      <c r="WGI307" s="275"/>
      <c r="WGJ307" s="271"/>
      <c r="WGK307" s="275"/>
      <c r="WGL307" s="271"/>
      <c r="WGM307" s="275"/>
      <c r="WGN307" s="271"/>
      <c r="WGO307" s="275"/>
      <c r="WGP307" s="271"/>
      <c r="WGQ307" s="275"/>
      <c r="WGR307" s="271"/>
      <c r="WGS307" s="275"/>
      <c r="WGT307" s="271"/>
      <c r="WGU307" s="275"/>
      <c r="WGV307" s="271"/>
      <c r="WGW307" s="275"/>
      <c r="WGX307" s="271"/>
      <c r="WGY307" s="275"/>
      <c r="WGZ307" s="271"/>
      <c r="WHA307" s="275"/>
      <c r="WHB307" s="271"/>
      <c r="WHC307" s="275"/>
      <c r="WHD307" s="271"/>
      <c r="WHE307" s="275"/>
      <c r="WHF307" s="271"/>
      <c r="WHG307" s="275"/>
      <c r="WHH307" s="271"/>
      <c r="WHI307" s="275"/>
      <c r="WHJ307" s="271"/>
      <c r="WHK307" s="275"/>
      <c r="WHL307" s="271"/>
      <c r="WHM307" s="275"/>
      <c r="WHN307" s="271"/>
      <c r="WHO307" s="275"/>
      <c r="WHP307" s="271"/>
      <c r="WHQ307" s="275"/>
      <c r="WHR307" s="271"/>
      <c r="WHS307" s="275"/>
      <c r="WHT307" s="271"/>
      <c r="WHU307" s="275"/>
      <c r="WHV307" s="271"/>
      <c r="WHW307" s="275"/>
      <c r="WHX307" s="271"/>
      <c r="WHY307" s="275"/>
      <c r="WHZ307" s="271"/>
      <c r="WIA307" s="275"/>
      <c r="WIB307" s="271"/>
      <c r="WIC307" s="275"/>
      <c r="WID307" s="271"/>
      <c r="WIE307" s="275"/>
      <c r="WIF307" s="271"/>
      <c r="WIG307" s="275"/>
      <c r="WIH307" s="271"/>
      <c r="WII307" s="275"/>
      <c r="WIJ307" s="271"/>
      <c r="WIK307" s="275"/>
      <c r="WIL307" s="271"/>
      <c r="WIM307" s="275"/>
      <c r="WIN307" s="271"/>
      <c r="WIO307" s="275"/>
      <c r="WIP307" s="271"/>
      <c r="WIQ307" s="275"/>
      <c r="WIR307" s="271"/>
      <c r="WIS307" s="275"/>
      <c r="WIT307" s="271"/>
      <c r="WIU307" s="275"/>
      <c r="WIV307" s="271"/>
      <c r="WIW307" s="275"/>
      <c r="WIX307" s="271"/>
      <c r="WIY307" s="275"/>
      <c r="WIZ307" s="271"/>
      <c r="WJA307" s="275"/>
      <c r="WJB307" s="271"/>
      <c r="WJC307" s="275"/>
      <c r="WJD307" s="271"/>
      <c r="WJE307" s="275"/>
      <c r="WJF307" s="271"/>
      <c r="WJG307" s="275"/>
      <c r="WJH307" s="271"/>
      <c r="WJI307" s="275"/>
      <c r="WJJ307" s="271"/>
      <c r="WJK307" s="275"/>
      <c r="WJL307" s="271"/>
      <c r="WJM307" s="275"/>
      <c r="WJN307" s="271"/>
      <c r="WJO307" s="275"/>
      <c r="WJP307" s="271"/>
      <c r="WJQ307" s="275"/>
      <c r="WJR307" s="271"/>
      <c r="WJS307" s="275"/>
      <c r="WJT307" s="271"/>
      <c r="WJU307" s="275"/>
      <c r="WJV307" s="271"/>
      <c r="WJW307" s="275"/>
      <c r="WJX307" s="271"/>
      <c r="WJY307" s="275"/>
      <c r="WJZ307" s="271"/>
      <c r="WKA307" s="275"/>
      <c r="WKB307" s="271"/>
      <c r="WKC307" s="275"/>
      <c r="WKD307" s="271"/>
      <c r="WKE307" s="275"/>
      <c r="WKF307" s="271"/>
      <c r="WKG307" s="275"/>
      <c r="WKH307" s="271"/>
      <c r="WKI307" s="275"/>
      <c r="WKJ307" s="271"/>
      <c r="WKK307" s="275"/>
      <c r="WKL307" s="271"/>
      <c r="WKM307" s="275"/>
      <c r="WKN307" s="271"/>
      <c r="WKO307" s="275"/>
      <c r="WKP307" s="271"/>
      <c r="WKQ307" s="275"/>
      <c r="WKR307" s="271"/>
      <c r="WKS307" s="275"/>
      <c r="WKT307" s="271"/>
      <c r="WKU307" s="275"/>
      <c r="WKV307" s="271"/>
      <c r="WKW307" s="275"/>
      <c r="WKX307" s="271"/>
      <c r="WKY307" s="275"/>
      <c r="WKZ307" s="271"/>
      <c r="WLA307" s="275"/>
      <c r="WLB307" s="271"/>
      <c r="WLC307" s="275"/>
      <c r="WLD307" s="271"/>
      <c r="WLE307" s="275"/>
      <c r="WLF307" s="271"/>
      <c r="WLG307" s="275"/>
      <c r="WLH307" s="271"/>
      <c r="WLI307" s="275"/>
      <c r="WLJ307" s="271"/>
      <c r="WLK307" s="275"/>
      <c r="WLL307" s="271"/>
      <c r="WLM307" s="275"/>
      <c r="WLN307" s="271"/>
      <c r="WLO307" s="275"/>
      <c r="WLP307" s="271"/>
      <c r="WLQ307" s="275"/>
      <c r="WLR307" s="271"/>
      <c r="WLS307" s="275"/>
      <c r="WLT307" s="271"/>
      <c r="WLU307" s="275"/>
      <c r="WLV307" s="271"/>
      <c r="WLW307" s="275"/>
      <c r="WLX307" s="271"/>
      <c r="WLY307" s="275"/>
      <c r="WLZ307" s="271"/>
      <c r="WMA307" s="275"/>
      <c r="WMB307" s="271"/>
      <c r="WMC307" s="275"/>
      <c r="WMD307" s="271"/>
      <c r="WME307" s="275"/>
      <c r="WMF307" s="271"/>
      <c r="WMG307" s="275"/>
      <c r="WMH307" s="271"/>
      <c r="WMI307" s="275"/>
      <c r="WMJ307" s="271"/>
      <c r="WMK307" s="275"/>
      <c r="WML307" s="271"/>
      <c r="WMM307" s="275"/>
      <c r="WMN307" s="271"/>
      <c r="WMO307" s="275"/>
      <c r="WMP307" s="271"/>
      <c r="WMQ307" s="275"/>
      <c r="WMR307" s="271"/>
      <c r="WMS307" s="275"/>
      <c r="WMT307" s="271"/>
      <c r="WMU307" s="275"/>
      <c r="WMV307" s="271"/>
      <c r="WMW307" s="275"/>
      <c r="WMX307" s="271"/>
      <c r="WMY307" s="275"/>
      <c r="WMZ307" s="271"/>
      <c r="WNA307" s="275"/>
      <c r="WNB307" s="271"/>
      <c r="WNC307" s="275"/>
      <c r="WND307" s="271"/>
      <c r="WNE307" s="275"/>
      <c r="WNF307" s="271"/>
      <c r="WNG307" s="275"/>
      <c r="WNH307" s="271"/>
      <c r="WNI307" s="275"/>
      <c r="WNJ307" s="271"/>
      <c r="WNK307" s="275"/>
      <c r="WNL307" s="271"/>
      <c r="WNM307" s="275"/>
      <c r="WNN307" s="271"/>
      <c r="WNO307" s="275"/>
      <c r="WNP307" s="271"/>
      <c r="WNQ307" s="275"/>
      <c r="WNR307" s="271"/>
      <c r="WNS307" s="275"/>
      <c r="WNT307" s="271"/>
      <c r="WNU307" s="275"/>
      <c r="WNV307" s="271"/>
      <c r="WNW307" s="275"/>
      <c r="WNX307" s="271"/>
      <c r="WNY307" s="275"/>
      <c r="WNZ307" s="271"/>
      <c r="WOA307" s="275"/>
      <c r="WOB307" s="271"/>
      <c r="WOC307" s="275"/>
      <c r="WOD307" s="271"/>
      <c r="WOE307" s="275"/>
      <c r="WOF307" s="271"/>
      <c r="WOG307" s="275"/>
      <c r="WOH307" s="271"/>
      <c r="WOI307" s="275"/>
      <c r="WOJ307" s="271"/>
      <c r="WOK307" s="275"/>
      <c r="WOL307" s="271"/>
      <c r="WOM307" s="275"/>
      <c r="WON307" s="271"/>
      <c r="WOO307" s="275"/>
      <c r="WOP307" s="271"/>
      <c r="WOQ307" s="275"/>
      <c r="WOR307" s="271"/>
      <c r="WOS307" s="275"/>
      <c r="WOT307" s="271"/>
      <c r="WOU307" s="275"/>
      <c r="WOV307" s="271"/>
      <c r="WOW307" s="275"/>
      <c r="WOX307" s="271"/>
      <c r="WOY307" s="275"/>
      <c r="WOZ307" s="271"/>
      <c r="WPA307" s="275"/>
      <c r="WPB307" s="271"/>
      <c r="WPC307" s="275"/>
      <c r="WPD307" s="271"/>
      <c r="WPE307" s="275"/>
      <c r="WPF307" s="271"/>
      <c r="WPG307" s="275"/>
      <c r="WPH307" s="271"/>
      <c r="WPI307" s="275"/>
      <c r="WPJ307" s="271"/>
      <c r="WPK307" s="275"/>
      <c r="WPL307" s="271"/>
      <c r="WPM307" s="275"/>
      <c r="WPN307" s="271"/>
      <c r="WPO307" s="275"/>
      <c r="WPP307" s="271"/>
      <c r="WPQ307" s="275"/>
      <c r="WPR307" s="271"/>
      <c r="WPS307" s="275"/>
      <c r="WPT307" s="271"/>
      <c r="WPU307" s="275"/>
      <c r="WPV307" s="271"/>
      <c r="WPW307" s="275"/>
      <c r="WPX307" s="271"/>
      <c r="WPY307" s="275"/>
      <c r="WPZ307" s="271"/>
      <c r="WQA307" s="275"/>
      <c r="WQB307" s="271"/>
      <c r="WQC307" s="275"/>
      <c r="WQD307" s="271"/>
      <c r="WQE307" s="275"/>
      <c r="WQF307" s="271"/>
      <c r="WQG307" s="275"/>
      <c r="WQH307" s="271"/>
      <c r="WQI307" s="275"/>
      <c r="WQJ307" s="271"/>
      <c r="WQK307" s="275"/>
      <c r="WQL307" s="271"/>
      <c r="WQM307" s="275"/>
      <c r="WQN307" s="271"/>
      <c r="WQO307" s="275"/>
      <c r="WQP307" s="271"/>
      <c r="WQQ307" s="275"/>
      <c r="WQR307" s="271"/>
      <c r="WQS307" s="275"/>
      <c r="WQT307" s="271"/>
      <c r="WQU307" s="275"/>
      <c r="WQV307" s="271"/>
      <c r="WQW307" s="275"/>
      <c r="WQX307" s="271"/>
      <c r="WQY307" s="275"/>
      <c r="WQZ307" s="271"/>
      <c r="WRA307" s="275"/>
      <c r="WRB307" s="271"/>
      <c r="WRC307" s="275"/>
      <c r="WRD307" s="271"/>
      <c r="WRE307" s="275"/>
      <c r="WRF307" s="271"/>
      <c r="WRG307" s="275"/>
      <c r="WRH307" s="271"/>
      <c r="WRI307" s="275"/>
      <c r="WRJ307" s="271"/>
      <c r="WRK307" s="275"/>
      <c r="WRL307" s="271"/>
      <c r="WRM307" s="275"/>
      <c r="WRN307" s="271"/>
      <c r="WRO307" s="275"/>
      <c r="WRP307" s="271"/>
      <c r="WRQ307" s="275"/>
      <c r="WRR307" s="271"/>
      <c r="WRS307" s="275"/>
      <c r="WRT307" s="271"/>
      <c r="WRU307" s="275"/>
      <c r="WRV307" s="271"/>
      <c r="WRW307" s="275"/>
      <c r="WRX307" s="271"/>
      <c r="WRY307" s="275"/>
      <c r="WRZ307" s="271"/>
      <c r="WSA307" s="275"/>
      <c r="WSB307" s="271"/>
      <c r="WSC307" s="275"/>
      <c r="WSD307" s="271"/>
      <c r="WSE307" s="275"/>
      <c r="WSF307" s="271"/>
      <c r="WSG307" s="275"/>
      <c r="WSH307" s="271"/>
      <c r="WSI307" s="275"/>
      <c r="WSJ307" s="271"/>
      <c r="WSK307" s="275"/>
      <c r="WSL307" s="271"/>
      <c r="WSM307" s="275"/>
      <c r="WSN307" s="271"/>
      <c r="WSO307" s="275"/>
      <c r="WSP307" s="271"/>
      <c r="WSQ307" s="275"/>
      <c r="WSR307" s="271"/>
      <c r="WSS307" s="275"/>
      <c r="WST307" s="271"/>
      <c r="WSU307" s="275"/>
      <c r="WSV307" s="271"/>
      <c r="WSW307" s="275"/>
      <c r="WSX307" s="271"/>
      <c r="WSY307" s="275"/>
      <c r="WSZ307" s="271"/>
      <c r="WTA307" s="275"/>
      <c r="WTB307" s="271"/>
      <c r="WTC307" s="275"/>
      <c r="WTD307" s="271"/>
      <c r="WTE307" s="275"/>
      <c r="WTF307" s="271"/>
      <c r="WTG307" s="275"/>
      <c r="WTH307" s="271"/>
      <c r="WTI307" s="275"/>
      <c r="WTJ307" s="271"/>
      <c r="WTK307" s="275"/>
      <c r="WTL307" s="271"/>
      <c r="WTM307" s="275"/>
      <c r="WTN307" s="271"/>
      <c r="WTO307" s="275"/>
      <c r="WTP307" s="271"/>
      <c r="WTQ307" s="275"/>
      <c r="WTR307" s="271"/>
      <c r="WTS307" s="275"/>
      <c r="WTT307" s="271"/>
      <c r="WTU307" s="275"/>
      <c r="WTV307" s="271"/>
      <c r="WTW307" s="275"/>
      <c r="WTX307" s="271"/>
      <c r="WTY307" s="275"/>
      <c r="WTZ307" s="271"/>
      <c r="WUA307" s="275"/>
      <c r="WUB307" s="271"/>
      <c r="WUC307" s="275"/>
      <c r="WUD307" s="271"/>
      <c r="WUE307" s="275"/>
      <c r="WUF307" s="271"/>
      <c r="WUG307" s="275"/>
      <c r="WUH307" s="271"/>
      <c r="WUI307" s="275"/>
      <c r="WUJ307" s="271"/>
      <c r="WUK307" s="275"/>
      <c r="WUL307" s="271"/>
      <c r="WUM307" s="275"/>
      <c r="WUN307" s="271"/>
      <c r="WUO307" s="275"/>
      <c r="WUP307" s="271"/>
      <c r="WUQ307" s="275"/>
      <c r="WUR307" s="271"/>
      <c r="WUS307" s="275"/>
      <c r="WUT307" s="271"/>
      <c r="WUU307" s="275"/>
      <c r="WUV307" s="271"/>
      <c r="WUW307" s="275"/>
      <c r="WUX307" s="271"/>
      <c r="WUY307" s="275"/>
      <c r="WUZ307" s="271"/>
      <c r="WVA307" s="275"/>
      <c r="WVB307" s="271"/>
      <c r="WVC307" s="275"/>
      <c r="WVD307" s="271"/>
      <c r="WVE307" s="275"/>
      <c r="WVF307" s="271"/>
      <c r="WVG307" s="275"/>
      <c r="WVH307" s="271"/>
      <c r="WVI307" s="275"/>
      <c r="WVJ307" s="271"/>
      <c r="WVK307" s="275"/>
      <c r="WVL307" s="271"/>
      <c r="WVM307" s="275"/>
      <c r="WVN307" s="271"/>
      <c r="WVO307" s="275"/>
      <c r="WVP307" s="271"/>
      <c r="WVQ307" s="275"/>
      <c r="WVR307" s="271"/>
      <c r="WVS307" s="275"/>
      <c r="WVT307" s="271"/>
      <c r="WVU307" s="275"/>
      <c r="WVV307" s="271"/>
      <c r="WVW307" s="275"/>
      <c r="WVX307" s="271"/>
      <c r="WVY307" s="275"/>
      <c r="WVZ307" s="271"/>
      <c r="WWA307" s="275"/>
      <c r="WWB307" s="271"/>
      <c r="WWC307" s="275"/>
      <c r="WWD307" s="271"/>
      <c r="WWE307" s="275"/>
      <c r="WWF307" s="271"/>
      <c r="WWG307" s="275"/>
      <c r="WWH307" s="271"/>
      <c r="WWI307" s="275"/>
      <c r="WWJ307" s="271"/>
      <c r="WWK307" s="275"/>
      <c r="WWL307" s="271"/>
      <c r="WWM307" s="275"/>
      <c r="WWN307" s="271"/>
      <c r="WWO307" s="275"/>
      <c r="WWP307" s="271"/>
      <c r="WWQ307" s="275"/>
      <c r="WWR307" s="271"/>
      <c r="WWS307" s="275"/>
      <c r="WWT307" s="271"/>
      <c r="WWU307" s="275"/>
      <c r="WWV307" s="271"/>
      <c r="WWW307" s="275"/>
      <c r="WWX307" s="271"/>
      <c r="WWY307" s="275"/>
      <c r="WWZ307" s="271"/>
      <c r="WXA307" s="275"/>
      <c r="WXB307" s="271"/>
      <c r="WXC307" s="275"/>
      <c r="WXD307" s="271"/>
      <c r="WXE307" s="275"/>
      <c r="WXF307" s="271"/>
      <c r="WXG307" s="275"/>
      <c r="WXH307" s="271"/>
      <c r="WXI307" s="275"/>
      <c r="WXJ307" s="271"/>
      <c r="WXK307" s="275"/>
      <c r="WXL307" s="271"/>
      <c r="WXM307" s="275"/>
      <c r="WXN307" s="271"/>
      <c r="WXO307" s="275"/>
      <c r="WXP307" s="271"/>
      <c r="WXQ307" s="275"/>
      <c r="WXR307" s="271"/>
      <c r="WXS307" s="275"/>
      <c r="WXT307" s="271"/>
      <c r="WXU307" s="275"/>
      <c r="WXV307" s="271"/>
      <c r="WXW307" s="275"/>
      <c r="WXX307" s="271"/>
      <c r="WXY307" s="275"/>
      <c r="WXZ307" s="271"/>
      <c r="WYA307" s="275"/>
      <c r="WYB307" s="271"/>
      <c r="WYC307" s="275"/>
      <c r="WYD307" s="271"/>
      <c r="WYE307" s="275"/>
      <c r="WYF307" s="271"/>
      <c r="WYG307" s="275"/>
      <c r="WYH307" s="271"/>
      <c r="WYI307" s="275"/>
      <c r="WYJ307" s="271"/>
      <c r="WYK307" s="275"/>
      <c r="WYL307" s="271"/>
      <c r="WYM307" s="275"/>
      <c r="WYN307" s="271"/>
      <c r="WYO307" s="275"/>
      <c r="WYP307" s="271"/>
      <c r="WYQ307" s="275"/>
      <c r="WYR307" s="271"/>
      <c r="WYS307" s="275"/>
      <c r="WYT307" s="271"/>
      <c r="WYU307" s="275"/>
      <c r="WYV307" s="271"/>
      <c r="WYW307" s="275"/>
      <c r="WYX307" s="271"/>
      <c r="WYY307" s="275"/>
      <c r="WYZ307" s="271"/>
      <c r="WZA307" s="275"/>
      <c r="WZB307" s="271"/>
      <c r="WZC307" s="275"/>
      <c r="WZD307" s="271"/>
      <c r="WZE307" s="275"/>
      <c r="WZF307" s="271"/>
      <c r="WZG307" s="275"/>
      <c r="WZH307" s="271"/>
      <c r="WZI307" s="275"/>
      <c r="WZJ307" s="271"/>
      <c r="WZK307" s="275"/>
      <c r="WZL307" s="271"/>
      <c r="WZM307" s="275"/>
      <c r="WZN307" s="271"/>
      <c r="WZO307" s="275"/>
      <c r="WZP307" s="271"/>
      <c r="WZQ307" s="275"/>
      <c r="WZR307" s="271"/>
      <c r="WZS307" s="275"/>
      <c r="WZT307" s="271"/>
      <c r="WZU307" s="275"/>
      <c r="WZV307" s="271"/>
      <c r="WZW307" s="275"/>
      <c r="WZX307" s="271"/>
      <c r="WZY307" s="275"/>
      <c r="WZZ307" s="271"/>
      <c r="XAA307" s="275"/>
      <c r="XAB307" s="271"/>
      <c r="XAC307" s="275"/>
      <c r="XAD307" s="271"/>
      <c r="XAE307" s="275"/>
      <c r="XAF307" s="271"/>
      <c r="XAG307" s="275"/>
      <c r="XAH307" s="271"/>
      <c r="XAI307" s="275"/>
      <c r="XAJ307" s="271"/>
      <c r="XAK307" s="275"/>
      <c r="XAL307" s="271"/>
      <c r="XAM307" s="275"/>
      <c r="XAN307" s="271"/>
      <c r="XAO307" s="275"/>
      <c r="XAP307" s="271"/>
      <c r="XAQ307" s="275"/>
      <c r="XAR307" s="271"/>
      <c r="XAS307" s="275"/>
      <c r="XAT307" s="271"/>
      <c r="XAU307" s="275"/>
      <c r="XAV307" s="271"/>
      <c r="XAW307" s="275"/>
      <c r="XAX307" s="271"/>
      <c r="XAY307" s="275"/>
      <c r="XAZ307" s="271"/>
      <c r="XBA307" s="275"/>
      <c r="XBB307" s="271"/>
      <c r="XBC307" s="275"/>
      <c r="XBD307" s="271"/>
      <c r="XBE307" s="275"/>
      <c r="XBF307" s="271"/>
      <c r="XBG307" s="275"/>
      <c r="XBH307" s="271"/>
      <c r="XBI307" s="275"/>
      <c r="XBJ307" s="271"/>
      <c r="XBK307" s="275"/>
      <c r="XBL307" s="271"/>
      <c r="XBM307" s="275"/>
      <c r="XBN307" s="271"/>
      <c r="XBO307" s="275"/>
      <c r="XBP307" s="271"/>
      <c r="XBQ307" s="275"/>
      <c r="XBR307" s="271"/>
      <c r="XBS307" s="275"/>
      <c r="XBT307" s="271"/>
      <c r="XBU307" s="275"/>
      <c r="XBV307" s="271"/>
      <c r="XBW307" s="275"/>
      <c r="XBX307" s="271"/>
      <c r="XBY307" s="275"/>
      <c r="XBZ307" s="271"/>
      <c r="XCA307" s="275"/>
      <c r="XCB307" s="271"/>
      <c r="XCC307" s="275"/>
      <c r="XCD307" s="271"/>
      <c r="XCE307" s="275"/>
      <c r="XCF307" s="271"/>
      <c r="XCG307" s="275"/>
      <c r="XCH307" s="271"/>
      <c r="XCI307" s="275"/>
      <c r="XCJ307" s="271"/>
      <c r="XCK307" s="275"/>
      <c r="XCL307" s="271"/>
      <c r="XCM307" s="275"/>
      <c r="XCN307" s="271"/>
      <c r="XCO307" s="275"/>
      <c r="XCP307" s="271"/>
      <c r="XCQ307" s="275"/>
      <c r="XCR307" s="271"/>
      <c r="XCS307" s="275"/>
      <c r="XCT307" s="271"/>
      <c r="XCU307" s="275"/>
      <c r="XCV307" s="271"/>
      <c r="XCW307" s="275"/>
      <c r="XCX307" s="271"/>
      <c r="XCY307" s="275"/>
      <c r="XCZ307" s="271"/>
      <c r="XDA307" s="275"/>
      <c r="XDB307" s="271"/>
      <c r="XDC307" s="275"/>
      <c r="XDD307" s="271"/>
      <c r="XDE307" s="275"/>
      <c r="XDF307" s="271"/>
      <c r="XDG307" s="275"/>
      <c r="XDH307" s="271"/>
      <c r="XDI307" s="275"/>
      <c r="XDJ307" s="271"/>
      <c r="XDK307" s="275"/>
      <c r="XDL307" s="271"/>
      <c r="XDM307" s="275"/>
      <c r="XDN307" s="271"/>
      <c r="XDO307" s="275"/>
      <c r="XDP307" s="271"/>
      <c r="XDQ307" s="275"/>
      <c r="XDR307" s="271"/>
      <c r="XDS307" s="275"/>
      <c r="XDT307" s="271"/>
      <c r="XDU307" s="275"/>
      <c r="XDV307" s="271"/>
      <c r="XDW307" s="275"/>
      <c r="XDX307" s="271"/>
      <c r="XDY307" s="275"/>
      <c r="XDZ307" s="271"/>
      <c r="XEA307" s="275"/>
      <c r="XEB307" s="271"/>
      <c r="XEC307" s="275"/>
      <c r="XED307" s="271"/>
      <c r="XEE307" s="275"/>
      <c r="XEF307" s="271"/>
      <c r="XEG307" s="275"/>
      <c r="XEH307" s="271"/>
      <c r="XEI307" s="275"/>
      <c r="XEJ307" s="271"/>
      <c r="XEK307" s="275"/>
      <c r="XEL307" s="271"/>
      <c r="XEM307" s="275"/>
      <c r="XEN307" s="271"/>
      <c r="XEO307" s="275"/>
      <c r="XEP307" s="271"/>
      <c r="XEQ307" s="275"/>
      <c r="XER307" s="271"/>
      <c r="XES307" s="275"/>
      <c r="XET307" s="271"/>
      <c r="XEU307" s="275"/>
      <c r="XEV307" s="271"/>
      <c r="XEW307" s="275"/>
      <c r="XEX307" s="271"/>
      <c r="XEY307" s="275"/>
      <c r="XEZ307" s="271"/>
      <c r="XFA307" s="275"/>
      <c r="XFB307" s="271"/>
      <c r="XFC307" s="275"/>
    </row>
    <row r="308" spans="1:16383" ht="15.75" customHeight="1" x14ac:dyDescent="0.25">
      <c r="A308" s="115">
        <f>A307+1</f>
        <v>203</v>
      </c>
      <c r="B308" s="287" t="s">
        <v>220</v>
      </c>
      <c r="C308" s="302">
        <f t="shared" si="146"/>
        <v>10741883.969999999</v>
      </c>
      <c r="D308" s="390">
        <f t="shared" si="147"/>
        <v>0</v>
      </c>
      <c r="E308" s="302"/>
      <c r="F308" s="363"/>
      <c r="G308" s="302"/>
      <c r="H308" s="363"/>
      <c r="I308" s="302"/>
      <c r="J308" s="302">
        <v>5</v>
      </c>
      <c r="K308" s="302">
        <v>10401852.119999999</v>
      </c>
      <c r="L308" s="302">
        <v>340031.85</v>
      </c>
      <c r="M308" s="363"/>
      <c r="N308" s="302"/>
      <c r="O308" s="363"/>
      <c r="P308" s="302"/>
      <c r="Q308" s="363"/>
      <c r="R308" s="302"/>
      <c r="S308" s="302"/>
      <c r="T308" s="364"/>
      <c r="U308" s="302"/>
      <c r="V308" s="363"/>
      <c r="W308" s="302"/>
      <c r="X308" s="363"/>
      <c r="Y308" s="390"/>
      <c r="Z308" s="390"/>
      <c r="AA308" s="272"/>
      <c r="AB308" s="275" t="s">
        <v>296</v>
      </c>
      <c r="AC308" s="26"/>
      <c r="AD308" s="271"/>
      <c r="AE308" s="275"/>
      <c r="AF308" s="271"/>
      <c r="AG308" s="275"/>
      <c r="AH308" s="271"/>
      <c r="AI308" s="275"/>
      <c r="AJ308" s="271"/>
      <c r="AK308" s="275"/>
      <c r="AL308" s="271"/>
      <c r="AM308" s="275"/>
      <c r="AN308" s="271"/>
      <c r="AO308" s="275"/>
      <c r="AP308" s="271"/>
      <c r="AQ308" s="275"/>
      <c r="AR308" s="271"/>
      <c r="AS308" s="275"/>
      <c r="AT308" s="271"/>
      <c r="AU308" s="275"/>
      <c r="AV308" s="271"/>
      <c r="AW308" s="275"/>
      <c r="AX308" s="271"/>
      <c r="AY308" s="275"/>
      <c r="AZ308" s="271"/>
      <c r="BA308" s="275"/>
      <c r="BB308" s="271"/>
      <c r="BC308" s="275"/>
      <c r="BD308" s="271"/>
      <c r="BE308" s="275"/>
      <c r="BF308" s="271"/>
      <c r="BG308" s="275"/>
      <c r="BH308" s="271"/>
      <c r="BI308" s="275"/>
      <c r="BJ308" s="271"/>
      <c r="BK308" s="275"/>
      <c r="BL308" s="271"/>
      <c r="BM308" s="275"/>
      <c r="BN308" s="271"/>
      <c r="BO308" s="275"/>
      <c r="BP308" s="271"/>
      <c r="BQ308" s="275"/>
      <c r="BR308" s="271"/>
      <c r="BS308" s="275"/>
      <c r="BT308" s="271"/>
      <c r="BU308" s="275"/>
      <c r="BV308" s="271"/>
      <c r="BW308" s="275"/>
      <c r="BX308" s="271"/>
      <c r="BY308" s="275"/>
      <c r="BZ308" s="271"/>
      <c r="CA308" s="275"/>
      <c r="CB308" s="271"/>
      <c r="CC308" s="275"/>
      <c r="CD308" s="271"/>
      <c r="CE308" s="275"/>
      <c r="CF308" s="271"/>
      <c r="CG308" s="275"/>
      <c r="CH308" s="271"/>
      <c r="CI308" s="275"/>
      <c r="CJ308" s="271"/>
      <c r="CK308" s="275"/>
      <c r="CL308" s="271"/>
      <c r="CM308" s="275"/>
      <c r="CN308" s="271"/>
      <c r="CO308" s="275"/>
      <c r="CP308" s="271"/>
      <c r="CQ308" s="275"/>
      <c r="CR308" s="271"/>
      <c r="CS308" s="275"/>
      <c r="CT308" s="271"/>
      <c r="CU308" s="275"/>
      <c r="CV308" s="271"/>
      <c r="CW308" s="275"/>
      <c r="CX308" s="271"/>
      <c r="CY308" s="275"/>
      <c r="CZ308" s="271"/>
      <c r="DA308" s="275"/>
      <c r="DB308" s="271"/>
      <c r="DC308" s="275"/>
      <c r="DD308" s="271"/>
      <c r="DE308" s="275"/>
      <c r="DF308" s="271"/>
      <c r="DG308" s="275"/>
      <c r="DH308" s="271"/>
      <c r="DI308" s="275"/>
      <c r="DJ308" s="271"/>
      <c r="DK308" s="275"/>
      <c r="DL308" s="271"/>
      <c r="DM308" s="275"/>
      <c r="DN308" s="271"/>
      <c r="DO308" s="275"/>
      <c r="DP308" s="271"/>
      <c r="DQ308" s="275"/>
      <c r="DR308" s="271"/>
      <c r="DS308" s="275"/>
      <c r="DT308" s="271"/>
      <c r="DU308" s="275"/>
      <c r="DV308" s="271"/>
      <c r="DW308" s="275"/>
      <c r="DX308" s="271"/>
      <c r="DY308" s="275"/>
      <c r="DZ308" s="271"/>
      <c r="EA308" s="275"/>
      <c r="EB308" s="271"/>
      <c r="EC308" s="275"/>
      <c r="ED308" s="271"/>
      <c r="EE308" s="275"/>
      <c r="EF308" s="271"/>
      <c r="EG308" s="275"/>
      <c r="EH308" s="271"/>
      <c r="EI308" s="275"/>
      <c r="EJ308" s="271"/>
      <c r="EK308" s="275"/>
      <c r="EL308" s="271"/>
      <c r="EM308" s="275"/>
      <c r="EN308" s="271"/>
      <c r="EO308" s="275"/>
      <c r="EP308" s="271"/>
      <c r="EQ308" s="275"/>
      <c r="ER308" s="271"/>
      <c r="ES308" s="275"/>
      <c r="ET308" s="271"/>
      <c r="EU308" s="275"/>
      <c r="EV308" s="271"/>
      <c r="EW308" s="275"/>
      <c r="EX308" s="271"/>
      <c r="EY308" s="275"/>
      <c r="EZ308" s="271"/>
      <c r="FA308" s="275"/>
      <c r="FB308" s="271"/>
      <c r="FC308" s="275"/>
      <c r="FD308" s="271"/>
      <c r="FE308" s="275"/>
      <c r="FF308" s="271"/>
      <c r="FG308" s="275"/>
      <c r="FH308" s="271"/>
      <c r="FI308" s="275"/>
      <c r="FJ308" s="271"/>
      <c r="FK308" s="275"/>
      <c r="FL308" s="271"/>
      <c r="FM308" s="275"/>
      <c r="FN308" s="271"/>
      <c r="FO308" s="275"/>
      <c r="FP308" s="271"/>
      <c r="FQ308" s="275"/>
      <c r="FR308" s="271"/>
      <c r="FS308" s="275"/>
      <c r="FT308" s="271"/>
      <c r="FU308" s="275"/>
      <c r="FV308" s="271"/>
      <c r="FW308" s="275"/>
      <c r="FX308" s="271"/>
      <c r="FY308" s="275"/>
      <c r="FZ308" s="271"/>
      <c r="GA308" s="275"/>
      <c r="GB308" s="271"/>
      <c r="GC308" s="275"/>
      <c r="GD308" s="271"/>
      <c r="GE308" s="275"/>
      <c r="GF308" s="271"/>
      <c r="GG308" s="275"/>
      <c r="GH308" s="271"/>
      <c r="GI308" s="275"/>
      <c r="GJ308" s="271"/>
      <c r="GK308" s="275"/>
      <c r="GL308" s="271"/>
      <c r="GM308" s="275"/>
      <c r="GN308" s="271"/>
      <c r="GO308" s="275"/>
      <c r="GP308" s="271"/>
      <c r="GQ308" s="275"/>
      <c r="GR308" s="271"/>
      <c r="GS308" s="275"/>
      <c r="GT308" s="271"/>
      <c r="GU308" s="275"/>
      <c r="GV308" s="271"/>
      <c r="GW308" s="275"/>
      <c r="GX308" s="271"/>
      <c r="GY308" s="275"/>
      <c r="GZ308" s="271"/>
      <c r="HA308" s="275"/>
      <c r="HB308" s="271"/>
      <c r="HC308" s="275"/>
      <c r="HD308" s="271"/>
      <c r="HE308" s="275"/>
      <c r="HF308" s="271"/>
      <c r="HG308" s="275"/>
      <c r="HH308" s="271"/>
      <c r="HI308" s="275"/>
      <c r="HJ308" s="271"/>
      <c r="HK308" s="275"/>
      <c r="HL308" s="271"/>
      <c r="HM308" s="275"/>
      <c r="HN308" s="271"/>
      <c r="HO308" s="275"/>
      <c r="HP308" s="271"/>
      <c r="HQ308" s="275"/>
      <c r="HR308" s="271"/>
      <c r="HS308" s="275"/>
      <c r="HT308" s="271"/>
      <c r="HU308" s="275"/>
      <c r="HV308" s="271"/>
      <c r="HW308" s="275"/>
      <c r="HX308" s="271"/>
      <c r="HY308" s="275"/>
      <c r="HZ308" s="271"/>
      <c r="IA308" s="275"/>
      <c r="IB308" s="271"/>
      <c r="IC308" s="275"/>
      <c r="ID308" s="271"/>
      <c r="IE308" s="275"/>
      <c r="IF308" s="271"/>
      <c r="IG308" s="275"/>
      <c r="IH308" s="271"/>
      <c r="II308" s="275"/>
      <c r="IJ308" s="271"/>
      <c r="IK308" s="275"/>
      <c r="IL308" s="271"/>
      <c r="IM308" s="275"/>
      <c r="IN308" s="271"/>
      <c r="IO308" s="275"/>
      <c r="IP308" s="271"/>
      <c r="IQ308" s="275"/>
      <c r="IR308" s="271"/>
      <c r="IS308" s="275"/>
      <c r="IT308" s="271"/>
      <c r="IU308" s="275"/>
      <c r="IV308" s="271"/>
      <c r="IW308" s="275"/>
      <c r="IX308" s="271"/>
      <c r="IY308" s="275"/>
      <c r="IZ308" s="271"/>
      <c r="JA308" s="275"/>
      <c r="JB308" s="271"/>
      <c r="JC308" s="275"/>
      <c r="JD308" s="271"/>
      <c r="JE308" s="275"/>
      <c r="JF308" s="271"/>
      <c r="JG308" s="275"/>
      <c r="JH308" s="271"/>
      <c r="JI308" s="275"/>
      <c r="JJ308" s="271"/>
      <c r="JK308" s="275"/>
      <c r="JL308" s="271"/>
      <c r="JM308" s="275"/>
      <c r="JN308" s="271"/>
      <c r="JO308" s="275"/>
      <c r="JP308" s="271"/>
      <c r="JQ308" s="275"/>
      <c r="JR308" s="271"/>
      <c r="JS308" s="275"/>
      <c r="JT308" s="271"/>
      <c r="JU308" s="275"/>
      <c r="JV308" s="271"/>
      <c r="JW308" s="275"/>
      <c r="JX308" s="271"/>
      <c r="JY308" s="275"/>
      <c r="JZ308" s="271"/>
      <c r="KA308" s="275"/>
      <c r="KB308" s="271"/>
      <c r="KC308" s="275"/>
      <c r="KD308" s="271"/>
      <c r="KE308" s="275"/>
      <c r="KF308" s="271"/>
      <c r="KG308" s="275"/>
      <c r="KH308" s="271"/>
      <c r="KI308" s="275"/>
      <c r="KJ308" s="271"/>
      <c r="KK308" s="275"/>
      <c r="KL308" s="271"/>
      <c r="KM308" s="275"/>
      <c r="KN308" s="271"/>
      <c r="KO308" s="275"/>
      <c r="KP308" s="271"/>
      <c r="KQ308" s="275"/>
      <c r="KR308" s="271"/>
      <c r="KS308" s="275"/>
      <c r="KT308" s="271"/>
      <c r="KU308" s="275"/>
      <c r="KV308" s="271"/>
      <c r="KW308" s="275"/>
      <c r="KX308" s="271"/>
      <c r="KY308" s="275"/>
      <c r="KZ308" s="271"/>
      <c r="LA308" s="275"/>
      <c r="LB308" s="271"/>
      <c r="LC308" s="275"/>
      <c r="LD308" s="271"/>
      <c r="LE308" s="275"/>
      <c r="LF308" s="271"/>
      <c r="LG308" s="275"/>
      <c r="LH308" s="271"/>
      <c r="LI308" s="275"/>
      <c r="LJ308" s="271"/>
      <c r="LK308" s="275"/>
      <c r="LL308" s="271"/>
      <c r="LM308" s="275"/>
      <c r="LN308" s="271"/>
      <c r="LO308" s="275"/>
      <c r="LP308" s="271"/>
      <c r="LQ308" s="275"/>
      <c r="LR308" s="271"/>
      <c r="LS308" s="275"/>
      <c r="LT308" s="271"/>
      <c r="LU308" s="275"/>
      <c r="LV308" s="271"/>
      <c r="LW308" s="275"/>
      <c r="LX308" s="271"/>
      <c r="LY308" s="275"/>
      <c r="LZ308" s="271"/>
      <c r="MA308" s="275"/>
      <c r="MB308" s="271"/>
      <c r="MC308" s="275"/>
      <c r="MD308" s="271"/>
      <c r="ME308" s="275"/>
      <c r="MF308" s="271"/>
      <c r="MG308" s="275"/>
      <c r="MH308" s="271"/>
      <c r="MI308" s="275"/>
      <c r="MJ308" s="271"/>
      <c r="MK308" s="275"/>
      <c r="ML308" s="271"/>
      <c r="MM308" s="275"/>
      <c r="MN308" s="271"/>
      <c r="MO308" s="275"/>
      <c r="MP308" s="271"/>
      <c r="MQ308" s="275"/>
      <c r="MR308" s="271"/>
      <c r="MS308" s="275"/>
      <c r="MT308" s="271"/>
      <c r="MU308" s="275"/>
      <c r="MV308" s="271"/>
      <c r="MW308" s="275"/>
      <c r="MX308" s="271"/>
      <c r="MY308" s="275"/>
      <c r="MZ308" s="271"/>
      <c r="NA308" s="275"/>
      <c r="NB308" s="271"/>
      <c r="NC308" s="275"/>
      <c r="ND308" s="271"/>
      <c r="NE308" s="275"/>
      <c r="NF308" s="271"/>
      <c r="NG308" s="275"/>
      <c r="NH308" s="271"/>
      <c r="NI308" s="275"/>
      <c r="NJ308" s="271"/>
      <c r="NK308" s="275"/>
      <c r="NL308" s="271"/>
      <c r="NM308" s="275"/>
      <c r="NN308" s="271"/>
      <c r="NO308" s="275"/>
      <c r="NP308" s="271"/>
      <c r="NQ308" s="275"/>
      <c r="NR308" s="271"/>
      <c r="NS308" s="275"/>
      <c r="NT308" s="271"/>
      <c r="NU308" s="275"/>
      <c r="NV308" s="271"/>
      <c r="NW308" s="275"/>
      <c r="NX308" s="271"/>
      <c r="NY308" s="275"/>
      <c r="NZ308" s="271"/>
      <c r="OA308" s="275"/>
      <c r="OB308" s="271"/>
      <c r="OC308" s="275"/>
      <c r="OD308" s="271"/>
      <c r="OE308" s="275"/>
      <c r="OF308" s="271"/>
      <c r="OG308" s="275"/>
      <c r="OH308" s="271"/>
      <c r="OI308" s="275"/>
      <c r="OJ308" s="271"/>
      <c r="OK308" s="275"/>
      <c r="OL308" s="271"/>
      <c r="OM308" s="275"/>
      <c r="ON308" s="271"/>
      <c r="OO308" s="275"/>
      <c r="OP308" s="271"/>
      <c r="OQ308" s="275"/>
      <c r="OR308" s="271"/>
      <c r="OS308" s="275"/>
      <c r="OT308" s="271"/>
      <c r="OU308" s="275"/>
      <c r="OV308" s="271"/>
      <c r="OW308" s="275"/>
      <c r="OX308" s="271"/>
      <c r="OY308" s="275"/>
      <c r="OZ308" s="271"/>
      <c r="PA308" s="275"/>
      <c r="PB308" s="271"/>
      <c r="PC308" s="275"/>
      <c r="PD308" s="271"/>
      <c r="PE308" s="275"/>
      <c r="PF308" s="271"/>
      <c r="PG308" s="275"/>
      <c r="PH308" s="271"/>
      <c r="PI308" s="275"/>
      <c r="PJ308" s="271"/>
      <c r="PK308" s="275"/>
      <c r="PL308" s="271"/>
      <c r="PM308" s="275"/>
      <c r="PN308" s="271"/>
      <c r="PO308" s="275"/>
      <c r="PP308" s="271"/>
      <c r="PQ308" s="275"/>
      <c r="PR308" s="271"/>
      <c r="PS308" s="275"/>
      <c r="PT308" s="271"/>
      <c r="PU308" s="275"/>
      <c r="PV308" s="271"/>
      <c r="PW308" s="275"/>
      <c r="PX308" s="271"/>
      <c r="PY308" s="275"/>
      <c r="PZ308" s="271"/>
      <c r="QA308" s="275"/>
      <c r="QB308" s="271"/>
      <c r="QC308" s="275"/>
      <c r="QD308" s="271"/>
      <c r="QE308" s="275"/>
      <c r="QF308" s="271"/>
      <c r="QG308" s="275"/>
      <c r="QH308" s="271"/>
      <c r="QI308" s="275"/>
      <c r="QJ308" s="271"/>
      <c r="QK308" s="275"/>
      <c r="QL308" s="271"/>
      <c r="QM308" s="275"/>
      <c r="QN308" s="271"/>
      <c r="QO308" s="275"/>
      <c r="QP308" s="271"/>
      <c r="QQ308" s="275"/>
      <c r="QR308" s="271"/>
      <c r="QS308" s="275"/>
      <c r="QT308" s="271"/>
      <c r="QU308" s="275"/>
      <c r="QV308" s="271"/>
      <c r="QW308" s="275"/>
      <c r="QX308" s="271"/>
      <c r="QY308" s="275"/>
      <c r="QZ308" s="271"/>
      <c r="RA308" s="275"/>
      <c r="RB308" s="271"/>
      <c r="RC308" s="275"/>
      <c r="RD308" s="271"/>
      <c r="RE308" s="275"/>
      <c r="RF308" s="271"/>
      <c r="RG308" s="275"/>
      <c r="RH308" s="271"/>
      <c r="RI308" s="275"/>
      <c r="RJ308" s="271"/>
      <c r="RK308" s="275"/>
      <c r="RL308" s="271"/>
      <c r="RM308" s="275"/>
      <c r="RN308" s="271"/>
      <c r="RO308" s="275"/>
      <c r="RP308" s="271"/>
      <c r="RQ308" s="275"/>
      <c r="RR308" s="271"/>
      <c r="RS308" s="275"/>
      <c r="RT308" s="271"/>
      <c r="RU308" s="275"/>
      <c r="RV308" s="271"/>
      <c r="RW308" s="275"/>
      <c r="RX308" s="271"/>
      <c r="RY308" s="275"/>
      <c r="RZ308" s="271"/>
      <c r="SA308" s="275"/>
      <c r="SB308" s="271"/>
      <c r="SC308" s="275"/>
      <c r="SD308" s="271"/>
      <c r="SE308" s="275"/>
      <c r="SF308" s="271"/>
      <c r="SG308" s="275"/>
      <c r="SH308" s="271"/>
      <c r="SI308" s="275"/>
      <c r="SJ308" s="271"/>
      <c r="SK308" s="275"/>
      <c r="SL308" s="271"/>
      <c r="SM308" s="275"/>
      <c r="SN308" s="271"/>
      <c r="SO308" s="275"/>
      <c r="SP308" s="271"/>
      <c r="SQ308" s="275"/>
      <c r="SR308" s="271"/>
      <c r="SS308" s="275"/>
      <c r="ST308" s="271"/>
      <c r="SU308" s="275"/>
      <c r="SV308" s="271"/>
      <c r="SW308" s="275"/>
      <c r="SX308" s="271"/>
      <c r="SY308" s="275"/>
      <c r="SZ308" s="271"/>
      <c r="TA308" s="275"/>
      <c r="TB308" s="271"/>
      <c r="TC308" s="275"/>
      <c r="TD308" s="271"/>
      <c r="TE308" s="275"/>
      <c r="TF308" s="271"/>
      <c r="TG308" s="275"/>
      <c r="TH308" s="271"/>
      <c r="TI308" s="275"/>
      <c r="TJ308" s="271"/>
      <c r="TK308" s="275"/>
      <c r="TL308" s="271"/>
      <c r="TM308" s="275"/>
      <c r="TN308" s="271"/>
      <c r="TO308" s="275"/>
      <c r="TP308" s="271"/>
      <c r="TQ308" s="275"/>
      <c r="TR308" s="271"/>
      <c r="TS308" s="275"/>
      <c r="TT308" s="271"/>
      <c r="TU308" s="275"/>
      <c r="TV308" s="271"/>
      <c r="TW308" s="275"/>
      <c r="TX308" s="271"/>
      <c r="TY308" s="275"/>
      <c r="TZ308" s="271"/>
      <c r="UA308" s="275"/>
      <c r="UB308" s="271"/>
      <c r="UC308" s="275"/>
      <c r="UD308" s="271"/>
      <c r="UE308" s="275"/>
      <c r="UF308" s="271"/>
      <c r="UG308" s="275"/>
      <c r="UH308" s="271"/>
      <c r="UI308" s="275"/>
      <c r="UJ308" s="271"/>
      <c r="UK308" s="275"/>
      <c r="UL308" s="271"/>
      <c r="UM308" s="275"/>
      <c r="UN308" s="271"/>
      <c r="UO308" s="275"/>
      <c r="UP308" s="271"/>
      <c r="UQ308" s="275"/>
      <c r="UR308" s="271"/>
      <c r="US308" s="275"/>
      <c r="UT308" s="271"/>
      <c r="UU308" s="275"/>
      <c r="UV308" s="271"/>
      <c r="UW308" s="275"/>
      <c r="UX308" s="271"/>
      <c r="UY308" s="275"/>
      <c r="UZ308" s="271"/>
      <c r="VA308" s="275"/>
      <c r="VB308" s="271"/>
      <c r="VC308" s="275"/>
      <c r="VD308" s="271"/>
      <c r="VE308" s="275"/>
      <c r="VF308" s="271"/>
      <c r="VG308" s="275"/>
      <c r="VH308" s="271"/>
      <c r="VI308" s="275"/>
      <c r="VJ308" s="271"/>
      <c r="VK308" s="275"/>
      <c r="VL308" s="271"/>
      <c r="VM308" s="275"/>
      <c r="VN308" s="271"/>
      <c r="VO308" s="275"/>
      <c r="VP308" s="271"/>
      <c r="VQ308" s="275"/>
      <c r="VR308" s="271"/>
      <c r="VS308" s="275"/>
      <c r="VT308" s="271"/>
      <c r="VU308" s="275"/>
      <c r="VV308" s="271"/>
      <c r="VW308" s="275"/>
      <c r="VX308" s="271"/>
      <c r="VY308" s="275"/>
      <c r="VZ308" s="271"/>
      <c r="WA308" s="275"/>
      <c r="WB308" s="271"/>
      <c r="WC308" s="275"/>
      <c r="WD308" s="271"/>
      <c r="WE308" s="275"/>
      <c r="WF308" s="271"/>
      <c r="WG308" s="275"/>
      <c r="WH308" s="271"/>
      <c r="WI308" s="275"/>
      <c r="WJ308" s="271"/>
      <c r="WK308" s="275"/>
      <c r="WL308" s="271"/>
      <c r="WM308" s="275"/>
      <c r="WN308" s="271"/>
      <c r="WO308" s="275"/>
      <c r="WP308" s="271"/>
      <c r="WQ308" s="275"/>
      <c r="WR308" s="271"/>
      <c r="WS308" s="275"/>
      <c r="WT308" s="271"/>
      <c r="WU308" s="275"/>
      <c r="WV308" s="271"/>
      <c r="WW308" s="275"/>
      <c r="WX308" s="271"/>
      <c r="WY308" s="275"/>
      <c r="WZ308" s="271"/>
      <c r="XA308" s="275"/>
      <c r="XB308" s="271"/>
      <c r="XC308" s="275"/>
      <c r="XD308" s="271"/>
      <c r="XE308" s="275"/>
      <c r="XF308" s="271"/>
      <c r="XG308" s="275"/>
      <c r="XH308" s="271"/>
      <c r="XI308" s="275"/>
      <c r="XJ308" s="271"/>
      <c r="XK308" s="275"/>
      <c r="XL308" s="271"/>
      <c r="XM308" s="275"/>
      <c r="XN308" s="271"/>
      <c r="XO308" s="275"/>
      <c r="XP308" s="271"/>
      <c r="XQ308" s="275"/>
      <c r="XR308" s="271"/>
      <c r="XS308" s="275"/>
      <c r="XT308" s="271"/>
      <c r="XU308" s="275"/>
      <c r="XV308" s="271"/>
      <c r="XW308" s="275"/>
      <c r="XX308" s="271"/>
      <c r="XY308" s="275"/>
      <c r="XZ308" s="271"/>
      <c r="YA308" s="275"/>
      <c r="YB308" s="271"/>
      <c r="YC308" s="275"/>
      <c r="YD308" s="271"/>
      <c r="YE308" s="275"/>
      <c r="YF308" s="271"/>
      <c r="YG308" s="275"/>
      <c r="YH308" s="271"/>
      <c r="YI308" s="275"/>
      <c r="YJ308" s="271"/>
      <c r="YK308" s="275"/>
      <c r="YL308" s="271"/>
      <c r="YM308" s="275"/>
      <c r="YN308" s="271"/>
      <c r="YO308" s="275"/>
      <c r="YP308" s="271"/>
      <c r="YQ308" s="275"/>
      <c r="YR308" s="271"/>
      <c r="YS308" s="275"/>
      <c r="YT308" s="271"/>
      <c r="YU308" s="275"/>
      <c r="YV308" s="271"/>
      <c r="YW308" s="275"/>
      <c r="YX308" s="271"/>
      <c r="YY308" s="275"/>
      <c r="YZ308" s="271"/>
      <c r="ZA308" s="275"/>
      <c r="ZB308" s="271"/>
      <c r="ZC308" s="275"/>
      <c r="ZD308" s="271"/>
      <c r="ZE308" s="275"/>
      <c r="ZF308" s="271"/>
      <c r="ZG308" s="275"/>
      <c r="ZH308" s="271"/>
      <c r="ZI308" s="275"/>
      <c r="ZJ308" s="271"/>
      <c r="ZK308" s="275"/>
      <c r="ZL308" s="271"/>
      <c r="ZM308" s="275"/>
      <c r="ZN308" s="271"/>
      <c r="ZO308" s="275"/>
      <c r="ZP308" s="271"/>
      <c r="ZQ308" s="275"/>
      <c r="ZR308" s="271"/>
      <c r="ZS308" s="275"/>
      <c r="ZT308" s="271"/>
      <c r="ZU308" s="275"/>
      <c r="ZV308" s="271"/>
      <c r="ZW308" s="275"/>
      <c r="ZX308" s="271"/>
      <c r="ZY308" s="275"/>
      <c r="ZZ308" s="271"/>
      <c r="AAA308" s="275"/>
      <c r="AAB308" s="271"/>
      <c r="AAC308" s="275"/>
      <c r="AAD308" s="271"/>
      <c r="AAE308" s="275"/>
      <c r="AAF308" s="271"/>
      <c r="AAG308" s="275"/>
      <c r="AAH308" s="271"/>
      <c r="AAI308" s="275"/>
      <c r="AAJ308" s="271"/>
      <c r="AAK308" s="275"/>
      <c r="AAL308" s="271"/>
      <c r="AAM308" s="275"/>
      <c r="AAN308" s="271"/>
      <c r="AAO308" s="275"/>
      <c r="AAP308" s="271"/>
      <c r="AAQ308" s="275"/>
      <c r="AAR308" s="271"/>
      <c r="AAS308" s="275"/>
      <c r="AAT308" s="271"/>
      <c r="AAU308" s="275"/>
      <c r="AAV308" s="271"/>
      <c r="AAW308" s="275"/>
      <c r="AAX308" s="271"/>
      <c r="AAY308" s="275"/>
      <c r="AAZ308" s="271"/>
      <c r="ABA308" s="275"/>
      <c r="ABB308" s="271"/>
      <c r="ABC308" s="275"/>
      <c r="ABD308" s="271"/>
      <c r="ABE308" s="275"/>
      <c r="ABF308" s="271"/>
      <c r="ABG308" s="275"/>
      <c r="ABH308" s="271"/>
      <c r="ABI308" s="275"/>
      <c r="ABJ308" s="271"/>
      <c r="ABK308" s="275"/>
      <c r="ABL308" s="271"/>
      <c r="ABM308" s="275"/>
      <c r="ABN308" s="271"/>
      <c r="ABO308" s="275"/>
      <c r="ABP308" s="271"/>
      <c r="ABQ308" s="275"/>
      <c r="ABR308" s="271"/>
      <c r="ABS308" s="275"/>
      <c r="ABT308" s="271"/>
      <c r="ABU308" s="275"/>
      <c r="ABV308" s="271"/>
      <c r="ABW308" s="275"/>
      <c r="ABX308" s="271"/>
      <c r="ABY308" s="275"/>
      <c r="ABZ308" s="271"/>
      <c r="ACA308" s="275"/>
      <c r="ACB308" s="271"/>
      <c r="ACC308" s="275"/>
      <c r="ACD308" s="271"/>
      <c r="ACE308" s="275"/>
      <c r="ACF308" s="271"/>
      <c r="ACG308" s="275"/>
      <c r="ACH308" s="271"/>
      <c r="ACI308" s="275"/>
      <c r="ACJ308" s="271"/>
      <c r="ACK308" s="275"/>
      <c r="ACL308" s="271"/>
      <c r="ACM308" s="275"/>
      <c r="ACN308" s="271"/>
      <c r="ACO308" s="275"/>
      <c r="ACP308" s="271"/>
      <c r="ACQ308" s="275"/>
      <c r="ACR308" s="271"/>
      <c r="ACS308" s="275"/>
      <c r="ACT308" s="271"/>
      <c r="ACU308" s="275"/>
      <c r="ACV308" s="271"/>
      <c r="ACW308" s="275"/>
      <c r="ACX308" s="271"/>
      <c r="ACY308" s="275"/>
      <c r="ACZ308" s="271"/>
      <c r="ADA308" s="275"/>
      <c r="ADB308" s="271"/>
      <c r="ADC308" s="275"/>
      <c r="ADD308" s="271"/>
      <c r="ADE308" s="275"/>
      <c r="ADF308" s="271"/>
      <c r="ADG308" s="275"/>
      <c r="ADH308" s="271"/>
      <c r="ADI308" s="275"/>
      <c r="ADJ308" s="271"/>
      <c r="ADK308" s="275"/>
      <c r="ADL308" s="271"/>
      <c r="ADM308" s="275"/>
      <c r="ADN308" s="271"/>
      <c r="ADO308" s="275"/>
      <c r="ADP308" s="271"/>
      <c r="ADQ308" s="275"/>
      <c r="ADR308" s="271"/>
      <c r="ADS308" s="275"/>
      <c r="ADT308" s="271"/>
      <c r="ADU308" s="275"/>
      <c r="ADV308" s="271"/>
      <c r="ADW308" s="275"/>
      <c r="ADX308" s="271"/>
      <c r="ADY308" s="275"/>
      <c r="ADZ308" s="271"/>
      <c r="AEA308" s="275"/>
      <c r="AEB308" s="271"/>
      <c r="AEC308" s="275"/>
      <c r="AED308" s="271"/>
      <c r="AEE308" s="275"/>
      <c r="AEF308" s="271"/>
      <c r="AEG308" s="275"/>
      <c r="AEH308" s="271"/>
      <c r="AEI308" s="275"/>
      <c r="AEJ308" s="271"/>
      <c r="AEK308" s="275"/>
      <c r="AEL308" s="271"/>
      <c r="AEM308" s="275"/>
      <c r="AEN308" s="271"/>
      <c r="AEO308" s="275"/>
      <c r="AEP308" s="271"/>
      <c r="AEQ308" s="275"/>
      <c r="AER308" s="271"/>
      <c r="AES308" s="275"/>
      <c r="AET308" s="271"/>
      <c r="AEU308" s="275"/>
      <c r="AEV308" s="271"/>
      <c r="AEW308" s="275"/>
      <c r="AEX308" s="271"/>
      <c r="AEY308" s="275"/>
      <c r="AEZ308" s="271"/>
      <c r="AFA308" s="275"/>
      <c r="AFB308" s="271"/>
      <c r="AFC308" s="275"/>
      <c r="AFD308" s="271"/>
      <c r="AFE308" s="275"/>
      <c r="AFF308" s="271"/>
      <c r="AFG308" s="275"/>
      <c r="AFH308" s="271"/>
      <c r="AFI308" s="275"/>
      <c r="AFJ308" s="271"/>
      <c r="AFK308" s="275"/>
      <c r="AFL308" s="271"/>
      <c r="AFM308" s="275"/>
      <c r="AFN308" s="271"/>
      <c r="AFO308" s="275"/>
      <c r="AFP308" s="271"/>
      <c r="AFQ308" s="275"/>
      <c r="AFR308" s="271"/>
      <c r="AFS308" s="275"/>
      <c r="AFT308" s="271"/>
      <c r="AFU308" s="275"/>
      <c r="AFV308" s="271"/>
      <c r="AFW308" s="275"/>
      <c r="AFX308" s="271"/>
      <c r="AFY308" s="275"/>
      <c r="AFZ308" s="271"/>
      <c r="AGA308" s="275"/>
      <c r="AGB308" s="271"/>
      <c r="AGC308" s="275"/>
      <c r="AGD308" s="271"/>
      <c r="AGE308" s="275"/>
      <c r="AGF308" s="271"/>
      <c r="AGG308" s="275"/>
      <c r="AGH308" s="271"/>
      <c r="AGI308" s="275"/>
      <c r="AGJ308" s="271"/>
      <c r="AGK308" s="275"/>
      <c r="AGL308" s="271"/>
      <c r="AGM308" s="275"/>
      <c r="AGN308" s="271"/>
      <c r="AGO308" s="275"/>
      <c r="AGP308" s="271"/>
      <c r="AGQ308" s="275"/>
      <c r="AGR308" s="271"/>
      <c r="AGS308" s="275"/>
      <c r="AGT308" s="271"/>
      <c r="AGU308" s="275"/>
      <c r="AGV308" s="271"/>
      <c r="AGW308" s="275"/>
      <c r="AGX308" s="271"/>
      <c r="AGY308" s="275"/>
      <c r="AGZ308" s="271"/>
      <c r="AHA308" s="275"/>
      <c r="AHB308" s="271"/>
      <c r="AHC308" s="275"/>
      <c r="AHD308" s="271"/>
      <c r="AHE308" s="275"/>
      <c r="AHF308" s="271"/>
      <c r="AHG308" s="275"/>
      <c r="AHH308" s="271"/>
      <c r="AHI308" s="275"/>
      <c r="AHJ308" s="271"/>
      <c r="AHK308" s="275"/>
      <c r="AHL308" s="271"/>
      <c r="AHM308" s="275"/>
      <c r="AHN308" s="271"/>
      <c r="AHO308" s="275"/>
      <c r="AHP308" s="271"/>
      <c r="AHQ308" s="275"/>
      <c r="AHR308" s="271"/>
      <c r="AHS308" s="275"/>
      <c r="AHT308" s="271"/>
      <c r="AHU308" s="275"/>
      <c r="AHV308" s="271"/>
      <c r="AHW308" s="275"/>
      <c r="AHX308" s="271"/>
      <c r="AHY308" s="275"/>
      <c r="AHZ308" s="271"/>
      <c r="AIA308" s="275"/>
      <c r="AIB308" s="271"/>
      <c r="AIC308" s="275"/>
      <c r="AID308" s="271"/>
      <c r="AIE308" s="275"/>
      <c r="AIF308" s="271"/>
      <c r="AIG308" s="275"/>
      <c r="AIH308" s="271"/>
      <c r="AII308" s="275"/>
      <c r="AIJ308" s="271"/>
      <c r="AIK308" s="275"/>
      <c r="AIL308" s="271"/>
      <c r="AIM308" s="275"/>
      <c r="AIN308" s="271"/>
      <c r="AIO308" s="275"/>
      <c r="AIP308" s="271"/>
      <c r="AIQ308" s="275"/>
      <c r="AIR308" s="271"/>
      <c r="AIS308" s="275"/>
      <c r="AIT308" s="271"/>
      <c r="AIU308" s="275"/>
      <c r="AIV308" s="271"/>
      <c r="AIW308" s="275"/>
      <c r="AIX308" s="271"/>
      <c r="AIY308" s="275"/>
      <c r="AIZ308" s="271"/>
      <c r="AJA308" s="275"/>
      <c r="AJB308" s="271"/>
      <c r="AJC308" s="275"/>
      <c r="AJD308" s="271"/>
      <c r="AJE308" s="275"/>
      <c r="AJF308" s="271"/>
      <c r="AJG308" s="275"/>
      <c r="AJH308" s="271"/>
      <c r="AJI308" s="275"/>
      <c r="AJJ308" s="271"/>
      <c r="AJK308" s="275"/>
      <c r="AJL308" s="271"/>
      <c r="AJM308" s="275"/>
      <c r="AJN308" s="271"/>
      <c r="AJO308" s="275"/>
      <c r="AJP308" s="271"/>
      <c r="AJQ308" s="275"/>
      <c r="AJR308" s="271"/>
      <c r="AJS308" s="275"/>
      <c r="AJT308" s="271"/>
      <c r="AJU308" s="275"/>
      <c r="AJV308" s="271"/>
      <c r="AJW308" s="275"/>
      <c r="AJX308" s="271"/>
      <c r="AJY308" s="275"/>
      <c r="AJZ308" s="271"/>
      <c r="AKA308" s="275"/>
      <c r="AKB308" s="271"/>
      <c r="AKC308" s="275"/>
      <c r="AKD308" s="271"/>
      <c r="AKE308" s="275"/>
      <c r="AKF308" s="271"/>
      <c r="AKG308" s="275"/>
      <c r="AKH308" s="271"/>
      <c r="AKI308" s="275"/>
      <c r="AKJ308" s="271"/>
      <c r="AKK308" s="275"/>
      <c r="AKL308" s="271"/>
      <c r="AKM308" s="275"/>
      <c r="AKN308" s="271"/>
      <c r="AKO308" s="275"/>
      <c r="AKP308" s="271"/>
      <c r="AKQ308" s="275"/>
      <c r="AKR308" s="271"/>
      <c r="AKS308" s="275"/>
      <c r="AKT308" s="271"/>
      <c r="AKU308" s="275"/>
      <c r="AKV308" s="271"/>
      <c r="AKW308" s="275"/>
      <c r="AKX308" s="271"/>
      <c r="AKY308" s="275"/>
      <c r="AKZ308" s="271"/>
      <c r="ALA308" s="275"/>
      <c r="ALB308" s="271"/>
      <c r="ALC308" s="275"/>
      <c r="ALD308" s="271"/>
      <c r="ALE308" s="275"/>
      <c r="ALF308" s="271"/>
      <c r="ALG308" s="275"/>
      <c r="ALH308" s="271"/>
      <c r="ALI308" s="275"/>
      <c r="ALJ308" s="271"/>
      <c r="ALK308" s="275"/>
      <c r="ALL308" s="271"/>
      <c r="ALM308" s="275"/>
      <c r="ALN308" s="271"/>
      <c r="ALO308" s="275"/>
      <c r="ALP308" s="271"/>
      <c r="ALQ308" s="275"/>
      <c r="ALR308" s="271"/>
      <c r="ALS308" s="275"/>
      <c r="ALT308" s="271"/>
      <c r="ALU308" s="275"/>
      <c r="ALV308" s="271"/>
      <c r="ALW308" s="275"/>
      <c r="ALX308" s="271"/>
      <c r="ALY308" s="275"/>
      <c r="ALZ308" s="271"/>
      <c r="AMA308" s="275"/>
      <c r="AMB308" s="271"/>
      <c r="AMC308" s="275"/>
      <c r="AMD308" s="271"/>
      <c r="AME308" s="275"/>
      <c r="AMF308" s="271"/>
      <c r="AMG308" s="275"/>
      <c r="AMH308" s="271"/>
      <c r="AMI308" s="275"/>
      <c r="AMJ308" s="271"/>
      <c r="AMK308" s="275"/>
      <c r="AML308" s="271"/>
      <c r="AMM308" s="275"/>
      <c r="AMN308" s="271"/>
      <c r="AMO308" s="275"/>
      <c r="AMP308" s="271"/>
      <c r="AMQ308" s="275"/>
      <c r="AMR308" s="271"/>
      <c r="AMS308" s="275"/>
      <c r="AMT308" s="271"/>
      <c r="AMU308" s="275"/>
      <c r="AMV308" s="271"/>
      <c r="AMW308" s="275"/>
      <c r="AMX308" s="271"/>
      <c r="AMY308" s="275"/>
      <c r="AMZ308" s="271"/>
      <c r="ANA308" s="275"/>
      <c r="ANB308" s="271"/>
      <c r="ANC308" s="275"/>
      <c r="AND308" s="271"/>
      <c r="ANE308" s="275"/>
      <c r="ANF308" s="271"/>
      <c r="ANG308" s="275"/>
      <c r="ANH308" s="271"/>
      <c r="ANI308" s="275"/>
      <c r="ANJ308" s="271"/>
      <c r="ANK308" s="275"/>
      <c r="ANL308" s="271"/>
      <c r="ANM308" s="275"/>
      <c r="ANN308" s="271"/>
      <c r="ANO308" s="275"/>
      <c r="ANP308" s="271"/>
      <c r="ANQ308" s="275"/>
      <c r="ANR308" s="271"/>
      <c r="ANS308" s="275"/>
      <c r="ANT308" s="271"/>
      <c r="ANU308" s="275"/>
      <c r="ANV308" s="271"/>
      <c r="ANW308" s="275"/>
      <c r="ANX308" s="271"/>
      <c r="ANY308" s="275"/>
      <c r="ANZ308" s="271"/>
      <c r="AOA308" s="275"/>
      <c r="AOB308" s="271"/>
      <c r="AOC308" s="275"/>
      <c r="AOD308" s="271"/>
      <c r="AOE308" s="275"/>
      <c r="AOF308" s="271"/>
      <c r="AOG308" s="275"/>
      <c r="AOH308" s="271"/>
      <c r="AOI308" s="275"/>
      <c r="AOJ308" s="271"/>
      <c r="AOK308" s="275"/>
      <c r="AOL308" s="271"/>
      <c r="AOM308" s="275"/>
      <c r="AON308" s="271"/>
      <c r="AOO308" s="275"/>
      <c r="AOP308" s="271"/>
      <c r="AOQ308" s="275"/>
      <c r="AOR308" s="271"/>
      <c r="AOS308" s="275"/>
      <c r="AOT308" s="271"/>
      <c r="AOU308" s="275"/>
      <c r="AOV308" s="271"/>
      <c r="AOW308" s="275"/>
      <c r="AOX308" s="271"/>
      <c r="AOY308" s="275"/>
      <c r="AOZ308" s="271"/>
      <c r="APA308" s="275"/>
      <c r="APB308" s="271"/>
      <c r="APC308" s="275"/>
      <c r="APD308" s="271"/>
      <c r="APE308" s="275"/>
      <c r="APF308" s="271"/>
      <c r="APG308" s="275"/>
      <c r="APH308" s="271"/>
      <c r="API308" s="275"/>
      <c r="APJ308" s="271"/>
      <c r="APK308" s="275"/>
      <c r="APL308" s="271"/>
      <c r="APM308" s="275"/>
      <c r="APN308" s="271"/>
      <c r="APO308" s="275"/>
      <c r="APP308" s="271"/>
      <c r="APQ308" s="275"/>
      <c r="APR308" s="271"/>
      <c r="APS308" s="275"/>
      <c r="APT308" s="271"/>
      <c r="APU308" s="275"/>
      <c r="APV308" s="271"/>
      <c r="APW308" s="275"/>
      <c r="APX308" s="271"/>
      <c r="APY308" s="275"/>
      <c r="APZ308" s="271"/>
      <c r="AQA308" s="275"/>
      <c r="AQB308" s="271"/>
      <c r="AQC308" s="275"/>
      <c r="AQD308" s="271"/>
      <c r="AQE308" s="275"/>
      <c r="AQF308" s="271"/>
      <c r="AQG308" s="275"/>
      <c r="AQH308" s="271"/>
      <c r="AQI308" s="275"/>
      <c r="AQJ308" s="271"/>
      <c r="AQK308" s="275"/>
      <c r="AQL308" s="271"/>
      <c r="AQM308" s="275"/>
      <c r="AQN308" s="271"/>
      <c r="AQO308" s="275"/>
      <c r="AQP308" s="271"/>
      <c r="AQQ308" s="275"/>
      <c r="AQR308" s="271"/>
      <c r="AQS308" s="275"/>
      <c r="AQT308" s="271"/>
      <c r="AQU308" s="275"/>
      <c r="AQV308" s="271"/>
      <c r="AQW308" s="275"/>
      <c r="AQX308" s="271"/>
      <c r="AQY308" s="275"/>
      <c r="AQZ308" s="271"/>
      <c r="ARA308" s="275"/>
      <c r="ARB308" s="271"/>
      <c r="ARC308" s="275"/>
      <c r="ARD308" s="271"/>
      <c r="ARE308" s="275"/>
      <c r="ARF308" s="271"/>
      <c r="ARG308" s="275"/>
      <c r="ARH308" s="271"/>
      <c r="ARI308" s="275"/>
      <c r="ARJ308" s="271"/>
      <c r="ARK308" s="275"/>
      <c r="ARL308" s="271"/>
      <c r="ARM308" s="275"/>
      <c r="ARN308" s="271"/>
      <c r="ARO308" s="275"/>
      <c r="ARP308" s="271"/>
      <c r="ARQ308" s="275"/>
      <c r="ARR308" s="271"/>
      <c r="ARS308" s="275"/>
      <c r="ART308" s="271"/>
      <c r="ARU308" s="275"/>
      <c r="ARV308" s="271"/>
      <c r="ARW308" s="275"/>
      <c r="ARX308" s="271"/>
      <c r="ARY308" s="275"/>
      <c r="ARZ308" s="271"/>
      <c r="ASA308" s="275"/>
      <c r="ASB308" s="271"/>
      <c r="ASC308" s="275"/>
      <c r="ASD308" s="271"/>
      <c r="ASE308" s="275"/>
      <c r="ASF308" s="271"/>
      <c r="ASG308" s="275"/>
      <c r="ASH308" s="271"/>
      <c r="ASI308" s="275"/>
      <c r="ASJ308" s="271"/>
      <c r="ASK308" s="275"/>
      <c r="ASL308" s="271"/>
      <c r="ASM308" s="275"/>
      <c r="ASN308" s="271"/>
      <c r="ASO308" s="275"/>
      <c r="ASP308" s="271"/>
      <c r="ASQ308" s="275"/>
      <c r="ASR308" s="271"/>
      <c r="ASS308" s="275"/>
      <c r="AST308" s="271"/>
      <c r="ASU308" s="275"/>
      <c r="ASV308" s="271"/>
      <c r="ASW308" s="275"/>
      <c r="ASX308" s="271"/>
      <c r="ASY308" s="275"/>
      <c r="ASZ308" s="271"/>
      <c r="ATA308" s="275"/>
      <c r="ATB308" s="271"/>
      <c r="ATC308" s="275"/>
      <c r="ATD308" s="271"/>
      <c r="ATE308" s="275"/>
      <c r="ATF308" s="271"/>
      <c r="ATG308" s="275"/>
      <c r="ATH308" s="271"/>
      <c r="ATI308" s="275"/>
      <c r="ATJ308" s="271"/>
      <c r="ATK308" s="275"/>
      <c r="ATL308" s="271"/>
      <c r="ATM308" s="275"/>
      <c r="ATN308" s="271"/>
      <c r="ATO308" s="275"/>
      <c r="ATP308" s="271"/>
      <c r="ATQ308" s="275"/>
      <c r="ATR308" s="271"/>
      <c r="ATS308" s="275"/>
      <c r="ATT308" s="271"/>
      <c r="ATU308" s="275"/>
      <c r="ATV308" s="271"/>
      <c r="ATW308" s="275"/>
      <c r="ATX308" s="271"/>
      <c r="ATY308" s="275"/>
      <c r="ATZ308" s="271"/>
      <c r="AUA308" s="275"/>
      <c r="AUB308" s="271"/>
      <c r="AUC308" s="275"/>
      <c r="AUD308" s="271"/>
      <c r="AUE308" s="275"/>
      <c r="AUF308" s="271"/>
      <c r="AUG308" s="275"/>
      <c r="AUH308" s="271"/>
      <c r="AUI308" s="275"/>
      <c r="AUJ308" s="271"/>
      <c r="AUK308" s="275"/>
      <c r="AUL308" s="271"/>
      <c r="AUM308" s="275"/>
      <c r="AUN308" s="271"/>
      <c r="AUO308" s="275"/>
      <c r="AUP308" s="271"/>
      <c r="AUQ308" s="275"/>
      <c r="AUR308" s="271"/>
      <c r="AUS308" s="275"/>
      <c r="AUT308" s="271"/>
      <c r="AUU308" s="275"/>
      <c r="AUV308" s="271"/>
      <c r="AUW308" s="275"/>
      <c r="AUX308" s="271"/>
      <c r="AUY308" s="275"/>
      <c r="AUZ308" s="271"/>
      <c r="AVA308" s="275"/>
      <c r="AVB308" s="271"/>
      <c r="AVC308" s="275"/>
      <c r="AVD308" s="271"/>
      <c r="AVE308" s="275"/>
      <c r="AVF308" s="271"/>
      <c r="AVG308" s="275"/>
      <c r="AVH308" s="271"/>
      <c r="AVI308" s="275"/>
      <c r="AVJ308" s="271"/>
      <c r="AVK308" s="275"/>
      <c r="AVL308" s="271"/>
      <c r="AVM308" s="275"/>
      <c r="AVN308" s="271"/>
      <c r="AVO308" s="275"/>
      <c r="AVP308" s="271"/>
      <c r="AVQ308" s="275"/>
      <c r="AVR308" s="271"/>
      <c r="AVS308" s="275"/>
      <c r="AVT308" s="271"/>
      <c r="AVU308" s="275"/>
      <c r="AVV308" s="271"/>
      <c r="AVW308" s="275"/>
      <c r="AVX308" s="271"/>
      <c r="AVY308" s="275"/>
      <c r="AVZ308" s="271"/>
      <c r="AWA308" s="275"/>
      <c r="AWB308" s="271"/>
      <c r="AWC308" s="275"/>
      <c r="AWD308" s="271"/>
      <c r="AWE308" s="275"/>
      <c r="AWF308" s="271"/>
      <c r="AWG308" s="275"/>
      <c r="AWH308" s="271"/>
      <c r="AWI308" s="275"/>
      <c r="AWJ308" s="271"/>
      <c r="AWK308" s="275"/>
      <c r="AWL308" s="271"/>
      <c r="AWM308" s="275"/>
      <c r="AWN308" s="271"/>
      <c r="AWO308" s="275"/>
      <c r="AWP308" s="271"/>
      <c r="AWQ308" s="275"/>
      <c r="AWR308" s="271"/>
      <c r="AWS308" s="275"/>
      <c r="AWT308" s="271"/>
      <c r="AWU308" s="275"/>
      <c r="AWV308" s="271"/>
      <c r="AWW308" s="275"/>
      <c r="AWX308" s="271"/>
      <c r="AWY308" s="275"/>
      <c r="AWZ308" s="271"/>
      <c r="AXA308" s="275"/>
      <c r="AXB308" s="271"/>
      <c r="AXC308" s="275"/>
      <c r="AXD308" s="271"/>
      <c r="AXE308" s="275"/>
      <c r="AXF308" s="271"/>
      <c r="AXG308" s="275"/>
      <c r="AXH308" s="271"/>
      <c r="AXI308" s="275"/>
      <c r="AXJ308" s="271"/>
      <c r="AXK308" s="275"/>
      <c r="AXL308" s="271"/>
      <c r="AXM308" s="275"/>
      <c r="AXN308" s="271"/>
      <c r="AXO308" s="275"/>
      <c r="AXP308" s="271"/>
      <c r="AXQ308" s="275"/>
      <c r="AXR308" s="271"/>
      <c r="AXS308" s="275"/>
      <c r="AXT308" s="271"/>
      <c r="AXU308" s="275"/>
      <c r="AXV308" s="271"/>
      <c r="AXW308" s="275"/>
      <c r="AXX308" s="271"/>
      <c r="AXY308" s="275"/>
      <c r="AXZ308" s="271"/>
      <c r="AYA308" s="275"/>
      <c r="AYB308" s="271"/>
      <c r="AYC308" s="275"/>
      <c r="AYD308" s="271"/>
      <c r="AYE308" s="275"/>
      <c r="AYF308" s="271"/>
      <c r="AYG308" s="275"/>
      <c r="AYH308" s="271"/>
      <c r="AYI308" s="275"/>
      <c r="AYJ308" s="271"/>
      <c r="AYK308" s="275"/>
      <c r="AYL308" s="271"/>
      <c r="AYM308" s="275"/>
      <c r="AYN308" s="271"/>
      <c r="AYO308" s="275"/>
      <c r="AYP308" s="271"/>
      <c r="AYQ308" s="275"/>
      <c r="AYR308" s="271"/>
      <c r="AYS308" s="275"/>
      <c r="AYT308" s="271"/>
      <c r="AYU308" s="275"/>
      <c r="AYV308" s="271"/>
      <c r="AYW308" s="275"/>
      <c r="AYX308" s="271"/>
      <c r="AYY308" s="275"/>
      <c r="AYZ308" s="271"/>
      <c r="AZA308" s="275"/>
      <c r="AZB308" s="271"/>
      <c r="AZC308" s="275"/>
      <c r="AZD308" s="271"/>
      <c r="AZE308" s="275"/>
      <c r="AZF308" s="271"/>
      <c r="AZG308" s="275"/>
      <c r="AZH308" s="271"/>
      <c r="AZI308" s="275"/>
      <c r="AZJ308" s="271"/>
      <c r="AZK308" s="275"/>
      <c r="AZL308" s="271"/>
      <c r="AZM308" s="275"/>
      <c r="AZN308" s="271"/>
      <c r="AZO308" s="275"/>
      <c r="AZP308" s="271"/>
      <c r="AZQ308" s="275"/>
      <c r="AZR308" s="271"/>
      <c r="AZS308" s="275"/>
      <c r="AZT308" s="271"/>
      <c r="AZU308" s="275"/>
      <c r="AZV308" s="271"/>
      <c r="AZW308" s="275"/>
      <c r="AZX308" s="271"/>
      <c r="AZY308" s="275"/>
      <c r="AZZ308" s="271"/>
      <c r="BAA308" s="275"/>
      <c r="BAB308" s="271"/>
      <c r="BAC308" s="275"/>
      <c r="BAD308" s="271"/>
      <c r="BAE308" s="275"/>
      <c r="BAF308" s="271"/>
      <c r="BAG308" s="275"/>
      <c r="BAH308" s="271"/>
      <c r="BAI308" s="275"/>
      <c r="BAJ308" s="271"/>
      <c r="BAK308" s="275"/>
      <c r="BAL308" s="271"/>
      <c r="BAM308" s="275"/>
      <c r="BAN308" s="271"/>
      <c r="BAO308" s="275"/>
      <c r="BAP308" s="271"/>
      <c r="BAQ308" s="275"/>
      <c r="BAR308" s="271"/>
      <c r="BAS308" s="275"/>
      <c r="BAT308" s="271"/>
      <c r="BAU308" s="275"/>
      <c r="BAV308" s="271"/>
      <c r="BAW308" s="275"/>
      <c r="BAX308" s="271"/>
      <c r="BAY308" s="275"/>
      <c r="BAZ308" s="271"/>
      <c r="BBA308" s="275"/>
      <c r="BBB308" s="271"/>
      <c r="BBC308" s="275"/>
      <c r="BBD308" s="271"/>
      <c r="BBE308" s="275"/>
      <c r="BBF308" s="271"/>
      <c r="BBG308" s="275"/>
      <c r="BBH308" s="271"/>
      <c r="BBI308" s="275"/>
      <c r="BBJ308" s="271"/>
      <c r="BBK308" s="275"/>
      <c r="BBL308" s="271"/>
      <c r="BBM308" s="275"/>
      <c r="BBN308" s="271"/>
      <c r="BBO308" s="275"/>
      <c r="BBP308" s="271"/>
      <c r="BBQ308" s="275"/>
      <c r="BBR308" s="271"/>
      <c r="BBS308" s="275"/>
      <c r="BBT308" s="271"/>
      <c r="BBU308" s="275"/>
      <c r="BBV308" s="271"/>
      <c r="BBW308" s="275"/>
      <c r="BBX308" s="271"/>
      <c r="BBY308" s="275"/>
      <c r="BBZ308" s="271"/>
      <c r="BCA308" s="275"/>
      <c r="BCB308" s="271"/>
      <c r="BCC308" s="275"/>
      <c r="BCD308" s="271"/>
      <c r="BCE308" s="275"/>
      <c r="BCF308" s="271"/>
      <c r="BCG308" s="275"/>
      <c r="BCH308" s="271"/>
      <c r="BCI308" s="275"/>
      <c r="BCJ308" s="271"/>
      <c r="BCK308" s="275"/>
      <c r="BCL308" s="271"/>
      <c r="BCM308" s="275"/>
      <c r="BCN308" s="271"/>
      <c r="BCO308" s="275"/>
      <c r="BCP308" s="271"/>
      <c r="BCQ308" s="275"/>
      <c r="BCR308" s="271"/>
      <c r="BCS308" s="275"/>
      <c r="BCT308" s="271"/>
      <c r="BCU308" s="275"/>
      <c r="BCV308" s="271"/>
      <c r="BCW308" s="275"/>
      <c r="BCX308" s="271"/>
      <c r="BCY308" s="275"/>
      <c r="BCZ308" s="271"/>
      <c r="BDA308" s="275"/>
      <c r="BDB308" s="271"/>
      <c r="BDC308" s="275"/>
      <c r="BDD308" s="271"/>
      <c r="BDE308" s="275"/>
      <c r="BDF308" s="271"/>
      <c r="BDG308" s="275"/>
      <c r="BDH308" s="271"/>
      <c r="BDI308" s="275"/>
      <c r="BDJ308" s="271"/>
      <c r="BDK308" s="275"/>
      <c r="BDL308" s="271"/>
      <c r="BDM308" s="275"/>
      <c r="BDN308" s="271"/>
      <c r="BDO308" s="275"/>
      <c r="BDP308" s="271"/>
      <c r="BDQ308" s="275"/>
      <c r="BDR308" s="271"/>
      <c r="BDS308" s="275"/>
      <c r="BDT308" s="271"/>
      <c r="BDU308" s="275"/>
      <c r="BDV308" s="271"/>
      <c r="BDW308" s="275"/>
      <c r="BDX308" s="271"/>
      <c r="BDY308" s="275"/>
      <c r="BDZ308" s="271"/>
      <c r="BEA308" s="275"/>
      <c r="BEB308" s="271"/>
      <c r="BEC308" s="275"/>
      <c r="BED308" s="271"/>
      <c r="BEE308" s="275"/>
      <c r="BEF308" s="271"/>
      <c r="BEG308" s="275"/>
      <c r="BEH308" s="271"/>
      <c r="BEI308" s="275"/>
      <c r="BEJ308" s="271"/>
      <c r="BEK308" s="275"/>
      <c r="BEL308" s="271"/>
      <c r="BEM308" s="275"/>
      <c r="BEN308" s="271"/>
      <c r="BEO308" s="275"/>
      <c r="BEP308" s="271"/>
      <c r="BEQ308" s="275"/>
      <c r="BER308" s="271"/>
      <c r="BES308" s="275"/>
      <c r="BET308" s="271"/>
      <c r="BEU308" s="275"/>
      <c r="BEV308" s="271"/>
      <c r="BEW308" s="275"/>
      <c r="BEX308" s="271"/>
      <c r="BEY308" s="275"/>
      <c r="BEZ308" s="271"/>
      <c r="BFA308" s="275"/>
      <c r="BFB308" s="271"/>
      <c r="BFC308" s="275"/>
      <c r="BFD308" s="271"/>
      <c r="BFE308" s="275"/>
      <c r="BFF308" s="271"/>
      <c r="BFG308" s="275"/>
      <c r="BFH308" s="271"/>
      <c r="BFI308" s="275"/>
      <c r="BFJ308" s="271"/>
      <c r="BFK308" s="275"/>
      <c r="BFL308" s="271"/>
      <c r="BFM308" s="275"/>
      <c r="BFN308" s="271"/>
      <c r="BFO308" s="275"/>
      <c r="BFP308" s="271"/>
      <c r="BFQ308" s="275"/>
      <c r="BFR308" s="271"/>
      <c r="BFS308" s="275"/>
      <c r="BFT308" s="271"/>
      <c r="BFU308" s="275"/>
      <c r="BFV308" s="271"/>
      <c r="BFW308" s="275"/>
      <c r="BFX308" s="271"/>
      <c r="BFY308" s="275"/>
      <c r="BFZ308" s="271"/>
      <c r="BGA308" s="275"/>
      <c r="BGB308" s="271"/>
      <c r="BGC308" s="275"/>
      <c r="BGD308" s="271"/>
      <c r="BGE308" s="275"/>
      <c r="BGF308" s="271"/>
      <c r="BGG308" s="275"/>
      <c r="BGH308" s="271"/>
      <c r="BGI308" s="275"/>
      <c r="BGJ308" s="271"/>
      <c r="BGK308" s="275"/>
      <c r="BGL308" s="271"/>
      <c r="BGM308" s="275"/>
      <c r="BGN308" s="271"/>
      <c r="BGO308" s="275"/>
      <c r="BGP308" s="271"/>
      <c r="BGQ308" s="275"/>
      <c r="BGR308" s="271"/>
      <c r="BGS308" s="275"/>
      <c r="BGT308" s="271"/>
      <c r="BGU308" s="275"/>
      <c r="BGV308" s="271"/>
      <c r="BGW308" s="275"/>
      <c r="BGX308" s="271"/>
      <c r="BGY308" s="275"/>
      <c r="BGZ308" s="271"/>
      <c r="BHA308" s="275"/>
      <c r="BHB308" s="271"/>
      <c r="BHC308" s="275"/>
      <c r="BHD308" s="271"/>
      <c r="BHE308" s="275"/>
      <c r="BHF308" s="271"/>
      <c r="BHG308" s="275"/>
      <c r="BHH308" s="271"/>
      <c r="BHI308" s="275"/>
      <c r="BHJ308" s="271"/>
      <c r="BHK308" s="275"/>
      <c r="BHL308" s="271"/>
      <c r="BHM308" s="275"/>
      <c r="BHN308" s="271"/>
      <c r="BHO308" s="275"/>
      <c r="BHP308" s="271"/>
      <c r="BHQ308" s="275"/>
      <c r="BHR308" s="271"/>
      <c r="BHS308" s="275"/>
      <c r="BHT308" s="271"/>
      <c r="BHU308" s="275"/>
      <c r="BHV308" s="271"/>
      <c r="BHW308" s="275"/>
      <c r="BHX308" s="271"/>
      <c r="BHY308" s="275"/>
      <c r="BHZ308" s="271"/>
      <c r="BIA308" s="275"/>
      <c r="BIB308" s="271"/>
      <c r="BIC308" s="275"/>
      <c r="BID308" s="271"/>
      <c r="BIE308" s="275"/>
      <c r="BIF308" s="271"/>
      <c r="BIG308" s="275"/>
      <c r="BIH308" s="271"/>
      <c r="BII308" s="275"/>
      <c r="BIJ308" s="271"/>
      <c r="BIK308" s="275"/>
      <c r="BIL308" s="271"/>
      <c r="BIM308" s="275"/>
      <c r="BIN308" s="271"/>
      <c r="BIO308" s="275"/>
      <c r="BIP308" s="271"/>
      <c r="BIQ308" s="275"/>
      <c r="BIR308" s="271"/>
      <c r="BIS308" s="275"/>
      <c r="BIT308" s="271"/>
      <c r="BIU308" s="275"/>
      <c r="BIV308" s="271"/>
      <c r="BIW308" s="275"/>
      <c r="BIX308" s="271"/>
      <c r="BIY308" s="275"/>
      <c r="BIZ308" s="271"/>
      <c r="BJA308" s="275"/>
      <c r="BJB308" s="271"/>
      <c r="BJC308" s="275"/>
      <c r="BJD308" s="271"/>
      <c r="BJE308" s="275"/>
      <c r="BJF308" s="271"/>
      <c r="BJG308" s="275"/>
      <c r="BJH308" s="271"/>
      <c r="BJI308" s="275"/>
      <c r="BJJ308" s="271"/>
      <c r="BJK308" s="275"/>
      <c r="BJL308" s="271"/>
      <c r="BJM308" s="275"/>
      <c r="BJN308" s="271"/>
      <c r="BJO308" s="275"/>
      <c r="BJP308" s="271"/>
      <c r="BJQ308" s="275"/>
      <c r="BJR308" s="271"/>
      <c r="BJS308" s="275"/>
      <c r="BJT308" s="271"/>
      <c r="BJU308" s="275"/>
      <c r="BJV308" s="271"/>
      <c r="BJW308" s="275"/>
      <c r="BJX308" s="271"/>
      <c r="BJY308" s="275"/>
      <c r="BJZ308" s="271"/>
      <c r="BKA308" s="275"/>
      <c r="BKB308" s="271"/>
      <c r="BKC308" s="275"/>
      <c r="BKD308" s="271"/>
      <c r="BKE308" s="275"/>
      <c r="BKF308" s="271"/>
      <c r="BKG308" s="275"/>
      <c r="BKH308" s="271"/>
      <c r="BKI308" s="275"/>
      <c r="BKJ308" s="271"/>
      <c r="BKK308" s="275"/>
      <c r="BKL308" s="271"/>
      <c r="BKM308" s="275"/>
      <c r="BKN308" s="271"/>
      <c r="BKO308" s="275"/>
      <c r="BKP308" s="271"/>
      <c r="BKQ308" s="275"/>
      <c r="BKR308" s="271"/>
      <c r="BKS308" s="275"/>
      <c r="BKT308" s="271"/>
      <c r="BKU308" s="275"/>
      <c r="BKV308" s="271"/>
      <c r="BKW308" s="275"/>
      <c r="BKX308" s="271"/>
      <c r="BKY308" s="275"/>
      <c r="BKZ308" s="271"/>
      <c r="BLA308" s="275"/>
      <c r="BLB308" s="271"/>
      <c r="BLC308" s="275"/>
      <c r="BLD308" s="271"/>
      <c r="BLE308" s="275"/>
      <c r="BLF308" s="271"/>
      <c r="BLG308" s="275"/>
      <c r="BLH308" s="271"/>
      <c r="BLI308" s="275"/>
      <c r="BLJ308" s="271"/>
      <c r="BLK308" s="275"/>
      <c r="BLL308" s="271"/>
      <c r="BLM308" s="275"/>
      <c r="BLN308" s="271"/>
      <c r="BLO308" s="275"/>
      <c r="BLP308" s="271"/>
      <c r="BLQ308" s="275"/>
      <c r="BLR308" s="271"/>
      <c r="BLS308" s="275"/>
      <c r="BLT308" s="271"/>
      <c r="BLU308" s="275"/>
      <c r="BLV308" s="271"/>
      <c r="BLW308" s="275"/>
      <c r="BLX308" s="271"/>
      <c r="BLY308" s="275"/>
      <c r="BLZ308" s="271"/>
      <c r="BMA308" s="275"/>
      <c r="BMB308" s="271"/>
      <c r="BMC308" s="275"/>
      <c r="BMD308" s="271"/>
      <c r="BME308" s="275"/>
      <c r="BMF308" s="271"/>
      <c r="BMG308" s="275"/>
      <c r="BMH308" s="271"/>
      <c r="BMI308" s="275"/>
      <c r="BMJ308" s="271"/>
      <c r="BMK308" s="275"/>
      <c r="BML308" s="271"/>
      <c r="BMM308" s="275"/>
      <c r="BMN308" s="271"/>
      <c r="BMO308" s="275"/>
      <c r="BMP308" s="271"/>
      <c r="BMQ308" s="275"/>
      <c r="BMR308" s="271"/>
      <c r="BMS308" s="275"/>
      <c r="BMT308" s="271"/>
      <c r="BMU308" s="275"/>
      <c r="BMV308" s="271"/>
      <c r="BMW308" s="275" t="s">
        <v>215</v>
      </c>
      <c r="BMX308" s="271">
        <f>BMX307+1</f>
        <v>2</v>
      </c>
      <c r="BMY308" s="275" t="s">
        <v>215</v>
      </c>
      <c r="BMZ308" s="271">
        <f>BMZ307+1</f>
        <v>2</v>
      </c>
      <c r="BNA308" s="275" t="s">
        <v>215</v>
      </c>
      <c r="BNB308" s="271">
        <f>BNB307+1</f>
        <v>2</v>
      </c>
      <c r="BNC308" s="275" t="s">
        <v>215</v>
      </c>
      <c r="BND308" s="271">
        <f>BND307+1</f>
        <v>2</v>
      </c>
      <c r="BNE308" s="275" t="s">
        <v>215</v>
      </c>
      <c r="BNF308" s="271">
        <f>BNF307+1</f>
        <v>2</v>
      </c>
      <c r="BNG308" s="275" t="s">
        <v>215</v>
      </c>
      <c r="BNH308" s="271">
        <f>BNH307+1</f>
        <v>2</v>
      </c>
      <c r="BNI308" s="275" t="s">
        <v>215</v>
      </c>
      <c r="BNJ308" s="271">
        <f>BNJ307+1</f>
        <v>2</v>
      </c>
      <c r="BNK308" s="275" t="s">
        <v>215</v>
      </c>
      <c r="BNL308" s="271">
        <f>BNL307+1</f>
        <v>2</v>
      </c>
      <c r="BNM308" s="275" t="s">
        <v>215</v>
      </c>
      <c r="BNN308" s="271">
        <f>BNN307+1</f>
        <v>2</v>
      </c>
      <c r="BNO308" s="275" t="s">
        <v>215</v>
      </c>
      <c r="BNP308" s="271">
        <f>BNP307+1</f>
        <v>2</v>
      </c>
      <c r="BNQ308" s="275" t="s">
        <v>215</v>
      </c>
      <c r="BNR308" s="271">
        <f>BNR307+1</f>
        <v>2</v>
      </c>
      <c r="BNS308" s="275" t="s">
        <v>215</v>
      </c>
      <c r="BNT308" s="271">
        <f>BNT307+1</f>
        <v>2</v>
      </c>
      <c r="BNU308" s="275" t="s">
        <v>215</v>
      </c>
      <c r="BNV308" s="271">
        <f>BNV307+1</f>
        <v>2</v>
      </c>
      <c r="BNW308" s="275" t="s">
        <v>215</v>
      </c>
      <c r="BNX308" s="271">
        <f>BNX307+1</f>
        <v>2</v>
      </c>
      <c r="BNY308" s="275" t="s">
        <v>215</v>
      </c>
      <c r="BNZ308" s="271">
        <f>BNZ307+1</f>
        <v>2</v>
      </c>
      <c r="BOA308" s="275" t="s">
        <v>215</v>
      </c>
      <c r="BOB308" s="271">
        <f>BOB307+1</f>
        <v>2</v>
      </c>
      <c r="BOC308" s="275" t="s">
        <v>215</v>
      </c>
      <c r="BOD308" s="271">
        <f>BOD307+1</f>
        <v>2</v>
      </c>
      <c r="BOE308" s="275" t="s">
        <v>215</v>
      </c>
      <c r="BOF308" s="271">
        <f>BOF307+1</f>
        <v>2</v>
      </c>
      <c r="BOG308" s="275" t="s">
        <v>215</v>
      </c>
      <c r="BOH308" s="271">
        <f>BOH307+1</f>
        <v>2</v>
      </c>
      <c r="BOI308" s="275" t="s">
        <v>215</v>
      </c>
      <c r="BOJ308" s="271">
        <f>BOJ307+1</f>
        <v>2</v>
      </c>
      <c r="BOK308" s="275" t="s">
        <v>215</v>
      </c>
      <c r="BOL308" s="271">
        <f>BOL307+1</f>
        <v>2</v>
      </c>
      <c r="BOM308" s="275" t="s">
        <v>215</v>
      </c>
      <c r="BON308" s="271">
        <f>BON307+1</f>
        <v>2</v>
      </c>
      <c r="BOO308" s="275" t="s">
        <v>215</v>
      </c>
      <c r="BOP308" s="271">
        <f>BOP307+1</f>
        <v>2</v>
      </c>
      <c r="BOQ308" s="275" t="s">
        <v>215</v>
      </c>
      <c r="BOR308" s="271">
        <f>BOR307+1</f>
        <v>2</v>
      </c>
      <c r="BOS308" s="275" t="s">
        <v>215</v>
      </c>
      <c r="BOT308" s="271">
        <f>BOT307+1</f>
        <v>2</v>
      </c>
      <c r="BOU308" s="275" t="s">
        <v>215</v>
      </c>
      <c r="BOV308" s="271">
        <f>BOV307+1</f>
        <v>2</v>
      </c>
      <c r="BOW308" s="275" t="s">
        <v>215</v>
      </c>
      <c r="BOX308" s="271">
        <f>BOX307+1</f>
        <v>2</v>
      </c>
      <c r="BOY308" s="275" t="s">
        <v>215</v>
      </c>
      <c r="BOZ308" s="271">
        <f>BOZ307+1</f>
        <v>2</v>
      </c>
      <c r="BPA308" s="275" t="s">
        <v>215</v>
      </c>
      <c r="BPB308" s="271">
        <f>BPB307+1</f>
        <v>2</v>
      </c>
      <c r="BPC308" s="275" t="s">
        <v>215</v>
      </c>
      <c r="BPD308" s="271">
        <f>BPD307+1</f>
        <v>2</v>
      </c>
      <c r="BPE308" s="275" t="s">
        <v>215</v>
      </c>
      <c r="BPF308" s="271">
        <f>BPF307+1</f>
        <v>2</v>
      </c>
      <c r="BPG308" s="275" t="s">
        <v>215</v>
      </c>
      <c r="BPH308" s="271">
        <f>BPH307+1</f>
        <v>2</v>
      </c>
      <c r="BPI308" s="275" t="s">
        <v>215</v>
      </c>
      <c r="BPJ308" s="271">
        <f>BPJ307+1</f>
        <v>2</v>
      </c>
      <c r="BPK308" s="275" t="s">
        <v>215</v>
      </c>
      <c r="BPL308" s="271">
        <f>BPL307+1</f>
        <v>2</v>
      </c>
      <c r="BPM308" s="275" t="s">
        <v>215</v>
      </c>
      <c r="BPN308" s="271">
        <f>BPN307+1</f>
        <v>2</v>
      </c>
      <c r="BPO308" s="275" t="s">
        <v>215</v>
      </c>
      <c r="BPP308" s="271">
        <f>BPP307+1</f>
        <v>2</v>
      </c>
      <c r="BPQ308" s="275" t="s">
        <v>215</v>
      </c>
      <c r="BPR308" s="271">
        <f>BPR307+1</f>
        <v>2</v>
      </c>
      <c r="BPS308" s="275" t="s">
        <v>215</v>
      </c>
      <c r="BPT308" s="271">
        <f>BPT307+1</f>
        <v>2</v>
      </c>
      <c r="BPU308" s="275" t="s">
        <v>215</v>
      </c>
      <c r="BPV308" s="271">
        <f>BPV307+1</f>
        <v>2</v>
      </c>
      <c r="BPW308" s="275" t="s">
        <v>215</v>
      </c>
      <c r="BPX308" s="271">
        <f>BPX307+1</f>
        <v>2</v>
      </c>
      <c r="BPY308" s="275" t="s">
        <v>215</v>
      </c>
      <c r="BPZ308" s="271">
        <f>BPZ307+1</f>
        <v>2</v>
      </c>
      <c r="BQA308" s="275" t="s">
        <v>215</v>
      </c>
      <c r="BQB308" s="271">
        <f>BQB307+1</f>
        <v>2</v>
      </c>
      <c r="BQC308" s="275" t="s">
        <v>215</v>
      </c>
      <c r="BQD308" s="271">
        <f>BQD307+1</f>
        <v>2</v>
      </c>
      <c r="BQE308" s="275" t="s">
        <v>215</v>
      </c>
      <c r="BQF308" s="271">
        <f>BQF307+1</f>
        <v>2</v>
      </c>
      <c r="BQG308" s="275" t="s">
        <v>215</v>
      </c>
      <c r="BQH308" s="271">
        <f>BQH307+1</f>
        <v>2</v>
      </c>
      <c r="BQI308" s="275" t="s">
        <v>215</v>
      </c>
      <c r="BQJ308" s="271">
        <f>BQJ307+1</f>
        <v>2</v>
      </c>
      <c r="BQK308" s="275" t="s">
        <v>215</v>
      </c>
      <c r="BQL308" s="271">
        <f>BQL307+1</f>
        <v>2</v>
      </c>
      <c r="BQM308" s="275" t="s">
        <v>215</v>
      </c>
      <c r="BQN308" s="271">
        <f>BQN307+1</f>
        <v>2</v>
      </c>
      <c r="BQO308" s="275" t="s">
        <v>215</v>
      </c>
      <c r="BQP308" s="271">
        <f>BQP307+1</f>
        <v>2</v>
      </c>
      <c r="BQQ308" s="275" t="s">
        <v>215</v>
      </c>
      <c r="BQR308" s="271">
        <f>BQR307+1</f>
        <v>2</v>
      </c>
      <c r="BQS308" s="275" t="s">
        <v>215</v>
      </c>
      <c r="BQT308" s="271">
        <f>BQT307+1</f>
        <v>2</v>
      </c>
      <c r="BQU308" s="275" t="s">
        <v>215</v>
      </c>
      <c r="BQV308" s="271">
        <f>BQV307+1</f>
        <v>2</v>
      </c>
      <c r="BQW308" s="275" t="s">
        <v>215</v>
      </c>
      <c r="BQX308" s="271">
        <f>BQX307+1</f>
        <v>2</v>
      </c>
      <c r="BQY308" s="275" t="s">
        <v>215</v>
      </c>
      <c r="BQZ308" s="271">
        <f>BQZ307+1</f>
        <v>2</v>
      </c>
      <c r="BRA308" s="275" t="s">
        <v>215</v>
      </c>
      <c r="BRB308" s="271">
        <f>BRB307+1</f>
        <v>2</v>
      </c>
      <c r="BRC308" s="275" t="s">
        <v>215</v>
      </c>
      <c r="BRD308" s="271">
        <f>BRD307+1</f>
        <v>2</v>
      </c>
      <c r="BRE308" s="275" t="s">
        <v>215</v>
      </c>
      <c r="BRF308" s="271">
        <f>BRF307+1</f>
        <v>2</v>
      </c>
      <c r="BRG308" s="275" t="s">
        <v>215</v>
      </c>
      <c r="BRH308" s="271">
        <f>BRH307+1</f>
        <v>2</v>
      </c>
      <c r="BRI308" s="275" t="s">
        <v>215</v>
      </c>
      <c r="BRJ308" s="271">
        <f>BRJ307+1</f>
        <v>2</v>
      </c>
      <c r="BRK308" s="275" t="s">
        <v>215</v>
      </c>
      <c r="BRL308" s="271">
        <f>BRL307+1</f>
        <v>2</v>
      </c>
      <c r="BRM308" s="275" t="s">
        <v>215</v>
      </c>
      <c r="BRN308" s="271">
        <f>BRN307+1</f>
        <v>2</v>
      </c>
      <c r="BRO308" s="275" t="s">
        <v>215</v>
      </c>
      <c r="BRP308" s="271">
        <f>BRP307+1</f>
        <v>2</v>
      </c>
      <c r="BRQ308" s="275" t="s">
        <v>215</v>
      </c>
      <c r="BRR308" s="271">
        <f>BRR307+1</f>
        <v>2</v>
      </c>
      <c r="BRS308" s="275" t="s">
        <v>215</v>
      </c>
      <c r="BRT308" s="271">
        <f>BRT307+1</f>
        <v>2</v>
      </c>
      <c r="BRU308" s="275" t="s">
        <v>215</v>
      </c>
      <c r="BRV308" s="271">
        <f>BRV307+1</f>
        <v>2</v>
      </c>
      <c r="BRW308" s="275" t="s">
        <v>215</v>
      </c>
      <c r="BRX308" s="271">
        <f>BRX307+1</f>
        <v>2</v>
      </c>
      <c r="BRY308" s="275" t="s">
        <v>215</v>
      </c>
      <c r="BRZ308" s="271">
        <f>BRZ307+1</f>
        <v>2</v>
      </c>
      <c r="BSA308" s="275" t="s">
        <v>215</v>
      </c>
      <c r="BSB308" s="271">
        <f>BSB307+1</f>
        <v>2</v>
      </c>
      <c r="BSC308" s="275" t="s">
        <v>215</v>
      </c>
      <c r="BSD308" s="271">
        <f>BSD307+1</f>
        <v>2</v>
      </c>
      <c r="BSE308" s="275" t="s">
        <v>215</v>
      </c>
      <c r="BSF308" s="271">
        <f>BSF307+1</f>
        <v>2</v>
      </c>
      <c r="BSG308" s="275" t="s">
        <v>215</v>
      </c>
      <c r="BSH308" s="271">
        <f>BSH307+1</f>
        <v>2</v>
      </c>
      <c r="BSI308" s="275" t="s">
        <v>215</v>
      </c>
      <c r="BSJ308" s="271">
        <f>BSJ307+1</f>
        <v>2</v>
      </c>
      <c r="BSK308" s="275" t="s">
        <v>215</v>
      </c>
      <c r="BSL308" s="271">
        <f>BSL307+1</f>
        <v>2</v>
      </c>
      <c r="BSM308" s="275" t="s">
        <v>215</v>
      </c>
      <c r="BSN308" s="271">
        <f>BSN307+1</f>
        <v>2</v>
      </c>
      <c r="BSO308" s="275" t="s">
        <v>215</v>
      </c>
      <c r="BSP308" s="271">
        <f>BSP307+1</f>
        <v>2</v>
      </c>
      <c r="BSQ308" s="275" t="s">
        <v>215</v>
      </c>
      <c r="BSR308" s="271">
        <f>BSR307+1</f>
        <v>2</v>
      </c>
      <c r="BSS308" s="275" t="s">
        <v>215</v>
      </c>
      <c r="BST308" s="271">
        <f>BST307+1</f>
        <v>2</v>
      </c>
      <c r="BSU308" s="275" t="s">
        <v>215</v>
      </c>
      <c r="BSV308" s="271">
        <f>BSV307+1</f>
        <v>2</v>
      </c>
      <c r="BSW308" s="275" t="s">
        <v>215</v>
      </c>
      <c r="BSX308" s="271">
        <f>BSX307+1</f>
        <v>2</v>
      </c>
      <c r="BSY308" s="275" t="s">
        <v>215</v>
      </c>
      <c r="BSZ308" s="271">
        <f>BSZ307+1</f>
        <v>2</v>
      </c>
      <c r="BTA308" s="275" t="s">
        <v>215</v>
      </c>
      <c r="BTB308" s="271">
        <f>BTB307+1</f>
        <v>2</v>
      </c>
      <c r="BTC308" s="275" t="s">
        <v>215</v>
      </c>
      <c r="BTD308" s="271">
        <f>BTD307+1</f>
        <v>2</v>
      </c>
      <c r="BTE308" s="275" t="s">
        <v>215</v>
      </c>
      <c r="BTF308" s="271">
        <f>BTF307+1</f>
        <v>2</v>
      </c>
      <c r="BTG308" s="275" t="s">
        <v>215</v>
      </c>
      <c r="BTH308" s="271">
        <f>BTH307+1</f>
        <v>2</v>
      </c>
      <c r="BTI308" s="275" t="s">
        <v>215</v>
      </c>
      <c r="BTJ308" s="271">
        <f>BTJ307+1</f>
        <v>2</v>
      </c>
      <c r="BTK308" s="275" t="s">
        <v>215</v>
      </c>
      <c r="BTL308" s="271">
        <f>BTL307+1</f>
        <v>2</v>
      </c>
      <c r="BTM308" s="275" t="s">
        <v>215</v>
      </c>
      <c r="BTN308" s="271">
        <f>BTN307+1</f>
        <v>2</v>
      </c>
      <c r="BTO308" s="275" t="s">
        <v>215</v>
      </c>
      <c r="BTP308" s="271">
        <f>BTP307+1</f>
        <v>2</v>
      </c>
      <c r="BTQ308" s="275" t="s">
        <v>215</v>
      </c>
      <c r="BTR308" s="271">
        <f>BTR307+1</f>
        <v>2</v>
      </c>
      <c r="BTS308" s="275" t="s">
        <v>215</v>
      </c>
      <c r="BTT308" s="271">
        <f>BTT307+1</f>
        <v>2</v>
      </c>
      <c r="BTU308" s="275" t="s">
        <v>215</v>
      </c>
      <c r="BTV308" s="271">
        <f>BTV307+1</f>
        <v>2</v>
      </c>
      <c r="BTW308" s="275" t="s">
        <v>215</v>
      </c>
      <c r="BTX308" s="271">
        <f>BTX307+1</f>
        <v>2</v>
      </c>
      <c r="BTY308" s="275" t="s">
        <v>215</v>
      </c>
      <c r="BTZ308" s="271">
        <f>BTZ307+1</f>
        <v>2</v>
      </c>
      <c r="BUA308" s="275" t="s">
        <v>215</v>
      </c>
      <c r="BUB308" s="271">
        <f>BUB307+1</f>
        <v>2</v>
      </c>
      <c r="BUC308" s="275" t="s">
        <v>215</v>
      </c>
      <c r="BUD308" s="271">
        <f>BUD307+1</f>
        <v>2</v>
      </c>
      <c r="BUE308" s="275" t="s">
        <v>215</v>
      </c>
      <c r="BUF308" s="271">
        <f>BUF307+1</f>
        <v>2</v>
      </c>
      <c r="BUG308" s="275" t="s">
        <v>215</v>
      </c>
      <c r="BUH308" s="271">
        <f>BUH307+1</f>
        <v>2</v>
      </c>
      <c r="BUI308" s="275" t="s">
        <v>215</v>
      </c>
      <c r="BUJ308" s="271">
        <f>BUJ307+1</f>
        <v>2</v>
      </c>
      <c r="BUK308" s="275" t="s">
        <v>215</v>
      </c>
      <c r="BUL308" s="271">
        <f>BUL307+1</f>
        <v>2</v>
      </c>
      <c r="BUM308" s="275" t="s">
        <v>215</v>
      </c>
      <c r="BUN308" s="271">
        <f>BUN307+1</f>
        <v>2</v>
      </c>
      <c r="BUO308" s="275" t="s">
        <v>215</v>
      </c>
      <c r="BUP308" s="271">
        <f>BUP307+1</f>
        <v>2</v>
      </c>
      <c r="BUQ308" s="275" t="s">
        <v>215</v>
      </c>
      <c r="BUR308" s="271">
        <f>BUR307+1</f>
        <v>2</v>
      </c>
      <c r="BUS308" s="275" t="s">
        <v>215</v>
      </c>
      <c r="BUT308" s="271">
        <f>BUT307+1</f>
        <v>2</v>
      </c>
      <c r="BUU308" s="275" t="s">
        <v>215</v>
      </c>
      <c r="BUV308" s="271">
        <f>BUV307+1</f>
        <v>2</v>
      </c>
      <c r="BUW308" s="275" t="s">
        <v>215</v>
      </c>
      <c r="BUX308" s="271">
        <f>BUX307+1</f>
        <v>2</v>
      </c>
      <c r="BUY308" s="275" t="s">
        <v>215</v>
      </c>
      <c r="BUZ308" s="271">
        <f>BUZ307+1</f>
        <v>2</v>
      </c>
      <c r="BVA308" s="275" t="s">
        <v>215</v>
      </c>
      <c r="BVB308" s="271">
        <f>BVB307+1</f>
        <v>2</v>
      </c>
      <c r="BVC308" s="275" t="s">
        <v>215</v>
      </c>
      <c r="BVD308" s="271">
        <f>BVD307+1</f>
        <v>2</v>
      </c>
      <c r="BVE308" s="275" t="s">
        <v>215</v>
      </c>
      <c r="BVF308" s="271">
        <f>BVF307+1</f>
        <v>2</v>
      </c>
      <c r="BVG308" s="275" t="s">
        <v>215</v>
      </c>
      <c r="BVH308" s="271">
        <f>BVH307+1</f>
        <v>2</v>
      </c>
      <c r="BVI308" s="275" t="s">
        <v>215</v>
      </c>
      <c r="BVJ308" s="271">
        <f>BVJ307+1</f>
        <v>2</v>
      </c>
      <c r="BVK308" s="275" t="s">
        <v>215</v>
      </c>
      <c r="BVL308" s="271">
        <f>BVL307+1</f>
        <v>2</v>
      </c>
      <c r="BVM308" s="275" t="s">
        <v>215</v>
      </c>
      <c r="BVN308" s="271">
        <f>BVN307+1</f>
        <v>2</v>
      </c>
      <c r="BVO308" s="275" t="s">
        <v>215</v>
      </c>
      <c r="BVP308" s="271">
        <f>BVP307+1</f>
        <v>2</v>
      </c>
      <c r="BVQ308" s="275" t="s">
        <v>215</v>
      </c>
      <c r="BVR308" s="271">
        <f>BVR307+1</f>
        <v>2</v>
      </c>
      <c r="BVS308" s="275" t="s">
        <v>215</v>
      </c>
      <c r="BVT308" s="271">
        <f>BVT307+1</f>
        <v>2</v>
      </c>
      <c r="BVU308" s="275" t="s">
        <v>215</v>
      </c>
      <c r="BVV308" s="271">
        <f>BVV307+1</f>
        <v>2</v>
      </c>
      <c r="BVW308" s="275" t="s">
        <v>215</v>
      </c>
      <c r="BVX308" s="271">
        <f>BVX307+1</f>
        <v>2</v>
      </c>
      <c r="BVY308" s="275" t="s">
        <v>215</v>
      </c>
      <c r="BVZ308" s="271">
        <f>BVZ307+1</f>
        <v>2</v>
      </c>
      <c r="BWA308" s="275" t="s">
        <v>215</v>
      </c>
      <c r="BWB308" s="271">
        <f>BWB307+1</f>
        <v>2</v>
      </c>
      <c r="BWC308" s="275" t="s">
        <v>215</v>
      </c>
      <c r="BWD308" s="271">
        <f>BWD307+1</f>
        <v>2</v>
      </c>
      <c r="BWE308" s="275" t="s">
        <v>215</v>
      </c>
      <c r="BWF308" s="271">
        <f>BWF307+1</f>
        <v>2</v>
      </c>
      <c r="BWG308" s="275" t="s">
        <v>215</v>
      </c>
      <c r="BWH308" s="271">
        <f>BWH307+1</f>
        <v>2</v>
      </c>
      <c r="BWI308" s="275" t="s">
        <v>215</v>
      </c>
      <c r="BWJ308" s="271">
        <f>BWJ307+1</f>
        <v>2</v>
      </c>
      <c r="BWK308" s="275" t="s">
        <v>215</v>
      </c>
      <c r="BWL308" s="271">
        <f>BWL307+1</f>
        <v>2</v>
      </c>
      <c r="BWM308" s="275" t="s">
        <v>215</v>
      </c>
      <c r="BWN308" s="271">
        <f>BWN307+1</f>
        <v>2</v>
      </c>
      <c r="BWO308" s="275" t="s">
        <v>215</v>
      </c>
      <c r="BWP308" s="271">
        <f>BWP307+1</f>
        <v>2</v>
      </c>
      <c r="BWQ308" s="275" t="s">
        <v>215</v>
      </c>
      <c r="BWR308" s="271">
        <f>BWR307+1</f>
        <v>2</v>
      </c>
      <c r="BWS308" s="275" t="s">
        <v>215</v>
      </c>
      <c r="BWT308" s="271">
        <f>BWT307+1</f>
        <v>2</v>
      </c>
      <c r="BWU308" s="275" t="s">
        <v>215</v>
      </c>
      <c r="BWV308" s="271">
        <f>BWV307+1</f>
        <v>2</v>
      </c>
      <c r="BWW308" s="275" t="s">
        <v>215</v>
      </c>
      <c r="BWX308" s="271">
        <f>BWX307+1</f>
        <v>2</v>
      </c>
      <c r="BWY308" s="275" t="s">
        <v>215</v>
      </c>
      <c r="BWZ308" s="271">
        <f>BWZ307+1</f>
        <v>2</v>
      </c>
      <c r="BXA308" s="275" t="s">
        <v>215</v>
      </c>
      <c r="BXB308" s="271">
        <f>BXB307+1</f>
        <v>2</v>
      </c>
      <c r="BXC308" s="275" t="s">
        <v>215</v>
      </c>
      <c r="BXD308" s="271">
        <f>BXD307+1</f>
        <v>2</v>
      </c>
      <c r="BXE308" s="275" t="s">
        <v>215</v>
      </c>
      <c r="BXF308" s="271">
        <f>BXF307+1</f>
        <v>2</v>
      </c>
      <c r="BXG308" s="275" t="s">
        <v>215</v>
      </c>
      <c r="BXH308" s="271">
        <f>BXH307+1</f>
        <v>2</v>
      </c>
      <c r="BXI308" s="275" t="s">
        <v>215</v>
      </c>
      <c r="BXJ308" s="271">
        <f>BXJ307+1</f>
        <v>2</v>
      </c>
      <c r="BXK308" s="275" t="s">
        <v>215</v>
      </c>
      <c r="BXL308" s="271">
        <f>BXL307+1</f>
        <v>2</v>
      </c>
      <c r="BXM308" s="275" t="s">
        <v>215</v>
      </c>
      <c r="BXN308" s="271">
        <f>BXN307+1</f>
        <v>2</v>
      </c>
      <c r="BXO308" s="275" t="s">
        <v>215</v>
      </c>
      <c r="BXP308" s="271">
        <f>BXP307+1</f>
        <v>2</v>
      </c>
      <c r="BXQ308" s="275" t="s">
        <v>215</v>
      </c>
      <c r="BXR308" s="271">
        <f>BXR307+1</f>
        <v>2</v>
      </c>
      <c r="BXS308" s="275" t="s">
        <v>215</v>
      </c>
      <c r="BXT308" s="271">
        <f>BXT307+1</f>
        <v>2</v>
      </c>
      <c r="BXU308" s="275" t="s">
        <v>215</v>
      </c>
      <c r="BXV308" s="271">
        <f>BXV307+1</f>
        <v>2</v>
      </c>
      <c r="BXW308" s="275" t="s">
        <v>215</v>
      </c>
      <c r="BXX308" s="271">
        <f>BXX307+1</f>
        <v>2</v>
      </c>
      <c r="BXY308" s="275" t="s">
        <v>215</v>
      </c>
      <c r="BXZ308" s="271">
        <f>BXZ307+1</f>
        <v>2</v>
      </c>
      <c r="BYA308" s="275" t="s">
        <v>215</v>
      </c>
      <c r="BYB308" s="271">
        <f>BYB307+1</f>
        <v>2</v>
      </c>
      <c r="BYC308" s="275" t="s">
        <v>215</v>
      </c>
      <c r="BYD308" s="271">
        <f>BYD307+1</f>
        <v>2</v>
      </c>
      <c r="BYE308" s="275" t="s">
        <v>215</v>
      </c>
      <c r="BYF308" s="271">
        <f>BYF307+1</f>
        <v>2</v>
      </c>
      <c r="BYG308" s="275" t="s">
        <v>215</v>
      </c>
      <c r="BYH308" s="271">
        <f>BYH307+1</f>
        <v>2</v>
      </c>
      <c r="BYI308" s="275" t="s">
        <v>215</v>
      </c>
      <c r="BYJ308" s="271">
        <f>BYJ307+1</f>
        <v>2</v>
      </c>
      <c r="BYK308" s="275" t="s">
        <v>215</v>
      </c>
      <c r="BYL308" s="271">
        <f>BYL307+1</f>
        <v>2</v>
      </c>
      <c r="BYM308" s="275" t="s">
        <v>215</v>
      </c>
      <c r="BYN308" s="271">
        <f>BYN307+1</f>
        <v>2</v>
      </c>
      <c r="BYO308" s="275" t="s">
        <v>215</v>
      </c>
      <c r="BYP308" s="271">
        <f>BYP307+1</f>
        <v>2</v>
      </c>
      <c r="BYQ308" s="275" t="s">
        <v>215</v>
      </c>
      <c r="BYR308" s="271">
        <f>BYR307+1</f>
        <v>2</v>
      </c>
      <c r="BYS308" s="275" t="s">
        <v>215</v>
      </c>
      <c r="BYT308" s="271">
        <f>BYT307+1</f>
        <v>2</v>
      </c>
      <c r="BYU308" s="275" t="s">
        <v>215</v>
      </c>
      <c r="BYV308" s="271">
        <f>BYV307+1</f>
        <v>2</v>
      </c>
      <c r="BYW308" s="275" t="s">
        <v>215</v>
      </c>
      <c r="BYX308" s="271">
        <f>BYX307+1</f>
        <v>2</v>
      </c>
      <c r="BYY308" s="275" t="s">
        <v>215</v>
      </c>
      <c r="BYZ308" s="271">
        <f>BYZ307+1</f>
        <v>2</v>
      </c>
      <c r="BZA308" s="275" t="s">
        <v>215</v>
      </c>
      <c r="BZB308" s="271">
        <f>BZB307+1</f>
        <v>2</v>
      </c>
      <c r="BZC308" s="275" t="s">
        <v>215</v>
      </c>
      <c r="BZD308" s="271">
        <f>BZD307+1</f>
        <v>2</v>
      </c>
      <c r="BZE308" s="275" t="s">
        <v>215</v>
      </c>
      <c r="BZF308" s="271">
        <f>BZF307+1</f>
        <v>2</v>
      </c>
      <c r="BZG308" s="275" t="s">
        <v>215</v>
      </c>
      <c r="BZH308" s="271">
        <f>BZH307+1</f>
        <v>2</v>
      </c>
      <c r="BZI308" s="275" t="s">
        <v>215</v>
      </c>
      <c r="BZJ308" s="271">
        <f>BZJ307+1</f>
        <v>2</v>
      </c>
      <c r="BZK308" s="275" t="s">
        <v>215</v>
      </c>
      <c r="BZL308" s="271">
        <f>BZL307+1</f>
        <v>2</v>
      </c>
      <c r="BZM308" s="275" t="s">
        <v>215</v>
      </c>
      <c r="BZN308" s="271">
        <f>BZN307+1</f>
        <v>2</v>
      </c>
      <c r="BZO308" s="275" t="s">
        <v>215</v>
      </c>
      <c r="BZP308" s="271">
        <f>BZP307+1</f>
        <v>2</v>
      </c>
      <c r="BZQ308" s="275" t="s">
        <v>215</v>
      </c>
      <c r="BZR308" s="271">
        <f>BZR307+1</f>
        <v>2</v>
      </c>
      <c r="BZS308" s="275" t="s">
        <v>215</v>
      </c>
      <c r="BZT308" s="271">
        <f>BZT307+1</f>
        <v>2</v>
      </c>
      <c r="BZU308" s="275" t="s">
        <v>215</v>
      </c>
      <c r="BZV308" s="271">
        <f>BZV307+1</f>
        <v>2</v>
      </c>
      <c r="BZW308" s="275" t="s">
        <v>215</v>
      </c>
      <c r="BZX308" s="271">
        <f>BZX307+1</f>
        <v>2</v>
      </c>
      <c r="BZY308" s="275" t="s">
        <v>215</v>
      </c>
      <c r="BZZ308" s="271">
        <f>BZZ307+1</f>
        <v>2</v>
      </c>
      <c r="CAA308" s="275" t="s">
        <v>215</v>
      </c>
      <c r="CAB308" s="271">
        <f>CAB307+1</f>
        <v>2</v>
      </c>
      <c r="CAC308" s="275" t="s">
        <v>215</v>
      </c>
      <c r="CAD308" s="271">
        <f>CAD307+1</f>
        <v>2</v>
      </c>
      <c r="CAE308" s="275" t="s">
        <v>215</v>
      </c>
      <c r="CAF308" s="271">
        <f>CAF307+1</f>
        <v>2</v>
      </c>
      <c r="CAG308" s="275" t="s">
        <v>215</v>
      </c>
      <c r="CAH308" s="271">
        <f>CAH307+1</f>
        <v>2</v>
      </c>
      <c r="CAI308" s="275" t="s">
        <v>215</v>
      </c>
      <c r="CAJ308" s="271">
        <f>CAJ307+1</f>
        <v>2</v>
      </c>
      <c r="CAK308" s="275" t="s">
        <v>215</v>
      </c>
      <c r="CAL308" s="271">
        <f>CAL307+1</f>
        <v>2</v>
      </c>
      <c r="CAM308" s="275" t="s">
        <v>215</v>
      </c>
      <c r="CAN308" s="271">
        <f>CAN307+1</f>
        <v>2</v>
      </c>
      <c r="CAO308" s="275" t="s">
        <v>215</v>
      </c>
      <c r="CAP308" s="271">
        <f>CAP307+1</f>
        <v>2</v>
      </c>
      <c r="CAQ308" s="275" t="s">
        <v>215</v>
      </c>
      <c r="CAR308" s="271">
        <f>CAR307+1</f>
        <v>2</v>
      </c>
      <c r="CAS308" s="275" t="s">
        <v>215</v>
      </c>
      <c r="CAT308" s="271">
        <f>CAT307+1</f>
        <v>2</v>
      </c>
      <c r="CAU308" s="275" t="s">
        <v>215</v>
      </c>
      <c r="CAV308" s="271">
        <f>CAV307+1</f>
        <v>2</v>
      </c>
      <c r="CAW308" s="275" t="s">
        <v>215</v>
      </c>
      <c r="CAX308" s="271">
        <f>CAX307+1</f>
        <v>2</v>
      </c>
      <c r="CAY308" s="275" t="s">
        <v>215</v>
      </c>
      <c r="CAZ308" s="271">
        <f>CAZ307+1</f>
        <v>2</v>
      </c>
      <c r="CBA308" s="275" t="s">
        <v>215</v>
      </c>
      <c r="CBB308" s="271">
        <f>CBB307+1</f>
        <v>2</v>
      </c>
      <c r="CBC308" s="275" t="s">
        <v>215</v>
      </c>
      <c r="CBD308" s="271">
        <f>CBD307+1</f>
        <v>2</v>
      </c>
      <c r="CBE308" s="275" t="s">
        <v>215</v>
      </c>
      <c r="CBF308" s="271">
        <f>CBF307+1</f>
        <v>2</v>
      </c>
      <c r="CBG308" s="275" t="s">
        <v>215</v>
      </c>
      <c r="CBH308" s="271">
        <f>CBH307+1</f>
        <v>2</v>
      </c>
      <c r="CBI308" s="275" t="s">
        <v>215</v>
      </c>
      <c r="CBJ308" s="271">
        <f>CBJ307+1</f>
        <v>2</v>
      </c>
      <c r="CBK308" s="275" t="s">
        <v>215</v>
      </c>
      <c r="CBL308" s="271">
        <f>CBL307+1</f>
        <v>2</v>
      </c>
      <c r="CBM308" s="275" t="s">
        <v>215</v>
      </c>
      <c r="CBN308" s="271">
        <f>CBN307+1</f>
        <v>2</v>
      </c>
      <c r="CBO308" s="275" t="s">
        <v>215</v>
      </c>
      <c r="CBP308" s="271">
        <f>CBP307+1</f>
        <v>2</v>
      </c>
      <c r="CBQ308" s="275" t="s">
        <v>215</v>
      </c>
      <c r="CBR308" s="271">
        <f>CBR307+1</f>
        <v>2</v>
      </c>
      <c r="CBS308" s="275" t="s">
        <v>215</v>
      </c>
      <c r="CBT308" s="271">
        <f>CBT307+1</f>
        <v>2</v>
      </c>
      <c r="CBU308" s="275" t="s">
        <v>215</v>
      </c>
      <c r="CBV308" s="271">
        <f>CBV307+1</f>
        <v>2</v>
      </c>
      <c r="CBW308" s="275" t="s">
        <v>215</v>
      </c>
      <c r="CBX308" s="271">
        <f>CBX307+1</f>
        <v>2</v>
      </c>
      <c r="CBY308" s="275" t="s">
        <v>215</v>
      </c>
      <c r="CBZ308" s="271">
        <f>CBZ307+1</f>
        <v>2</v>
      </c>
      <c r="CCA308" s="275" t="s">
        <v>215</v>
      </c>
      <c r="CCB308" s="271">
        <f>CCB307+1</f>
        <v>2</v>
      </c>
      <c r="CCC308" s="275" t="s">
        <v>215</v>
      </c>
      <c r="CCD308" s="271">
        <f>CCD307+1</f>
        <v>2</v>
      </c>
      <c r="CCE308" s="275" t="s">
        <v>215</v>
      </c>
      <c r="CCF308" s="271">
        <f>CCF307+1</f>
        <v>2</v>
      </c>
      <c r="CCG308" s="275" t="s">
        <v>215</v>
      </c>
      <c r="CCH308" s="271">
        <f>CCH307+1</f>
        <v>2</v>
      </c>
      <c r="CCI308" s="275" t="s">
        <v>215</v>
      </c>
      <c r="CCJ308" s="271">
        <f>CCJ307+1</f>
        <v>2</v>
      </c>
      <c r="CCK308" s="275" t="s">
        <v>215</v>
      </c>
      <c r="CCL308" s="271">
        <f>CCL307+1</f>
        <v>2</v>
      </c>
      <c r="CCM308" s="275" t="s">
        <v>215</v>
      </c>
      <c r="CCN308" s="271">
        <f>CCN307+1</f>
        <v>2</v>
      </c>
      <c r="CCO308" s="275" t="s">
        <v>215</v>
      </c>
      <c r="CCP308" s="271">
        <f>CCP307+1</f>
        <v>2</v>
      </c>
      <c r="CCQ308" s="275" t="s">
        <v>215</v>
      </c>
      <c r="CCR308" s="271">
        <f>CCR307+1</f>
        <v>2</v>
      </c>
      <c r="CCS308" s="275" t="s">
        <v>215</v>
      </c>
      <c r="CCT308" s="271">
        <f>CCT307+1</f>
        <v>2</v>
      </c>
      <c r="CCU308" s="275" t="s">
        <v>215</v>
      </c>
      <c r="CCV308" s="271">
        <f>CCV307+1</f>
        <v>2</v>
      </c>
      <c r="CCW308" s="275" t="s">
        <v>215</v>
      </c>
      <c r="CCX308" s="271">
        <f>CCX307+1</f>
        <v>2</v>
      </c>
      <c r="CCY308" s="275" t="s">
        <v>215</v>
      </c>
      <c r="CCZ308" s="271">
        <f>CCZ307+1</f>
        <v>2</v>
      </c>
      <c r="CDA308" s="275" t="s">
        <v>215</v>
      </c>
      <c r="CDB308" s="271">
        <f>CDB307+1</f>
        <v>2</v>
      </c>
      <c r="CDC308" s="275" t="s">
        <v>215</v>
      </c>
      <c r="CDD308" s="271">
        <f>CDD307+1</f>
        <v>2</v>
      </c>
      <c r="CDE308" s="275" t="s">
        <v>215</v>
      </c>
      <c r="CDF308" s="271">
        <f>CDF307+1</f>
        <v>2</v>
      </c>
      <c r="CDG308" s="275" t="s">
        <v>215</v>
      </c>
      <c r="CDH308" s="271">
        <f>CDH307+1</f>
        <v>2</v>
      </c>
      <c r="CDI308" s="275" t="s">
        <v>215</v>
      </c>
      <c r="CDJ308" s="271">
        <f>CDJ307+1</f>
        <v>2</v>
      </c>
      <c r="CDK308" s="275" t="s">
        <v>215</v>
      </c>
      <c r="CDL308" s="271">
        <f>CDL307+1</f>
        <v>2</v>
      </c>
      <c r="CDM308" s="275" t="s">
        <v>215</v>
      </c>
      <c r="CDN308" s="271">
        <f>CDN307+1</f>
        <v>2</v>
      </c>
      <c r="CDO308" s="275" t="s">
        <v>215</v>
      </c>
      <c r="CDP308" s="271">
        <f>CDP307+1</f>
        <v>2</v>
      </c>
      <c r="CDQ308" s="275" t="s">
        <v>215</v>
      </c>
      <c r="CDR308" s="271">
        <f>CDR307+1</f>
        <v>2</v>
      </c>
      <c r="CDS308" s="275" t="s">
        <v>215</v>
      </c>
      <c r="CDT308" s="271">
        <f>CDT307+1</f>
        <v>2</v>
      </c>
      <c r="CDU308" s="275" t="s">
        <v>215</v>
      </c>
      <c r="CDV308" s="271">
        <f>CDV307+1</f>
        <v>2</v>
      </c>
      <c r="CDW308" s="275" t="s">
        <v>215</v>
      </c>
      <c r="CDX308" s="271">
        <f>CDX307+1</f>
        <v>2</v>
      </c>
      <c r="CDY308" s="275" t="s">
        <v>215</v>
      </c>
      <c r="CDZ308" s="271">
        <f>CDZ307+1</f>
        <v>2</v>
      </c>
      <c r="CEA308" s="275" t="s">
        <v>215</v>
      </c>
      <c r="CEB308" s="271">
        <f>CEB307+1</f>
        <v>2</v>
      </c>
      <c r="CEC308" s="275" t="s">
        <v>215</v>
      </c>
      <c r="CED308" s="271">
        <f>CED307+1</f>
        <v>2</v>
      </c>
      <c r="CEE308" s="275" t="s">
        <v>215</v>
      </c>
      <c r="CEF308" s="271">
        <f>CEF307+1</f>
        <v>2</v>
      </c>
      <c r="CEG308" s="275" t="s">
        <v>215</v>
      </c>
      <c r="CEH308" s="271">
        <f>CEH307+1</f>
        <v>2</v>
      </c>
      <c r="CEI308" s="275" t="s">
        <v>215</v>
      </c>
      <c r="CEJ308" s="271">
        <f>CEJ307+1</f>
        <v>2</v>
      </c>
      <c r="CEK308" s="275" t="s">
        <v>215</v>
      </c>
      <c r="CEL308" s="271">
        <f>CEL307+1</f>
        <v>2</v>
      </c>
      <c r="CEM308" s="275" t="s">
        <v>215</v>
      </c>
      <c r="CEN308" s="271">
        <f>CEN307+1</f>
        <v>2</v>
      </c>
      <c r="CEO308" s="275" t="s">
        <v>215</v>
      </c>
      <c r="CEP308" s="271">
        <f>CEP307+1</f>
        <v>2</v>
      </c>
      <c r="CEQ308" s="275" t="s">
        <v>215</v>
      </c>
      <c r="CER308" s="271">
        <f>CER307+1</f>
        <v>2</v>
      </c>
      <c r="CES308" s="275" t="s">
        <v>215</v>
      </c>
      <c r="CET308" s="271">
        <f>CET307+1</f>
        <v>2</v>
      </c>
      <c r="CEU308" s="275" t="s">
        <v>215</v>
      </c>
      <c r="CEV308" s="271">
        <f>CEV307+1</f>
        <v>2</v>
      </c>
      <c r="CEW308" s="275" t="s">
        <v>215</v>
      </c>
      <c r="CEX308" s="271">
        <f>CEX307+1</f>
        <v>2</v>
      </c>
      <c r="CEY308" s="275" t="s">
        <v>215</v>
      </c>
      <c r="CEZ308" s="271">
        <f>CEZ307+1</f>
        <v>2</v>
      </c>
      <c r="CFA308" s="275" t="s">
        <v>215</v>
      </c>
      <c r="CFB308" s="271">
        <f>CFB307+1</f>
        <v>2</v>
      </c>
      <c r="CFC308" s="275" t="s">
        <v>215</v>
      </c>
      <c r="CFD308" s="271">
        <f>CFD307+1</f>
        <v>2</v>
      </c>
      <c r="CFE308" s="275" t="s">
        <v>215</v>
      </c>
      <c r="CFF308" s="271">
        <f>CFF307+1</f>
        <v>2</v>
      </c>
      <c r="CFG308" s="275" t="s">
        <v>215</v>
      </c>
      <c r="CFH308" s="271">
        <f>CFH307+1</f>
        <v>2</v>
      </c>
      <c r="CFI308" s="275" t="s">
        <v>215</v>
      </c>
      <c r="CFJ308" s="271">
        <f>CFJ307+1</f>
        <v>2</v>
      </c>
      <c r="CFK308" s="275" t="s">
        <v>215</v>
      </c>
      <c r="CFL308" s="271">
        <f>CFL307+1</f>
        <v>2</v>
      </c>
      <c r="CFM308" s="275" t="s">
        <v>215</v>
      </c>
      <c r="CFN308" s="271">
        <f>CFN307+1</f>
        <v>2</v>
      </c>
      <c r="CFO308" s="275" t="s">
        <v>215</v>
      </c>
      <c r="CFP308" s="271">
        <f>CFP307+1</f>
        <v>2</v>
      </c>
      <c r="CFQ308" s="275" t="s">
        <v>215</v>
      </c>
      <c r="CFR308" s="271">
        <f>CFR307+1</f>
        <v>2</v>
      </c>
      <c r="CFS308" s="275" t="s">
        <v>215</v>
      </c>
      <c r="CFT308" s="271">
        <f>CFT307+1</f>
        <v>2</v>
      </c>
      <c r="CFU308" s="275" t="s">
        <v>215</v>
      </c>
      <c r="CFV308" s="271">
        <f>CFV307+1</f>
        <v>2</v>
      </c>
      <c r="CFW308" s="275" t="s">
        <v>215</v>
      </c>
      <c r="CFX308" s="271">
        <f>CFX307+1</f>
        <v>2</v>
      </c>
      <c r="CFY308" s="275" t="s">
        <v>215</v>
      </c>
      <c r="CFZ308" s="271">
        <f>CFZ307+1</f>
        <v>2</v>
      </c>
      <c r="CGA308" s="275" t="s">
        <v>215</v>
      </c>
      <c r="CGB308" s="271">
        <f>CGB307+1</f>
        <v>2</v>
      </c>
      <c r="CGC308" s="275" t="s">
        <v>215</v>
      </c>
      <c r="CGD308" s="271">
        <f>CGD307+1</f>
        <v>2</v>
      </c>
      <c r="CGE308" s="275" t="s">
        <v>215</v>
      </c>
      <c r="CGF308" s="271">
        <f>CGF307+1</f>
        <v>2</v>
      </c>
      <c r="CGG308" s="275" t="s">
        <v>215</v>
      </c>
      <c r="CGH308" s="271">
        <f>CGH307+1</f>
        <v>2</v>
      </c>
      <c r="CGI308" s="275" t="s">
        <v>215</v>
      </c>
      <c r="CGJ308" s="271">
        <f>CGJ307+1</f>
        <v>2</v>
      </c>
      <c r="CGK308" s="275" t="s">
        <v>215</v>
      </c>
      <c r="CGL308" s="271">
        <f>CGL307+1</f>
        <v>2</v>
      </c>
      <c r="CGM308" s="275" t="s">
        <v>215</v>
      </c>
      <c r="CGN308" s="271">
        <f>CGN307+1</f>
        <v>2</v>
      </c>
      <c r="CGO308" s="275" t="s">
        <v>215</v>
      </c>
      <c r="CGP308" s="271">
        <f>CGP307+1</f>
        <v>2</v>
      </c>
      <c r="CGQ308" s="275" t="s">
        <v>215</v>
      </c>
      <c r="CGR308" s="271">
        <f>CGR307+1</f>
        <v>2</v>
      </c>
      <c r="CGS308" s="275" t="s">
        <v>215</v>
      </c>
      <c r="CGT308" s="271">
        <f>CGT307+1</f>
        <v>2</v>
      </c>
      <c r="CGU308" s="275" t="s">
        <v>215</v>
      </c>
      <c r="CGV308" s="271">
        <f>CGV307+1</f>
        <v>2</v>
      </c>
      <c r="CGW308" s="275" t="s">
        <v>215</v>
      </c>
      <c r="CGX308" s="271">
        <f>CGX307+1</f>
        <v>2</v>
      </c>
      <c r="CGY308" s="275" t="s">
        <v>215</v>
      </c>
      <c r="CGZ308" s="271">
        <f>CGZ307+1</f>
        <v>2</v>
      </c>
      <c r="CHA308" s="275" t="s">
        <v>215</v>
      </c>
      <c r="CHB308" s="271">
        <f>CHB307+1</f>
        <v>2</v>
      </c>
      <c r="CHC308" s="275" t="s">
        <v>215</v>
      </c>
      <c r="CHD308" s="271">
        <f>CHD307+1</f>
        <v>2</v>
      </c>
      <c r="CHE308" s="275" t="s">
        <v>215</v>
      </c>
      <c r="CHF308" s="271">
        <f>CHF307+1</f>
        <v>2</v>
      </c>
      <c r="CHG308" s="275" t="s">
        <v>215</v>
      </c>
      <c r="CHH308" s="271">
        <f>CHH307+1</f>
        <v>2</v>
      </c>
      <c r="CHI308" s="275" t="s">
        <v>215</v>
      </c>
      <c r="CHJ308" s="271">
        <f>CHJ307+1</f>
        <v>2</v>
      </c>
      <c r="CHK308" s="275" t="s">
        <v>215</v>
      </c>
      <c r="CHL308" s="271">
        <f>CHL307+1</f>
        <v>2</v>
      </c>
      <c r="CHM308" s="275" t="s">
        <v>215</v>
      </c>
      <c r="CHN308" s="271">
        <f>CHN307+1</f>
        <v>2</v>
      </c>
      <c r="CHO308" s="275" t="s">
        <v>215</v>
      </c>
      <c r="CHP308" s="271">
        <f>CHP307+1</f>
        <v>2</v>
      </c>
      <c r="CHQ308" s="275" t="s">
        <v>215</v>
      </c>
      <c r="CHR308" s="271">
        <f>CHR307+1</f>
        <v>2</v>
      </c>
      <c r="CHS308" s="275" t="s">
        <v>215</v>
      </c>
      <c r="CHT308" s="271">
        <f>CHT307+1</f>
        <v>2</v>
      </c>
      <c r="CHU308" s="275" t="s">
        <v>215</v>
      </c>
      <c r="CHV308" s="271">
        <f>CHV307+1</f>
        <v>2</v>
      </c>
      <c r="CHW308" s="275" t="s">
        <v>215</v>
      </c>
      <c r="CHX308" s="271">
        <f>CHX307+1</f>
        <v>2</v>
      </c>
      <c r="CHY308" s="275" t="s">
        <v>215</v>
      </c>
      <c r="CHZ308" s="271">
        <f>CHZ307+1</f>
        <v>2</v>
      </c>
      <c r="CIA308" s="275" t="s">
        <v>215</v>
      </c>
      <c r="CIB308" s="271">
        <f>CIB307+1</f>
        <v>2</v>
      </c>
      <c r="CIC308" s="275" t="s">
        <v>215</v>
      </c>
      <c r="CID308" s="271">
        <f>CID307+1</f>
        <v>2</v>
      </c>
      <c r="CIE308" s="275" t="s">
        <v>215</v>
      </c>
      <c r="CIF308" s="271">
        <f>CIF307+1</f>
        <v>2</v>
      </c>
      <c r="CIG308" s="275" t="s">
        <v>215</v>
      </c>
      <c r="CIH308" s="271">
        <f>CIH307+1</f>
        <v>2</v>
      </c>
      <c r="CII308" s="275" t="s">
        <v>215</v>
      </c>
      <c r="CIJ308" s="271">
        <f>CIJ307+1</f>
        <v>2</v>
      </c>
      <c r="CIK308" s="275" t="s">
        <v>215</v>
      </c>
      <c r="CIL308" s="271">
        <f>CIL307+1</f>
        <v>2</v>
      </c>
      <c r="CIM308" s="275" t="s">
        <v>215</v>
      </c>
      <c r="CIN308" s="271">
        <f>CIN307+1</f>
        <v>2</v>
      </c>
      <c r="CIO308" s="275" t="s">
        <v>215</v>
      </c>
      <c r="CIP308" s="271">
        <f>CIP307+1</f>
        <v>2</v>
      </c>
      <c r="CIQ308" s="275" t="s">
        <v>215</v>
      </c>
      <c r="CIR308" s="271">
        <f>CIR307+1</f>
        <v>2</v>
      </c>
      <c r="CIS308" s="275" t="s">
        <v>215</v>
      </c>
      <c r="CIT308" s="271">
        <f>CIT307+1</f>
        <v>2</v>
      </c>
      <c r="CIU308" s="275" t="s">
        <v>215</v>
      </c>
      <c r="CIV308" s="271">
        <f>CIV307+1</f>
        <v>2</v>
      </c>
      <c r="CIW308" s="275" t="s">
        <v>215</v>
      </c>
      <c r="CIX308" s="271">
        <f>CIX307+1</f>
        <v>2</v>
      </c>
      <c r="CIY308" s="275" t="s">
        <v>215</v>
      </c>
      <c r="CIZ308" s="271">
        <f>CIZ307+1</f>
        <v>2</v>
      </c>
      <c r="CJA308" s="275" t="s">
        <v>215</v>
      </c>
      <c r="CJB308" s="271">
        <f>CJB307+1</f>
        <v>2</v>
      </c>
      <c r="CJC308" s="275" t="s">
        <v>215</v>
      </c>
      <c r="CJD308" s="271">
        <f>CJD307+1</f>
        <v>2</v>
      </c>
      <c r="CJE308" s="275" t="s">
        <v>215</v>
      </c>
      <c r="CJF308" s="271">
        <f>CJF307+1</f>
        <v>2</v>
      </c>
      <c r="CJG308" s="275" t="s">
        <v>215</v>
      </c>
      <c r="CJH308" s="271">
        <f>CJH307+1</f>
        <v>2</v>
      </c>
      <c r="CJI308" s="275" t="s">
        <v>215</v>
      </c>
      <c r="CJJ308" s="271">
        <f>CJJ307+1</f>
        <v>2</v>
      </c>
      <c r="CJK308" s="275" t="s">
        <v>215</v>
      </c>
      <c r="CJL308" s="271">
        <f>CJL307+1</f>
        <v>2</v>
      </c>
      <c r="CJM308" s="275" t="s">
        <v>215</v>
      </c>
      <c r="CJN308" s="271">
        <f>CJN307+1</f>
        <v>2</v>
      </c>
      <c r="CJO308" s="275" t="s">
        <v>215</v>
      </c>
      <c r="CJP308" s="271">
        <f>CJP307+1</f>
        <v>2</v>
      </c>
      <c r="CJQ308" s="275" t="s">
        <v>215</v>
      </c>
      <c r="CJR308" s="271">
        <f>CJR307+1</f>
        <v>2</v>
      </c>
      <c r="CJS308" s="275" t="s">
        <v>215</v>
      </c>
      <c r="CJT308" s="271">
        <f>CJT307+1</f>
        <v>2</v>
      </c>
      <c r="CJU308" s="275" t="s">
        <v>215</v>
      </c>
      <c r="CJV308" s="271">
        <f>CJV307+1</f>
        <v>2</v>
      </c>
      <c r="CJW308" s="275" t="s">
        <v>215</v>
      </c>
      <c r="CJX308" s="271">
        <f>CJX307+1</f>
        <v>2</v>
      </c>
      <c r="CJY308" s="275" t="s">
        <v>215</v>
      </c>
      <c r="CJZ308" s="271">
        <f>CJZ307+1</f>
        <v>2</v>
      </c>
      <c r="CKA308" s="275" t="s">
        <v>215</v>
      </c>
      <c r="CKB308" s="271">
        <f>CKB307+1</f>
        <v>2</v>
      </c>
      <c r="CKC308" s="275" t="s">
        <v>215</v>
      </c>
      <c r="CKD308" s="271">
        <f>CKD307+1</f>
        <v>2</v>
      </c>
      <c r="CKE308" s="275" t="s">
        <v>215</v>
      </c>
      <c r="CKF308" s="271">
        <f>CKF307+1</f>
        <v>2</v>
      </c>
      <c r="CKG308" s="275" t="s">
        <v>215</v>
      </c>
      <c r="CKH308" s="271">
        <f>CKH307+1</f>
        <v>2</v>
      </c>
      <c r="CKI308" s="275" t="s">
        <v>215</v>
      </c>
      <c r="CKJ308" s="271">
        <f>CKJ307+1</f>
        <v>2</v>
      </c>
      <c r="CKK308" s="275" t="s">
        <v>215</v>
      </c>
      <c r="CKL308" s="271">
        <f>CKL307+1</f>
        <v>2</v>
      </c>
      <c r="CKM308" s="275" t="s">
        <v>215</v>
      </c>
      <c r="CKN308" s="271">
        <f>CKN307+1</f>
        <v>2</v>
      </c>
      <c r="CKO308" s="275" t="s">
        <v>215</v>
      </c>
      <c r="CKP308" s="271">
        <f>CKP307+1</f>
        <v>2</v>
      </c>
      <c r="CKQ308" s="275" t="s">
        <v>215</v>
      </c>
      <c r="CKR308" s="271">
        <f>CKR307+1</f>
        <v>2</v>
      </c>
      <c r="CKS308" s="275" t="s">
        <v>215</v>
      </c>
      <c r="CKT308" s="271">
        <f>CKT307+1</f>
        <v>2</v>
      </c>
      <c r="CKU308" s="275" t="s">
        <v>215</v>
      </c>
      <c r="CKV308" s="271">
        <f>CKV307+1</f>
        <v>2</v>
      </c>
      <c r="CKW308" s="275" t="s">
        <v>215</v>
      </c>
      <c r="CKX308" s="271">
        <f>CKX307+1</f>
        <v>2</v>
      </c>
      <c r="CKY308" s="275" t="s">
        <v>215</v>
      </c>
      <c r="CKZ308" s="271">
        <f>CKZ307+1</f>
        <v>2</v>
      </c>
      <c r="CLA308" s="275" t="s">
        <v>215</v>
      </c>
      <c r="CLB308" s="271">
        <f>CLB307+1</f>
        <v>2</v>
      </c>
      <c r="CLC308" s="275" t="s">
        <v>215</v>
      </c>
      <c r="CLD308" s="271">
        <f>CLD307+1</f>
        <v>2</v>
      </c>
      <c r="CLE308" s="275" t="s">
        <v>215</v>
      </c>
      <c r="CLF308" s="271">
        <f>CLF307+1</f>
        <v>2</v>
      </c>
      <c r="CLG308" s="275" t="s">
        <v>215</v>
      </c>
      <c r="CLH308" s="271">
        <f>CLH307+1</f>
        <v>2</v>
      </c>
      <c r="CLI308" s="275" t="s">
        <v>215</v>
      </c>
      <c r="CLJ308" s="271">
        <f>CLJ307+1</f>
        <v>2</v>
      </c>
      <c r="CLK308" s="275" t="s">
        <v>215</v>
      </c>
      <c r="CLL308" s="271">
        <f>CLL307+1</f>
        <v>2</v>
      </c>
      <c r="CLM308" s="275" t="s">
        <v>215</v>
      </c>
      <c r="CLN308" s="271">
        <f>CLN307+1</f>
        <v>2</v>
      </c>
      <c r="CLO308" s="275" t="s">
        <v>215</v>
      </c>
      <c r="CLP308" s="271">
        <f>CLP307+1</f>
        <v>2</v>
      </c>
      <c r="CLQ308" s="275" t="s">
        <v>215</v>
      </c>
      <c r="CLR308" s="271">
        <f>CLR307+1</f>
        <v>2</v>
      </c>
      <c r="CLS308" s="275" t="s">
        <v>215</v>
      </c>
      <c r="CLT308" s="271">
        <f>CLT307+1</f>
        <v>2</v>
      </c>
      <c r="CLU308" s="275" t="s">
        <v>215</v>
      </c>
      <c r="CLV308" s="271">
        <f>CLV307+1</f>
        <v>2</v>
      </c>
      <c r="CLW308" s="275" t="s">
        <v>215</v>
      </c>
      <c r="CLX308" s="271">
        <f>CLX307+1</f>
        <v>2</v>
      </c>
      <c r="CLY308" s="275" t="s">
        <v>215</v>
      </c>
      <c r="CLZ308" s="271">
        <f>CLZ307+1</f>
        <v>2</v>
      </c>
      <c r="CMA308" s="275" t="s">
        <v>215</v>
      </c>
      <c r="CMB308" s="271">
        <f>CMB307+1</f>
        <v>2</v>
      </c>
      <c r="CMC308" s="275" t="s">
        <v>215</v>
      </c>
      <c r="CMD308" s="271">
        <f>CMD307+1</f>
        <v>2</v>
      </c>
      <c r="CME308" s="275" t="s">
        <v>215</v>
      </c>
      <c r="CMF308" s="271">
        <f>CMF307+1</f>
        <v>2</v>
      </c>
      <c r="CMG308" s="275" t="s">
        <v>215</v>
      </c>
      <c r="CMH308" s="271">
        <f>CMH307+1</f>
        <v>2</v>
      </c>
      <c r="CMI308" s="275" t="s">
        <v>215</v>
      </c>
      <c r="CMJ308" s="271">
        <f>CMJ307+1</f>
        <v>2</v>
      </c>
      <c r="CMK308" s="275" t="s">
        <v>215</v>
      </c>
      <c r="CML308" s="271">
        <f>CML307+1</f>
        <v>2</v>
      </c>
      <c r="CMM308" s="275" t="s">
        <v>215</v>
      </c>
      <c r="CMN308" s="271">
        <f>CMN307+1</f>
        <v>2</v>
      </c>
      <c r="CMO308" s="275" t="s">
        <v>215</v>
      </c>
      <c r="CMP308" s="271">
        <f>CMP307+1</f>
        <v>2</v>
      </c>
      <c r="CMQ308" s="275" t="s">
        <v>215</v>
      </c>
      <c r="CMR308" s="271">
        <f>CMR307+1</f>
        <v>2</v>
      </c>
      <c r="CMS308" s="275" t="s">
        <v>215</v>
      </c>
      <c r="CMT308" s="271">
        <f>CMT307+1</f>
        <v>2</v>
      </c>
      <c r="CMU308" s="275" t="s">
        <v>215</v>
      </c>
      <c r="CMV308" s="271">
        <f>CMV307+1</f>
        <v>2</v>
      </c>
      <c r="CMW308" s="275" t="s">
        <v>215</v>
      </c>
      <c r="CMX308" s="271">
        <f>CMX307+1</f>
        <v>2</v>
      </c>
      <c r="CMY308" s="275" t="s">
        <v>215</v>
      </c>
      <c r="CMZ308" s="271">
        <f>CMZ307+1</f>
        <v>2</v>
      </c>
      <c r="CNA308" s="275" t="s">
        <v>215</v>
      </c>
      <c r="CNB308" s="271">
        <f>CNB307+1</f>
        <v>2</v>
      </c>
      <c r="CNC308" s="275" t="s">
        <v>215</v>
      </c>
      <c r="CND308" s="271">
        <f>CND307+1</f>
        <v>2</v>
      </c>
      <c r="CNE308" s="275" t="s">
        <v>215</v>
      </c>
      <c r="CNF308" s="271">
        <f>CNF307+1</f>
        <v>2</v>
      </c>
      <c r="CNG308" s="275" t="s">
        <v>215</v>
      </c>
      <c r="CNH308" s="271">
        <f>CNH307+1</f>
        <v>2</v>
      </c>
      <c r="CNI308" s="275" t="s">
        <v>215</v>
      </c>
      <c r="CNJ308" s="271">
        <f>CNJ307+1</f>
        <v>2</v>
      </c>
      <c r="CNK308" s="275" t="s">
        <v>215</v>
      </c>
      <c r="CNL308" s="271">
        <f>CNL307+1</f>
        <v>2</v>
      </c>
      <c r="CNM308" s="275" t="s">
        <v>215</v>
      </c>
      <c r="CNN308" s="271">
        <f>CNN307+1</f>
        <v>2</v>
      </c>
      <c r="CNO308" s="275" t="s">
        <v>215</v>
      </c>
      <c r="CNP308" s="271">
        <f>CNP307+1</f>
        <v>2</v>
      </c>
      <c r="CNQ308" s="275" t="s">
        <v>215</v>
      </c>
      <c r="CNR308" s="271">
        <f>CNR307+1</f>
        <v>2</v>
      </c>
      <c r="CNS308" s="275" t="s">
        <v>215</v>
      </c>
      <c r="CNT308" s="271">
        <f>CNT307+1</f>
        <v>2</v>
      </c>
      <c r="CNU308" s="275" t="s">
        <v>215</v>
      </c>
      <c r="CNV308" s="271">
        <f>CNV307+1</f>
        <v>2</v>
      </c>
      <c r="CNW308" s="275" t="s">
        <v>215</v>
      </c>
      <c r="CNX308" s="271">
        <f>CNX307+1</f>
        <v>2</v>
      </c>
      <c r="CNY308" s="275" t="s">
        <v>215</v>
      </c>
      <c r="CNZ308" s="271">
        <f>CNZ307+1</f>
        <v>2</v>
      </c>
      <c r="COA308" s="275" t="s">
        <v>215</v>
      </c>
      <c r="COB308" s="271">
        <f>COB307+1</f>
        <v>2</v>
      </c>
      <c r="COC308" s="275" t="s">
        <v>215</v>
      </c>
      <c r="COD308" s="271">
        <f>COD307+1</f>
        <v>2</v>
      </c>
      <c r="COE308" s="275" t="s">
        <v>215</v>
      </c>
      <c r="COF308" s="271">
        <f>COF307+1</f>
        <v>2</v>
      </c>
      <c r="COG308" s="275" t="s">
        <v>215</v>
      </c>
      <c r="COH308" s="271">
        <f>COH307+1</f>
        <v>2</v>
      </c>
      <c r="COI308" s="275" t="s">
        <v>215</v>
      </c>
      <c r="COJ308" s="271">
        <f>COJ307+1</f>
        <v>2</v>
      </c>
      <c r="COK308" s="275" t="s">
        <v>215</v>
      </c>
      <c r="COL308" s="271">
        <f>COL307+1</f>
        <v>2</v>
      </c>
      <c r="COM308" s="275" t="s">
        <v>215</v>
      </c>
      <c r="CON308" s="271">
        <f>CON307+1</f>
        <v>2</v>
      </c>
      <c r="COO308" s="275" t="s">
        <v>215</v>
      </c>
      <c r="COP308" s="271">
        <f>COP307+1</f>
        <v>2</v>
      </c>
      <c r="COQ308" s="275" t="s">
        <v>215</v>
      </c>
      <c r="COR308" s="271">
        <f>COR307+1</f>
        <v>2</v>
      </c>
      <c r="COS308" s="275" t="s">
        <v>215</v>
      </c>
      <c r="COT308" s="271">
        <f>COT307+1</f>
        <v>2</v>
      </c>
      <c r="COU308" s="275" t="s">
        <v>215</v>
      </c>
      <c r="COV308" s="271">
        <f>COV307+1</f>
        <v>2</v>
      </c>
      <c r="COW308" s="275" t="s">
        <v>215</v>
      </c>
      <c r="COX308" s="271">
        <f>COX307+1</f>
        <v>2</v>
      </c>
      <c r="COY308" s="275" t="s">
        <v>215</v>
      </c>
      <c r="COZ308" s="271">
        <f>COZ307+1</f>
        <v>2</v>
      </c>
      <c r="CPA308" s="275" t="s">
        <v>215</v>
      </c>
      <c r="CPB308" s="271">
        <f>CPB307+1</f>
        <v>2</v>
      </c>
      <c r="CPC308" s="275" t="s">
        <v>215</v>
      </c>
      <c r="CPD308" s="271">
        <f>CPD307+1</f>
        <v>2</v>
      </c>
      <c r="CPE308" s="275" t="s">
        <v>215</v>
      </c>
      <c r="CPF308" s="271">
        <f>CPF307+1</f>
        <v>2</v>
      </c>
      <c r="CPG308" s="275" t="s">
        <v>215</v>
      </c>
      <c r="CPH308" s="271">
        <f>CPH307+1</f>
        <v>2</v>
      </c>
      <c r="CPI308" s="275" t="s">
        <v>215</v>
      </c>
      <c r="CPJ308" s="271">
        <f>CPJ307+1</f>
        <v>2</v>
      </c>
      <c r="CPK308" s="275" t="s">
        <v>215</v>
      </c>
      <c r="CPL308" s="271">
        <f>CPL307+1</f>
        <v>2</v>
      </c>
      <c r="CPM308" s="275" t="s">
        <v>215</v>
      </c>
      <c r="CPN308" s="271">
        <f>CPN307+1</f>
        <v>2</v>
      </c>
      <c r="CPO308" s="275" t="s">
        <v>215</v>
      </c>
      <c r="CPP308" s="271">
        <f>CPP307+1</f>
        <v>2</v>
      </c>
      <c r="CPQ308" s="275" t="s">
        <v>215</v>
      </c>
      <c r="CPR308" s="271">
        <f>CPR307+1</f>
        <v>2</v>
      </c>
      <c r="CPS308" s="275" t="s">
        <v>215</v>
      </c>
      <c r="CPT308" s="271">
        <f>CPT307+1</f>
        <v>2</v>
      </c>
      <c r="CPU308" s="275" t="s">
        <v>215</v>
      </c>
      <c r="CPV308" s="271">
        <f>CPV307+1</f>
        <v>2</v>
      </c>
      <c r="CPW308" s="275" t="s">
        <v>215</v>
      </c>
      <c r="CPX308" s="271">
        <f>CPX307+1</f>
        <v>2</v>
      </c>
      <c r="CPY308" s="275" t="s">
        <v>215</v>
      </c>
      <c r="CPZ308" s="271">
        <f>CPZ307+1</f>
        <v>2</v>
      </c>
      <c r="CQA308" s="275" t="s">
        <v>215</v>
      </c>
      <c r="CQB308" s="271">
        <f>CQB307+1</f>
        <v>2</v>
      </c>
      <c r="CQC308" s="275" t="s">
        <v>215</v>
      </c>
      <c r="CQD308" s="271">
        <f>CQD307+1</f>
        <v>2</v>
      </c>
      <c r="CQE308" s="275" t="s">
        <v>215</v>
      </c>
      <c r="CQF308" s="271">
        <f>CQF307+1</f>
        <v>2</v>
      </c>
      <c r="CQG308" s="275" t="s">
        <v>215</v>
      </c>
      <c r="CQH308" s="271">
        <f>CQH307+1</f>
        <v>2</v>
      </c>
      <c r="CQI308" s="275" t="s">
        <v>215</v>
      </c>
      <c r="CQJ308" s="271">
        <f>CQJ307+1</f>
        <v>2</v>
      </c>
      <c r="CQK308" s="275" t="s">
        <v>215</v>
      </c>
      <c r="CQL308" s="271">
        <f>CQL307+1</f>
        <v>2</v>
      </c>
      <c r="CQM308" s="275" t="s">
        <v>215</v>
      </c>
      <c r="CQN308" s="271">
        <f>CQN307+1</f>
        <v>2</v>
      </c>
      <c r="CQO308" s="275" t="s">
        <v>215</v>
      </c>
      <c r="CQP308" s="271">
        <f>CQP307+1</f>
        <v>2</v>
      </c>
      <c r="CQQ308" s="275" t="s">
        <v>215</v>
      </c>
      <c r="CQR308" s="271">
        <f>CQR307+1</f>
        <v>2</v>
      </c>
      <c r="CQS308" s="275" t="s">
        <v>215</v>
      </c>
      <c r="CQT308" s="271">
        <f>CQT307+1</f>
        <v>2</v>
      </c>
      <c r="CQU308" s="275" t="s">
        <v>215</v>
      </c>
      <c r="CQV308" s="271">
        <f>CQV307+1</f>
        <v>2</v>
      </c>
      <c r="CQW308" s="275" t="s">
        <v>215</v>
      </c>
      <c r="CQX308" s="271">
        <f>CQX307+1</f>
        <v>2</v>
      </c>
      <c r="CQY308" s="275" t="s">
        <v>215</v>
      </c>
      <c r="CQZ308" s="271">
        <f>CQZ307+1</f>
        <v>2</v>
      </c>
      <c r="CRA308" s="275" t="s">
        <v>215</v>
      </c>
      <c r="CRB308" s="271">
        <f>CRB307+1</f>
        <v>2</v>
      </c>
      <c r="CRC308" s="275" t="s">
        <v>215</v>
      </c>
      <c r="CRD308" s="271">
        <f>CRD307+1</f>
        <v>2</v>
      </c>
      <c r="CRE308" s="275" t="s">
        <v>215</v>
      </c>
      <c r="CRF308" s="271">
        <f>CRF307+1</f>
        <v>2</v>
      </c>
      <c r="CRG308" s="275" t="s">
        <v>215</v>
      </c>
      <c r="CRH308" s="271">
        <f>CRH307+1</f>
        <v>2</v>
      </c>
      <c r="CRI308" s="275" t="s">
        <v>215</v>
      </c>
      <c r="CRJ308" s="271">
        <f>CRJ307+1</f>
        <v>2</v>
      </c>
      <c r="CRK308" s="275" t="s">
        <v>215</v>
      </c>
      <c r="CRL308" s="271">
        <f>CRL307+1</f>
        <v>2</v>
      </c>
      <c r="CRM308" s="275" t="s">
        <v>215</v>
      </c>
      <c r="CRN308" s="271">
        <f>CRN307+1</f>
        <v>2</v>
      </c>
      <c r="CRO308" s="275" t="s">
        <v>215</v>
      </c>
      <c r="CRP308" s="271">
        <f>CRP307+1</f>
        <v>2</v>
      </c>
      <c r="CRQ308" s="275" t="s">
        <v>215</v>
      </c>
      <c r="CRR308" s="271">
        <f>CRR307+1</f>
        <v>2</v>
      </c>
      <c r="CRS308" s="275" t="s">
        <v>215</v>
      </c>
      <c r="CRT308" s="271">
        <f>CRT307+1</f>
        <v>2</v>
      </c>
      <c r="CRU308" s="275" t="s">
        <v>215</v>
      </c>
      <c r="CRV308" s="271">
        <f>CRV307+1</f>
        <v>2</v>
      </c>
      <c r="CRW308" s="275" t="s">
        <v>215</v>
      </c>
      <c r="CRX308" s="271">
        <f>CRX307+1</f>
        <v>2</v>
      </c>
      <c r="CRY308" s="275" t="s">
        <v>215</v>
      </c>
      <c r="CRZ308" s="271">
        <f>CRZ307+1</f>
        <v>2</v>
      </c>
      <c r="CSA308" s="275" t="s">
        <v>215</v>
      </c>
      <c r="CSB308" s="271">
        <f>CSB307+1</f>
        <v>2</v>
      </c>
      <c r="CSC308" s="275" t="s">
        <v>215</v>
      </c>
      <c r="CSD308" s="271">
        <f>CSD307+1</f>
        <v>2</v>
      </c>
      <c r="CSE308" s="275" t="s">
        <v>215</v>
      </c>
      <c r="CSF308" s="271">
        <f>CSF307+1</f>
        <v>2</v>
      </c>
      <c r="CSG308" s="275" t="s">
        <v>215</v>
      </c>
      <c r="CSH308" s="271">
        <f>CSH307+1</f>
        <v>2</v>
      </c>
      <c r="CSI308" s="275" t="s">
        <v>215</v>
      </c>
      <c r="CSJ308" s="271">
        <f>CSJ307+1</f>
        <v>2</v>
      </c>
      <c r="CSK308" s="275" t="s">
        <v>215</v>
      </c>
      <c r="CSL308" s="271">
        <f>CSL307+1</f>
        <v>2</v>
      </c>
      <c r="CSM308" s="275" t="s">
        <v>215</v>
      </c>
      <c r="CSN308" s="271">
        <f>CSN307+1</f>
        <v>2</v>
      </c>
      <c r="CSO308" s="275" t="s">
        <v>215</v>
      </c>
      <c r="CSP308" s="271">
        <f>CSP307+1</f>
        <v>2</v>
      </c>
      <c r="CSQ308" s="275" t="s">
        <v>215</v>
      </c>
      <c r="CSR308" s="271">
        <f>CSR307+1</f>
        <v>2</v>
      </c>
      <c r="CSS308" s="275" t="s">
        <v>215</v>
      </c>
      <c r="CST308" s="271">
        <f>CST307+1</f>
        <v>2</v>
      </c>
      <c r="CSU308" s="275" t="s">
        <v>215</v>
      </c>
      <c r="CSV308" s="271">
        <f>CSV307+1</f>
        <v>2</v>
      </c>
      <c r="CSW308" s="275" t="s">
        <v>215</v>
      </c>
      <c r="CSX308" s="271">
        <f>CSX307+1</f>
        <v>2</v>
      </c>
      <c r="CSY308" s="275" t="s">
        <v>215</v>
      </c>
      <c r="CSZ308" s="271">
        <f>CSZ307+1</f>
        <v>2</v>
      </c>
      <c r="CTA308" s="275" t="s">
        <v>215</v>
      </c>
      <c r="CTB308" s="271">
        <f>CTB307+1</f>
        <v>2</v>
      </c>
      <c r="CTC308" s="275" t="s">
        <v>215</v>
      </c>
      <c r="CTD308" s="271">
        <f>CTD307+1</f>
        <v>2</v>
      </c>
      <c r="CTE308" s="275" t="s">
        <v>215</v>
      </c>
      <c r="CTF308" s="271">
        <f>CTF307+1</f>
        <v>2</v>
      </c>
      <c r="CTG308" s="275" t="s">
        <v>215</v>
      </c>
      <c r="CTH308" s="271">
        <f>CTH307+1</f>
        <v>2</v>
      </c>
      <c r="CTI308" s="275" t="s">
        <v>215</v>
      </c>
      <c r="CTJ308" s="271">
        <f>CTJ307+1</f>
        <v>2</v>
      </c>
      <c r="CTK308" s="275" t="s">
        <v>215</v>
      </c>
      <c r="CTL308" s="271">
        <f>CTL307+1</f>
        <v>2</v>
      </c>
      <c r="CTM308" s="275" t="s">
        <v>215</v>
      </c>
      <c r="CTN308" s="271">
        <f>CTN307+1</f>
        <v>2</v>
      </c>
      <c r="CTO308" s="275" t="s">
        <v>215</v>
      </c>
      <c r="CTP308" s="271">
        <f>CTP307+1</f>
        <v>2</v>
      </c>
      <c r="CTQ308" s="275" t="s">
        <v>215</v>
      </c>
      <c r="CTR308" s="271">
        <f>CTR307+1</f>
        <v>2</v>
      </c>
      <c r="CTS308" s="275" t="s">
        <v>215</v>
      </c>
      <c r="CTT308" s="271">
        <f>CTT307+1</f>
        <v>2</v>
      </c>
      <c r="CTU308" s="275" t="s">
        <v>215</v>
      </c>
      <c r="CTV308" s="271">
        <f>CTV307+1</f>
        <v>2</v>
      </c>
      <c r="CTW308" s="275" t="s">
        <v>215</v>
      </c>
      <c r="CTX308" s="271">
        <f>CTX307+1</f>
        <v>2</v>
      </c>
      <c r="CTY308" s="275" t="s">
        <v>215</v>
      </c>
      <c r="CTZ308" s="271">
        <f>CTZ307+1</f>
        <v>2</v>
      </c>
      <c r="CUA308" s="275" t="s">
        <v>215</v>
      </c>
      <c r="CUB308" s="271">
        <f>CUB307+1</f>
        <v>2</v>
      </c>
      <c r="CUC308" s="275" t="s">
        <v>215</v>
      </c>
      <c r="CUD308" s="271">
        <f>CUD307+1</f>
        <v>2</v>
      </c>
      <c r="CUE308" s="275" t="s">
        <v>215</v>
      </c>
      <c r="CUF308" s="271">
        <f>CUF307+1</f>
        <v>2</v>
      </c>
      <c r="CUG308" s="275" t="s">
        <v>215</v>
      </c>
      <c r="CUH308" s="271">
        <f>CUH307+1</f>
        <v>2</v>
      </c>
      <c r="CUI308" s="275" t="s">
        <v>215</v>
      </c>
      <c r="CUJ308" s="271">
        <f>CUJ307+1</f>
        <v>2</v>
      </c>
      <c r="CUK308" s="275" t="s">
        <v>215</v>
      </c>
      <c r="CUL308" s="271">
        <f>CUL307+1</f>
        <v>2</v>
      </c>
      <c r="CUM308" s="275" t="s">
        <v>215</v>
      </c>
      <c r="CUN308" s="271">
        <f>CUN307+1</f>
        <v>2</v>
      </c>
      <c r="CUO308" s="275" t="s">
        <v>215</v>
      </c>
      <c r="CUP308" s="271">
        <f>CUP307+1</f>
        <v>2</v>
      </c>
      <c r="CUQ308" s="275" t="s">
        <v>215</v>
      </c>
      <c r="CUR308" s="271">
        <f>CUR307+1</f>
        <v>2</v>
      </c>
      <c r="CUS308" s="275" t="s">
        <v>215</v>
      </c>
      <c r="CUT308" s="271">
        <f>CUT307+1</f>
        <v>2</v>
      </c>
      <c r="CUU308" s="275" t="s">
        <v>215</v>
      </c>
      <c r="CUV308" s="271">
        <f>CUV307+1</f>
        <v>2</v>
      </c>
      <c r="CUW308" s="275" t="s">
        <v>215</v>
      </c>
      <c r="CUX308" s="271">
        <f>CUX307+1</f>
        <v>2</v>
      </c>
      <c r="CUY308" s="275" t="s">
        <v>215</v>
      </c>
      <c r="CUZ308" s="271">
        <f>CUZ307+1</f>
        <v>2</v>
      </c>
      <c r="CVA308" s="275" t="s">
        <v>215</v>
      </c>
      <c r="CVB308" s="271">
        <f>CVB307+1</f>
        <v>2</v>
      </c>
      <c r="CVC308" s="275" t="s">
        <v>215</v>
      </c>
      <c r="CVD308" s="271">
        <f>CVD307+1</f>
        <v>2</v>
      </c>
      <c r="CVE308" s="275" t="s">
        <v>215</v>
      </c>
      <c r="CVF308" s="271">
        <f>CVF307+1</f>
        <v>2</v>
      </c>
      <c r="CVG308" s="275" t="s">
        <v>215</v>
      </c>
      <c r="CVH308" s="271">
        <f>CVH307+1</f>
        <v>2</v>
      </c>
      <c r="CVI308" s="275" t="s">
        <v>215</v>
      </c>
      <c r="CVJ308" s="271">
        <f>CVJ307+1</f>
        <v>2</v>
      </c>
      <c r="CVK308" s="275" t="s">
        <v>215</v>
      </c>
      <c r="CVL308" s="271">
        <f>CVL307+1</f>
        <v>2</v>
      </c>
      <c r="CVM308" s="275" t="s">
        <v>215</v>
      </c>
      <c r="CVN308" s="271">
        <f>CVN307+1</f>
        <v>2</v>
      </c>
      <c r="CVO308" s="275" t="s">
        <v>215</v>
      </c>
      <c r="CVP308" s="271">
        <f>CVP307+1</f>
        <v>2</v>
      </c>
      <c r="CVQ308" s="275" t="s">
        <v>215</v>
      </c>
      <c r="CVR308" s="271">
        <f>CVR307+1</f>
        <v>2</v>
      </c>
      <c r="CVS308" s="275" t="s">
        <v>215</v>
      </c>
      <c r="CVT308" s="271">
        <f>CVT307+1</f>
        <v>2</v>
      </c>
      <c r="CVU308" s="275" t="s">
        <v>215</v>
      </c>
      <c r="CVV308" s="271">
        <f>CVV307+1</f>
        <v>2</v>
      </c>
      <c r="CVW308" s="275" t="s">
        <v>215</v>
      </c>
      <c r="CVX308" s="271">
        <f>CVX307+1</f>
        <v>2</v>
      </c>
      <c r="CVY308" s="275" t="s">
        <v>215</v>
      </c>
      <c r="CVZ308" s="271">
        <f>CVZ307+1</f>
        <v>2</v>
      </c>
      <c r="CWA308" s="275" t="s">
        <v>215</v>
      </c>
      <c r="CWB308" s="271">
        <f>CWB307+1</f>
        <v>2</v>
      </c>
      <c r="CWC308" s="275" t="s">
        <v>215</v>
      </c>
      <c r="CWD308" s="271">
        <f>CWD307+1</f>
        <v>2</v>
      </c>
      <c r="CWE308" s="275" t="s">
        <v>215</v>
      </c>
      <c r="CWF308" s="271">
        <f>CWF307+1</f>
        <v>2</v>
      </c>
      <c r="CWG308" s="275" t="s">
        <v>215</v>
      </c>
      <c r="CWH308" s="271">
        <f>CWH307+1</f>
        <v>2</v>
      </c>
      <c r="CWI308" s="275" t="s">
        <v>215</v>
      </c>
      <c r="CWJ308" s="271">
        <f>CWJ307+1</f>
        <v>2</v>
      </c>
      <c r="CWK308" s="275" t="s">
        <v>215</v>
      </c>
      <c r="CWL308" s="271">
        <f>CWL307+1</f>
        <v>2</v>
      </c>
      <c r="CWM308" s="275" t="s">
        <v>215</v>
      </c>
      <c r="CWN308" s="271">
        <f>CWN307+1</f>
        <v>2</v>
      </c>
      <c r="CWO308" s="275" t="s">
        <v>215</v>
      </c>
      <c r="CWP308" s="271">
        <f>CWP307+1</f>
        <v>2</v>
      </c>
      <c r="CWQ308" s="275" t="s">
        <v>215</v>
      </c>
      <c r="CWR308" s="271">
        <f>CWR307+1</f>
        <v>2</v>
      </c>
      <c r="CWS308" s="275" t="s">
        <v>215</v>
      </c>
      <c r="CWT308" s="271">
        <f>CWT307+1</f>
        <v>2</v>
      </c>
      <c r="CWU308" s="275" t="s">
        <v>215</v>
      </c>
      <c r="CWV308" s="271">
        <f>CWV307+1</f>
        <v>2</v>
      </c>
      <c r="CWW308" s="275" t="s">
        <v>215</v>
      </c>
      <c r="CWX308" s="271">
        <f>CWX307+1</f>
        <v>2</v>
      </c>
      <c r="CWY308" s="275" t="s">
        <v>215</v>
      </c>
      <c r="CWZ308" s="271">
        <f>CWZ307+1</f>
        <v>2</v>
      </c>
      <c r="CXA308" s="275" t="s">
        <v>215</v>
      </c>
      <c r="CXB308" s="271">
        <f>CXB307+1</f>
        <v>2</v>
      </c>
      <c r="CXC308" s="275" t="s">
        <v>215</v>
      </c>
      <c r="CXD308" s="271">
        <f>CXD307+1</f>
        <v>2</v>
      </c>
      <c r="CXE308" s="275" t="s">
        <v>215</v>
      </c>
      <c r="CXF308" s="271">
        <f>CXF307+1</f>
        <v>2</v>
      </c>
      <c r="CXG308" s="275" t="s">
        <v>215</v>
      </c>
      <c r="CXH308" s="271">
        <f>CXH307+1</f>
        <v>2</v>
      </c>
      <c r="CXI308" s="275" t="s">
        <v>215</v>
      </c>
      <c r="CXJ308" s="271">
        <f>CXJ307+1</f>
        <v>2</v>
      </c>
      <c r="CXK308" s="275" t="s">
        <v>215</v>
      </c>
      <c r="CXL308" s="271">
        <f>CXL307+1</f>
        <v>2</v>
      </c>
      <c r="CXM308" s="275" t="s">
        <v>215</v>
      </c>
      <c r="CXN308" s="271">
        <f>CXN307+1</f>
        <v>2</v>
      </c>
      <c r="CXO308" s="275" t="s">
        <v>215</v>
      </c>
      <c r="CXP308" s="271">
        <f>CXP307+1</f>
        <v>2</v>
      </c>
      <c r="CXQ308" s="275" t="s">
        <v>215</v>
      </c>
      <c r="CXR308" s="271">
        <f>CXR307+1</f>
        <v>2</v>
      </c>
      <c r="CXS308" s="275" t="s">
        <v>215</v>
      </c>
      <c r="CXT308" s="271">
        <f>CXT307+1</f>
        <v>2</v>
      </c>
      <c r="CXU308" s="275" t="s">
        <v>215</v>
      </c>
      <c r="CXV308" s="271">
        <f>CXV307+1</f>
        <v>2</v>
      </c>
      <c r="CXW308" s="275" t="s">
        <v>215</v>
      </c>
      <c r="CXX308" s="271">
        <f>CXX307+1</f>
        <v>2</v>
      </c>
      <c r="CXY308" s="275" t="s">
        <v>215</v>
      </c>
      <c r="CXZ308" s="271">
        <f>CXZ307+1</f>
        <v>2</v>
      </c>
      <c r="CYA308" s="275" t="s">
        <v>215</v>
      </c>
      <c r="CYB308" s="271">
        <f>CYB307+1</f>
        <v>2</v>
      </c>
      <c r="CYC308" s="275" t="s">
        <v>215</v>
      </c>
      <c r="CYD308" s="271">
        <f>CYD307+1</f>
        <v>2</v>
      </c>
      <c r="CYE308" s="275" t="s">
        <v>215</v>
      </c>
      <c r="CYF308" s="271">
        <f>CYF307+1</f>
        <v>2</v>
      </c>
      <c r="CYG308" s="275" t="s">
        <v>215</v>
      </c>
      <c r="CYH308" s="271">
        <f>CYH307+1</f>
        <v>2</v>
      </c>
      <c r="CYI308" s="275" t="s">
        <v>215</v>
      </c>
      <c r="CYJ308" s="271">
        <f>CYJ307+1</f>
        <v>2</v>
      </c>
      <c r="CYK308" s="275" t="s">
        <v>215</v>
      </c>
      <c r="CYL308" s="271">
        <f>CYL307+1</f>
        <v>2</v>
      </c>
      <c r="CYM308" s="275" t="s">
        <v>215</v>
      </c>
      <c r="CYN308" s="271">
        <f>CYN307+1</f>
        <v>2</v>
      </c>
      <c r="CYO308" s="275" t="s">
        <v>215</v>
      </c>
      <c r="CYP308" s="271">
        <f>CYP307+1</f>
        <v>2</v>
      </c>
      <c r="CYQ308" s="275" t="s">
        <v>215</v>
      </c>
      <c r="CYR308" s="271">
        <f>CYR307+1</f>
        <v>2</v>
      </c>
      <c r="CYS308" s="275" t="s">
        <v>215</v>
      </c>
      <c r="CYT308" s="271">
        <f>CYT307+1</f>
        <v>2</v>
      </c>
      <c r="CYU308" s="275" t="s">
        <v>215</v>
      </c>
      <c r="CYV308" s="271">
        <f>CYV307+1</f>
        <v>2</v>
      </c>
      <c r="CYW308" s="275" t="s">
        <v>215</v>
      </c>
      <c r="CYX308" s="271">
        <f>CYX307+1</f>
        <v>2</v>
      </c>
      <c r="CYY308" s="275" t="s">
        <v>215</v>
      </c>
      <c r="CYZ308" s="271">
        <f>CYZ307+1</f>
        <v>2</v>
      </c>
      <c r="CZA308" s="275" t="s">
        <v>215</v>
      </c>
      <c r="CZB308" s="271">
        <f>CZB307+1</f>
        <v>2</v>
      </c>
      <c r="CZC308" s="275" t="s">
        <v>215</v>
      </c>
      <c r="CZD308" s="271">
        <f>CZD307+1</f>
        <v>2</v>
      </c>
      <c r="CZE308" s="275" t="s">
        <v>215</v>
      </c>
      <c r="CZF308" s="271">
        <f>CZF307+1</f>
        <v>2</v>
      </c>
      <c r="CZG308" s="275" t="s">
        <v>215</v>
      </c>
      <c r="CZH308" s="271">
        <f>CZH307+1</f>
        <v>2</v>
      </c>
      <c r="CZI308" s="275" t="s">
        <v>215</v>
      </c>
      <c r="CZJ308" s="271">
        <f>CZJ307+1</f>
        <v>2</v>
      </c>
      <c r="CZK308" s="275" t="s">
        <v>215</v>
      </c>
      <c r="CZL308" s="271">
        <f>CZL307+1</f>
        <v>2</v>
      </c>
      <c r="CZM308" s="275" t="s">
        <v>215</v>
      </c>
      <c r="CZN308" s="271">
        <f>CZN307+1</f>
        <v>2</v>
      </c>
      <c r="CZO308" s="275" t="s">
        <v>215</v>
      </c>
      <c r="CZP308" s="271">
        <f>CZP307+1</f>
        <v>2</v>
      </c>
      <c r="CZQ308" s="275" t="s">
        <v>215</v>
      </c>
      <c r="CZR308" s="271">
        <f>CZR307+1</f>
        <v>2</v>
      </c>
      <c r="CZS308" s="275" t="s">
        <v>215</v>
      </c>
      <c r="CZT308" s="271">
        <f>CZT307+1</f>
        <v>2</v>
      </c>
      <c r="CZU308" s="275" t="s">
        <v>215</v>
      </c>
      <c r="CZV308" s="271">
        <f>CZV307+1</f>
        <v>2</v>
      </c>
      <c r="CZW308" s="275" t="s">
        <v>215</v>
      </c>
      <c r="CZX308" s="271">
        <f>CZX307+1</f>
        <v>2</v>
      </c>
      <c r="CZY308" s="275" t="s">
        <v>215</v>
      </c>
      <c r="CZZ308" s="271">
        <f>CZZ307+1</f>
        <v>2</v>
      </c>
      <c r="DAA308" s="275" t="s">
        <v>215</v>
      </c>
      <c r="DAB308" s="271">
        <f>DAB307+1</f>
        <v>2</v>
      </c>
      <c r="DAC308" s="275" t="s">
        <v>215</v>
      </c>
      <c r="DAD308" s="271">
        <f>DAD307+1</f>
        <v>2</v>
      </c>
      <c r="DAE308" s="275" t="s">
        <v>215</v>
      </c>
      <c r="DAF308" s="271">
        <f>DAF307+1</f>
        <v>2</v>
      </c>
      <c r="DAG308" s="275" t="s">
        <v>215</v>
      </c>
      <c r="DAH308" s="271">
        <f>DAH307+1</f>
        <v>2</v>
      </c>
      <c r="DAI308" s="275" t="s">
        <v>215</v>
      </c>
      <c r="DAJ308" s="271">
        <f>DAJ307+1</f>
        <v>2</v>
      </c>
      <c r="DAK308" s="275" t="s">
        <v>215</v>
      </c>
      <c r="DAL308" s="271">
        <f>DAL307+1</f>
        <v>2</v>
      </c>
      <c r="DAM308" s="275" t="s">
        <v>215</v>
      </c>
      <c r="DAN308" s="271">
        <f>DAN307+1</f>
        <v>2</v>
      </c>
      <c r="DAO308" s="275" t="s">
        <v>215</v>
      </c>
      <c r="DAP308" s="271">
        <f>DAP307+1</f>
        <v>2</v>
      </c>
      <c r="DAQ308" s="275" t="s">
        <v>215</v>
      </c>
      <c r="DAR308" s="271">
        <f>DAR307+1</f>
        <v>2</v>
      </c>
      <c r="DAS308" s="275" t="s">
        <v>215</v>
      </c>
      <c r="DAT308" s="271">
        <f>DAT307+1</f>
        <v>2</v>
      </c>
      <c r="DAU308" s="275" t="s">
        <v>215</v>
      </c>
      <c r="DAV308" s="271">
        <f>DAV307+1</f>
        <v>2</v>
      </c>
      <c r="DAW308" s="275" t="s">
        <v>215</v>
      </c>
      <c r="DAX308" s="271">
        <f>DAX307+1</f>
        <v>2</v>
      </c>
      <c r="DAY308" s="275" t="s">
        <v>215</v>
      </c>
      <c r="DAZ308" s="271">
        <f>DAZ307+1</f>
        <v>2</v>
      </c>
      <c r="DBA308" s="275" t="s">
        <v>215</v>
      </c>
      <c r="DBB308" s="271">
        <f>DBB307+1</f>
        <v>2</v>
      </c>
      <c r="DBC308" s="275" t="s">
        <v>215</v>
      </c>
      <c r="DBD308" s="271">
        <f>DBD307+1</f>
        <v>2</v>
      </c>
      <c r="DBE308" s="275" t="s">
        <v>215</v>
      </c>
      <c r="DBF308" s="271">
        <f>DBF307+1</f>
        <v>2</v>
      </c>
      <c r="DBG308" s="275" t="s">
        <v>215</v>
      </c>
      <c r="DBH308" s="271">
        <f>DBH307+1</f>
        <v>2</v>
      </c>
      <c r="DBI308" s="275" t="s">
        <v>215</v>
      </c>
      <c r="DBJ308" s="271">
        <f>DBJ307+1</f>
        <v>2</v>
      </c>
      <c r="DBK308" s="275" t="s">
        <v>215</v>
      </c>
      <c r="DBL308" s="271">
        <f>DBL307+1</f>
        <v>2</v>
      </c>
      <c r="DBM308" s="275" t="s">
        <v>215</v>
      </c>
      <c r="DBN308" s="271">
        <f>DBN307+1</f>
        <v>2</v>
      </c>
      <c r="DBO308" s="275" t="s">
        <v>215</v>
      </c>
      <c r="DBP308" s="271">
        <f>DBP307+1</f>
        <v>2</v>
      </c>
      <c r="DBQ308" s="275" t="s">
        <v>215</v>
      </c>
      <c r="DBR308" s="271">
        <f>DBR307+1</f>
        <v>2</v>
      </c>
      <c r="DBS308" s="275" t="s">
        <v>215</v>
      </c>
      <c r="DBT308" s="271">
        <f>DBT307+1</f>
        <v>2</v>
      </c>
      <c r="DBU308" s="275" t="s">
        <v>215</v>
      </c>
      <c r="DBV308" s="271">
        <f>DBV307+1</f>
        <v>2</v>
      </c>
      <c r="DBW308" s="275" t="s">
        <v>215</v>
      </c>
      <c r="DBX308" s="271">
        <f>DBX307+1</f>
        <v>2</v>
      </c>
      <c r="DBY308" s="275" t="s">
        <v>215</v>
      </c>
      <c r="DBZ308" s="271">
        <f>DBZ307+1</f>
        <v>2</v>
      </c>
      <c r="DCA308" s="275" t="s">
        <v>215</v>
      </c>
      <c r="DCB308" s="271">
        <f>DCB307+1</f>
        <v>2</v>
      </c>
      <c r="DCC308" s="275" t="s">
        <v>215</v>
      </c>
      <c r="DCD308" s="271">
        <f>DCD307+1</f>
        <v>2</v>
      </c>
      <c r="DCE308" s="275" t="s">
        <v>215</v>
      </c>
      <c r="DCF308" s="271">
        <f>DCF307+1</f>
        <v>2</v>
      </c>
      <c r="DCG308" s="275" t="s">
        <v>215</v>
      </c>
      <c r="DCH308" s="271">
        <f>DCH307+1</f>
        <v>2</v>
      </c>
      <c r="DCI308" s="275" t="s">
        <v>215</v>
      </c>
      <c r="DCJ308" s="271">
        <f>DCJ307+1</f>
        <v>2</v>
      </c>
      <c r="DCK308" s="275" t="s">
        <v>215</v>
      </c>
      <c r="DCL308" s="271">
        <f>DCL307+1</f>
        <v>2</v>
      </c>
      <c r="DCM308" s="275" t="s">
        <v>215</v>
      </c>
      <c r="DCN308" s="271">
        <f>DCN307+1</f>
        <v>2</v>
      </c>
      <c r="DCO308" s="275" t="s">
        <v>215</v>
      </c>
      <c r="DCP308" s="271">
        <f>DCP307+1</f>
        <v>2</v>
      </c>
      <c r="DCQ308" s="275" t="s">
        <v>215</v>
      </c>
      <c r="DCR308" s="271">
        <f>DCR307+1</f>
        <v>2</v>
      </c>
      <c r="DCS308" s="275" t="s">
        <v>215</v>
      </c>
      <c r="DCT308" s="271">
        <f>DCT307+1</f>
        <v>2</v>
      </c>
      <c r="DCU308" s="275" t="s">
        <v>215</v>
      </c>
      <c r="DCV308" s="271">
        <f>DCV307+1</f>
        <v>2</v>
      </c>
      <c r="DCW308" s="275" t="s">
        <v>215</v>
      </c>
      <c r="DCX308" s="271">
        <f>DCX307+1</f>
        <v>2</v>
      </c>
      <c r="DCY308" s="275" t="s">
        <v>215</v>
      </c>
      <c r="DCZ308" s="271">
        <f>DCZ307+1</f>
        <v>2</v>
      </c>
      <c r="DDA308" s="275" t="s">
        <v>215</v>
      </c>
      <c r="DDB308" s="271">
        <f>DDB307+1</f>
        <v>2</v>
      </c>
      <c r="DDC308" s="275" t="s">
        <v>215</v>
      </c>
      <c r="DDD308" s="271">
        <f>DDD307+1</f>
        <v>2</v>
      </c>
      <c r="DDE308" s="275" t="s">
        <v>215</v>
      </c>
      <c r="DDF308" s="271">
        <f>DDF307+1</f>
        <v>2</v>
      </c>
      <c r="DDG308" s="275" t="s">
        <v>215</v>
      </c>
      <c r="DDH308" s="271">
        <f>DDH307+1</f>
        <v>2</v>
      </c>
      <c r="DDI308" s="275" t="s">
        <v>215</v>
      </c>
      <c r="DDJ308" s="271">
        <f>DDJ307+1</f>
        <v>2</v>
      </c>
      <c r="DDK308" s="275" t="s">
        <v>215</v>
      </c>
      <c r="DDL308" s="271">
        <f>DDL307+1</f>
        <v>2</v>
      </c>
      <c r="DDM308" s="275" t="s">
        <v>215</v>
      </c>
      <c r="DDN308" s="271">
        <f>DDN307+1</f>
        <v>2</v>
      </c>
      <c r="DDO308" s="275" t="s">
        <v>215</v>
      </c>
      <c r="DDP308" s="271">
        <f>DDP307+1</f>
        <v>2</v>
      </c>
      <c r="DDQ308" s="275" t="s">
        <v>215</v>
      </c>
      <c r="DDR308" s="271">
        <f>DDR307+1</f>
        <v>2</v>
      </c>
      <c r="DDS308" s="275" t="s">
        <v>215</v>
      </c>
      <c r="DDT308" s="271">
        <f>DDT307+1</f>
        <v>2</v>
      </c>
      <c r="DDU308" s="275" t="s">
        <v>215</v>
      </c>
      <c r="DDV308" s="271">
        <f>DDV307+1</f>
        <v>2</v>
      </c>
      <c r="DDW308" s="275" t="s">
        <v>215</v>
      </c>
      <c r="DDX308" s="271">
        <f>DDX307+1</f>
        <v>2</v>
      </c>
      <c r="DDY308" s="275" t="s">
        <v>215</v>
      </c>
      <c r="DDZ308" s="271">
        <f>DDZ307+1</f>
        <v>2</v>
      </c>
      <c r="DEA308" s="275" t="s">
        <v>215</v>
      </c>
      <c r="DEB308" s="271">
        <f>DEB307+1</f>
        <v>2</v>
      </c>
      <c r="DEC308" s="275" t="s">
        <v>215</v>
      </c>
      <c r="DED308" s="271">
        <f>DED307+1</f>
        <v>2</v>
      </c>
      <c r="DEE308" s="275" t="s">
        <v>215</v>
      </c>
      <c r="DEF308" s="271">
        <f>DEF307+1</f>
        <v>2</v>
      </c>
      <c r="DEG308" s="275" t="s">
        <v>215</v>
      </c>
      <c r="DEH308" s="271">
        <f>DEH307+1</f>
        <v>2</v>
      </c>
      <c r="DEI308" s="275" t="s">
        <v>215</v>
      </c>
      <c r="DEJ308" s="271">
        <f>DEJ307+1</f>
        <v>2</v>
      </c>
      <c r="DEK308" s="275" t="s">
        <v>215</v>
      </c>
      <c r="DEL308" s="271">
        <f>DEL307+1</f>
        <v>2</v>
      </c>
      <c r="DEM308" s="275" t="s">
        <v>215</v>
      </c>
      <c r="DEN308" s="271">
        <f>DEN307+1</f>
        <v>2</v>
      </c>
      <c r="DEO308" s="275" t="s">
        <v>215</v>
      </c>
      <c r="DEP308" s="271">
        <f>DEP307+1</f>
        <v>2</v>
      </c>
      <c r="DEQ308" s="275" t="s">
        <v>215</v>
      </c>
      <c r="DER308" s="271">
        <f>DER307+1</f>
        <v>2</v>
      </c>
      <c r="DES308" s="275" t="s">
        <v>215</v>
      </c>
      <c r="DET308" s="271">
        <f>DET307+1</f>
        <v>2</v>
      </c>
      <c r="DEU308" s="275" t="s">
        <v>215</v>
      </c>
      <c r="DEV308" s="271">
        <f>DEV307+1</f>
        <v>2</v>
      </c>
      <c r="DEW308" s="275" t="s">
        <v>215</v>
      </c>
      <c r="DEX308" s="271">
        <f>DEX307+1</f>
        <v>2</v>
      </c>
      <c r="DEY308" s="275" t="s">
        <v>215</v>
      </c>
      <c r="DEZ308" s="271">
        <f>DEZ307+1</f>
        <v>2</v>
      </c>
      <c r="DFA308" s="275" t="s">
        <v>215</v>
      </c>
      <c r="DFB308" s="271">
        <f>DFB307+1</f>
        <v>2</v>
      </c>
      <c r="DFC308" s="275" t="s">
        <v>215</v>
      </c>
      <c r="DFD308" s="271">
        <f>DFD307+1</f>
        <v>2</v>
      </c>
      <c r="DFE308" s="275" t="s">
        <v>215</v>
      </c>
      <c r="DFF308" s="271">
        <f>DFF307+1</f>
        <v>2</v>
      </c>
      <c r="DFG308" s="275" t="s">
        <v>215</v>
      </c>
      <c r="DFH308" s="271">
        <f>DFH307+1</f>
        <v>2</v>
      </c>
      <c r="DFI308" s="275" t="s">
        <v>215</v>
      </c>
      <c r="DFJ308" s="271">
        <f>DFJ307+1</f>
        <v>2</v>
      </c>
      <c r="DFK308" s="275" t="s">
        <v>215</v>
      </c>
      <c r="DFL308" s="271">
        <f>DFL307+1</f>
        <v>2</v>
      </c>
      <c r="DFM308" s="275" t="s">
        <v>215</v>
      </c>
      <c r="DFN308" s="271">
        <f>DFN307+1</f>
        <v>2</v>
      </c>
      <c r="DFO308" s="275" t="s">
        <v>215</v>
      </c>
      <c r="DFP308" s="271">
        <f>DFP307+1</f>
        <v>2</v>
      </c>
      <c r="DFQ308" s="275" t="s">
        <v>215</v>
      </c>
      <c r="DFR308" s="271">
        <f>DFR307+1</f>
        <v>2</v>
      </c>
      <c r="DFS308" s="275" t="s">
        <v>215</v>
      </c>
      <c r="DFT308" s="271">
        <f>DFT307+1</f>
        <v>2</v>
      </c>
      <c r="DFU308" s="275" t="s">
        <v>215</v>
      </c>
      <c r="DFV308" s="271">
        <f>DFV307+1</f>
        <v>2</v>
      </c>
      <c r="DFW308" s="275" t="s">
        <v>215</v>
      </c>
      <c r="DFX308" s="271">
        <f>DFX307+1</f>
        <v>2</v>
      </c>
      <c r="DFY308" s="275" t="s">
        <v>215</v>
      </c>
      <c r="DFZ308" s="271">
        <f>DFZ307+1</f>
        <v>2</v>
      </c>
      <c r="DGA308" s="275" t="s">
        <v>215</v>
      </c>
      <c r="DGB308" s="271">
        <f>DGB307+1</f>
        <v>2</v>
      </c>
      <c r="DGC308" s="275" t="s">
        <v>215</v>
      </c>
      <c r="DGD308" s="271">
        <f>DGD307+1</f>
        <v>2</v>
      </c>
      <c r="DGE308" s="275" t="s">
        <v>215</v>
      </c>
      <c r="DGF308" s="271">
        <f>DGF307+1</f>
        <v>2</v>
      </c>
      <c r="DGG308" s="275" t="s">
        <v>215</v>
      </c>
      <c r="DGH308" s="271">
        <f>DGH307+1</f>
        <v>2</v>
      </c>
      <c r="DGI308" s="275" t="s">
        <v>215</v>
      </c>
      <c r="DGJ308" s="271">
        <f>DGJ307+1</f>
        <v>2</v>
      </c>
      <c r="DGK308" s="275" t="s">
        <v>215</v>
      </c>
      <c r="DGL308" s="271">
        <f>DGL307+1</f>
        <v>2</v>
      </c>
      <c r="DGM308" s="275" t="s">
        <v>215</v>
      </c>
      <c r="DGN308" s="271">
        <f>DGN307+1</f>
        <v>2</v>
      </c>
      <c r="DGO308" s="275" t="s">
        <v>215</v>
      </c>
      <c r="DGP308" s="271">
        <f>DGP307+1</f>
        <v>2</v>
      </c>
      <c r="DGQ308" s="275" t="s">
        <v>215</v>
      </c>
      <c r="DGR308" s="271">
        <f>DGR307+1</f>
        <v>2</v>
      </c>
      <c r="DGS308" s="275" t="s">
        <v>215</v>
      </c>
      <c r="DGT308" s="271">
        <f>DGT307+1</f>
        <v>2</v>
      </c>
      <c r="DGU308" s="275" t="s">
        <v>215</v>
      </c>
      <c r="DGV308" s="271">
        <f>DGV307+1</f>
        <v>2</v>
      </c>
      <c r="DGW308" s="275" t="s">
        <v>215</v>
      </c>
      <c r="DGX308" s="271">
        <f>DGX307+1</f>
        <v>2</v>
      </c>
      <c r="DGY308" s="275" t="s">
        <v>215</v>
      </c>
      <c r="DGZ308" s="271">
        <f>DGZ307+1</f>
        <v>2</v>
      </c>
      <c r="DHA308" s="275" t="s">
        <v>215</v>
      </c>
      <c r="DHB308" s="271">
        <f>DHB307+1</f>
        <v>2</v>
      </c>
      <c r="DHC308" s="275" t="s">
        <v>215</v>
      </c>
      <c r="DHD308" s="271">
        <f>DHD307+1</f>
        <v>2</v>
      </c>
      <c r="DHE308" s="275" t="s">
        <v>215</v>
      </c>
      <c r="DHF308" s="271">
        <f>DHF307+1</f>
        <v>2</v>
      </c>
      <c r="DHG308" s="275" t="s">
        <v>215</v>
      </c>
      <c r="DHH308" s="271">
        <f>DHH307+1</f>
        <v>2</v>
      </c>
      <c r="DHI308" s="275" t="s">
        <v>215</v>
      </c>
      <c r="DHJ308" s="271">
        <f>DHJ307+1</f>
        <v>2</v>
      </c>
      <c r="DHK308" s="275" t="s">
        <v>215</v>
      </c>
      <c r="DHL308" s="271">
        <f>DHL307+1</f>
        <v>2</v>
      </c>
      <c r="DHM308" s="275" t="s">
        <v>215</v>
      </c>
      <c r="DHN308" s="271">
        <f>DHN307+1</f>
        <v>2</v>
      </c>
      <c r="DHO308" s="275" t="s">
        <v>215</v>
      </c>
      <c r="DHP308" s="271">
        <f>DHP307+1</f>
        <v>2</v>
      </c>
      <c r="DHQ308" s="275" t="s">
        <v>215</v>
      </c>
      <c r="DHR308" s="271">
        <f>DHR307+1</f>
        <v>2</v>
      </c>
      <c r="DHS308" s="275" t="s">
        <v>215</v>
      </c>
      <c r="DHT308" s="271">
        <f>DHT307+1</f>
        <v>2</v>
      </c>
      <c r="DHU308" s="275" t="s">
        <v>215</v>
      </c>
      <c r="DHV308" s="271">
        <f>DHV307+1</f>
        <v>2</v>
      </c>
      <c r="DHW308" s="275" t="s">
        <v>215</v>
      </c>
      <c r="DHX308" s="271">
        <f>DHX307+1</f>
        <v>2</v>
      </c>
      <c r="DHY308" s="275" t="s">
        <v>215</v>
      </c>
      <c r="DHZ308" s="271">
        <f>DHZ307+1</f>
        <v>2</v>
      </c>
      <c r="DIA308" s="275" t="s">
        <v>215</v>
      </c>
      <c r="DIB308" s="271">
        <f>DIB307+1</f>
        <v>2</v>
      </c>
      <c r="DIC308" s="275" t="s">
        <v>215</v>
      </c>
      <c r="DID308" s="271">
        <f>DID307+1</f>
        <v>2</v>
      </c>
      <c r="DIE308" s="275" t="s">
        <v>215</v>
      </c>
      <c r="DIF308" s="271">
        <f>DIF307+1</f>
        <v>2</v>
      </c>
      <c r="DIG308" s="275" t="s">
        <v>215</v>
      </c>
      <c r="DIH308" s="271">
        <f>DIH307+1</f>
        <v>2</v>
      </c>
      <c r="DII308" s="275" t="s">
        <v>215</v>
      </c>
      <c r="DIJ308" s="271">
        <f>DIJ307+1</f>
        <v>2</v>
      </c>
      <c r="DIK308" s="275" t="s">
        <v>215</v>
      </c>
      <c r="DIL308" s="271">
        <f>DIL307+1</f>
        <v>2</v>
      </c>
      <c r="DIM308" s="275" t="s">
        <v>215</v>
      </c>
      <c r="DIN308" s="271">
        <f>DIN307+1</f>
        <v>2</v>
      </c>
      <c r="DIO308" s="275" t="s">
        <v>215</v>
      </c>
      <c r="DIP308" s="271">
        <f>DIP307+1</f>
        <v>2</v>
      </c>
      <c r="DIQ308" s="275" t="s">
        <v>215</v>
      </c>
      <c r="DIR308" s="271">
        <f>DIR307+1</f>
        <v>2</v>
      </c>
      <c r="DIS308" s="275" t="s">
        <v>215</v>
      </c>
      <c r="DIT308" s="271">
        <f>DIT307+1</f>
        <v>2</v>
      </c>
      <c r="DIU308" s="275" t="s">
        <v>215</v>
      </c>
      <c r="DIV308" s="271">
        <f>DIV307+1</f>
        <v>2</v>
      </c>
      <c r="DIW308" s="275" t="s">
        <v>215</v>
      </c>
      <c r="DIX308" s="271">
        <f>DIX307+1</f>
        <v>2</v>
      </c>
      <c r="DIY308" s="275" t="s">
        <v>215</v>
      </c>
      <c r="DIZ308" s="271">
        <f>DIZ307+1</f>
        <v>2</v>
      </c>
      <c r="DJA308" s="275" t="s">
        <v>215</v>
      </c>
      <c r="DJB308" s="271">
        <f>DJB307+1</f>
        <v>2</v>
      </c>
      <c r="DJC308" s="275" t="s">
        <v>215</v>
      </c>
      <c r="DJD308" s="271">
        <f>DJD307+1</f>
        <v>2</v>
      </c>
      <c r="DJE308" s="275" t="s">
        <v>215</v>
      </c>
      <c r="DJF308" s="271">
        <f>DJF307+1</f>
        <v>2</v>
      </c>
      <c r="DJG308" s="275" t="s">
        <v>215</v>
      </c>
      <c r="DJH308" s="271">
        <f>DJH307+1</f>
        <v>2</v>
      </c>
      <c r="DJI308" s="275" t="s">
        <v>215</v>
      </c>
      <c r="DJJ308" s="271">
        <f>DJJ307+1</f>
        <v>2</v>
      </c>
      <c r="DJK308" s="275" t="s">
        <v>215</v>
      </c>
      <c r="DJL308" s="271">
        <f>DJL307+1</f>
        <v>2</v>
      </c>
      <c r="DJM308" s="275" t="s">
        <v>215</v>
      </c>
      <c r="DJN308" s="271">
        <f>DJN307+1</f>
        <v>2</v>
      </c>
      <c r="DJO308" s="275" t="s">
        <v>215</v>
      </c>
      <c r="DJP308" s="271">
        <f>DJP307+1</f>
        <v>2</v>
      </c>
      <c r="DJQ308" s="275" t="s">
        <v>215</v>
      </c>
      <c r="DJR308" s="271">
        <f>DJR307+1</f>
        <v>2</v>
      </c>
      <c r="DJS308" s="275" t="s">
        <v>215</v>
      </c>
      <c r="DJT308" s="271">
        <f>DJT307+1</f>
        <v>2</v>
      </c>
      <c r="DJU308" s="275" t="s">
        <v>215</v>
      </c>
      <c r="DJV308" s="271">
        <f>DJV307+1</f>
        <v>2</v>
      </c>
      <c r="DJW308" s="275" t="s">
        <v>215</v>
      </c>
      <c r="DJX308" s="271">
        <f>DJX307+1</f>
        <v>2</v>
      </c>
      <c r="DJY308" s="275" t="s">
        <v>215</v>
      </c>
      <c r="DJZ308" s="271">
        <f>DJZ307+1</f>
        <v>2</v>
      </c>
      <c r="DKA308" s="275" t="s">
        <v>215</v>
      </c>
      <c r="DKB308" s="271">
        <f>DKB307+1</f>
        <v>2</v>
      </c>
      <c r="DKC308" s="275" t="s">
        <v>215</v>
      </c>
      <c r="DKD308" s="271">
        <f>DKD307+1</f>
        <v>2</v>
      </c>
      <c r="DKE308" s="275" t="s">
        <v>215</v>
      </c>
      <c r="DKF308" s="271">
        <f>DKF307+1</f>
        <v>2</v>
      </c>
      <c r="DKG308" s="275" t="s">
        <v>215</v>
      </c>
      <c r="DKH308" s="271">
        <f>DKH307+1</f>
        <v>2</v>
      </c>
      <c r="DKI308" s="275" t="s">
        <v>215</v>
      </c>
      <c r="DKJ308" s="271">
        <f>DKJ307+1</f>
        <v>2</v>
      </c>
      <c r="DKK308" s="275" t="s">
        <v>215</v>
      </c>
      <c r="DKL308" s="271">
        <f>DKL307+1</f>
        <v>2</v>
      </c>
      <c r="DKM308" s="275" t="s">
        <v>215</v>
      </c>
      <c r="DKN308" s="271">
        <f>DKN307+1</f>
        <v>2</v>
      </c>
      <c r="DKO308" s="275" t="s">
        <v>215</v>
      </c>
      <c r="DKP308" s="271">
        <f>DKP307+1</f>
        <v>2</v>
      </c>
      <c r="DKQ308" s="275" t="s">
        <v>215</v>
      </c>
      <c r="DKR308" s="271">
        <f>DKR307+1</f>
        <v>2</v>
      </c>
      <c r="DKS308" s="275" t="s">
        <v>215</v>
      </c>
      <c r="DKT308" s="271">
        <f>DKT307+1</f>
        <v>2</v>
      </c>
      <c r="DKU308" s="275" t="s">
        <v>215</v>
      </c>
      <c r="DKV308" s="271">
        <f>DKV307+1</f>
        <v>2</v>
      </c>
      <c r="DKW308" s="275" t="s">
        <v>215</v>
      </c>
      <c r="DKX308" s="271">
        <f>DKX307+1</f>
        <v>2</v>
      </c>
      <c r="DKY308" s="275" t="s">
        <v>215</v>
      </c>
      <c r="DKZ308" s="271">
        <f>DKZ307+1</f>
        <v>2</v>
      </c>
      <c r="DLA308" s="275" t="s">
        <v>215</v>
      </c>
      <c r="DLB308" s="271">
        <f>DLB307+1</f>
        <v>2</v>
      </c>
      <c r="DLC308" s="275" t="s">
        <v>215</v>
      </c>
      <c r="DLD308" s="271">
        <f>DLD307+1</f>
        <v>2</v>
      </c>
      <c r="DLE308" s="275" t="s">
        <v>215</v>
      </c>
      <c r="DLF308" s="271">
        <f>DLF307+1</f>
        <v>2</v>
      </c>
      <c r="DLG308" s="275" t="s">
        <v>215</v>
      </c>
      <c r="DLH308" s="271">
        <f>DLH307+1</f>
        <v>2</v>
      </c>
      <c r="DLI308" s="275" t="s">
        <v>215</v>
      </c>
      <c r="DLJ308" s="271">
        <f>DLJ307+1</f>
        <v>2</v>
      </c>
      <c r="DLK308" s="275" t="s">
        <v>215</v>
      </c>
      <c r="DLL308" s="271">
        <f>DLL307+1</f>
        <v>2</v>
      </c>
      <c r="DLM308" s="275" t="s">
        <v>215</v>
      </c>
      <c r="DLN308" s="271">
        <f>DLN307+1</f>
        <v>2</v>
      </c>
      <c r="DLO308" s="275" t="s">
        <v>215</v>
      </c>
      <c r="DLP308" s="271">
        <f>DLP307+1</f>
        <v>2</v>
      </c>
      <c r="DLQ308" s="275" t="s">
        <v>215</v>
      </c>
      <c r="DLR308" s="271">
        <f>DLR307+1</f>
        <v>2</v>
      </c>
      <c r="DLS308" s="275" t="s">
        <v>215</v>
      </c>
      <c r="DLT308" s="271">
        <f>DLT307+1</f>
        <v>2</v>
      </c>
      <c r="DLU308" s="275" t="s">
        <v>215</v>
      </c>
      <c r="DLV308" s="271">
        <f>DLV307+1</f>
        <v>2</v>
      </c>
      <c r="DLW308" s="275" t="s">
        <v>215</v>
      </c>
      <c r="DLX308" s="271">
        <f>DLX307+1</f>
        <v>2</v>
      </c>
      <c r="DLY308" s="275" t="s">
        <v>215</v>
      </c>
      <c r="DLZ308" s="271">
        <f>DLZ307+1</f>
        <v>2</v>
      </c>
      <c r="DMA308" s="275" t="s">
        <v>215</v>
      </c>
      <c r="DMB308" s="271">
        <f>DMB307+1</f>
        <v>2</v>
      </c>
      <c r="DMC308" s="275" t="s">
        <v>215</v>
      </c>
      <c r="DMD308" s="271">
        <f>DMD307+1</f>
        <v>2</v>
      </c>
      <c r="DME308" s="275" t="s">
        <v>215</v>
      </c>
      <c r="DMF308" s="271">
        <f>DMF307+1</f>
        <v>2</v>
      </c>
      <c r="DMG308" s="275" t="s">
        <v>215</v>
      </c>
      <c r="DMH308" s="271">
        <f>DMH307+1</f>
        <v>2</v>
      </c>
      <c r="DMI308" s="275" t="s">
        <v>215</v>
      </c>
      <c r="DMJ308" s="271">
        <f>DMJ307+1</f>
        <v>2</v>
      </c>
      <c r="DMK308" s="275" t="s">
        <v>215</v>
      </c>
      <c r="DML308" s="271">
        <f>DML307+1</f>
        <v>2</v>
      </c>
      <c r="DMM308" s="275" t="s">
        <v>215</v>
      </c>
      <c r="DMN308" s="271">
        <f>DMN307+1</f>
        <v>2</v>
      </c>
      <c r="DMO308" s="275" t="s">
        <v>215</v>
      </c>
      <c r="DMP308" s="271">
        <f>DMP307+1</f>
        <v>2</v>
      </c>
      <c r="DMQ308" s="275" t="s">
        <v>215</v>
      </c>
      <c r="DMR308" s="271">
        <f>DMR307+1</f>
        <v>2</v>
      </c>
      <c r="DMS308" s="275" t="s">
        <v>215</v>
      </c>
      <c r="DMT308" s="271">
        <f>DMT307+1</f>
        <v>2</v>
      </c>
      <c r="DMU308" s="275" t="s">
        <v>215</v>
      </c>
      <c r="DMV308" s="271">
        <f>DMV307+1</f>
        <v>2</v>
      </c>
      <c r="DMW308" s="275" t="s">
        <v>215</v>
      </c>
      <c r="DMX308" s="271">
        <f>DMX307+1</f>
        <v>2</v>
      </c>
      <c r="DMY308" s="275" t="s">
        <v>215</v>
      </c>
      <c r="DMZ308" s="271">
        <f>DMZ307+1</f>
        <v>2</v>
      </c>
      <c r="DNA308" s="275" t="s">
        <v>215</v>
      </c>
      <c r="DNB308" s="271">
        <f>DNB307+1</f>
        <v>2</v>
      </c>
      <c r="DNC308" s="275" t="s">
        <v>215</v>
      </c>
      <c r="DND308" s="271">
        <f>DND307+1</f>
        <v>2</v>
      </c>
      <c r="DNE308" s="275" t="s">
        <v>215</v>
      </c>
      <c r="DNF308" s="271">
        <f>DNF307+1</f>
        <v>2</v>
      </c>
      <c r="DNG308" s="275" t="s">
        <v>215</v>
      </c>
      <c r="DNH308" s="271">
        <f>DNH307+1</f>
        <v>2</v>
      </c>
      <c r="DNI308" s="275" t="s">
        <v>215</v>
      </c>
      <c r="DNJ308" s="271">
        <f>DNJ307+1</f>
        <v>2</v>
      </c>
      <c r="DNK308" s="275" t="s">
        <v>215</v>
      </c>
      <c r="DNL308" s="271">
        <f>DNL307+1</f>
        <v>2</v>
      </c>
      <c r="DNM308" s="275" t="s">
        <v>215</v>
      </c>
      <c r="DNN308" s="271">
        <f>DNN307+1</f>
        <v>2</v>
      </c>
      <c r="DNO308" s="275" t="s">
        <v>215</v>
      </c>
      <c r="DNP308" s="271">
        <f>DNP307+1</f>
        <v>2</v>
      </c>
      <c r="DNQ308" s="275" t="s">
        <v>215</v>
      </c>
      <c r="DNR308" s="271">
        <f>DNR307+1</f>
        <v>2</v>
      </c>
      <c r="DNS308" s="275" t="s">
        <v>215</v>
      </c>
      <c r="DNT308" s="271">
        <f>DNT307+1</f>
        <v>2</v>
      </c>
      <c r="DNU308" s="275" t="s">
        <v>215</v>
      </c>
      <c r="DNV308" s="271">
        <f>DNV307+1</f>
        <v>2</v>
      </c>
      <c r="DNW308" s="275" t="s">
        <v>215</v>
      </c>
      <c r="DNX308" s="271">
        <f>DNX307+1</f>
        <v>2</v>
      </c>
      <c r="DNY308" s="275" t="s">
        <v>215</v>
      </c>
      <c r="DNZ308" s="271">
        <f>DNZ307+1</f>
        <v>2</v>
      </c>
      <c r="DOA308" s="275" t="s">
        <v>215</v>
      </c>
      <c r="DOB308" s="271">
        <f>DOB307+1</f>
        <v>2</v>
      </c>
      <c r="DOC308" s="275" t="s">
        <v>215</v>
      </c>
      <c r="DOD308" s="271">
        <f>DOD307+1</f>
        <v>2</v>
      </c>
      <c r="DOE308" s="275" t="s">
        <v>215</v>
      </c>
      <c r="DOF308" s="271">
        <f>DOF307+1</f>
        <v>2</v>
      </c>
      <c r="DOG308" s="275" t="s">
        <v>215</v>
      </c>
      <c r="DOH308" s="271">
        <f>DOH307+1</f>
        <v>2</v>
      </c>
      <c r="DOI308" s="275" t="s">
        <v>215</v>
      </c>
      <c r="DOJ308" s="271">
        <f>DOJ307+1</f>
        <v>2</v>
      </c>
      <c r="DOK308" s="275" t="s">
        <v>215</v>
      </c>
      <c r="DOL308" s="271">
        <f>DOL307+1</f>
        <v>2</v>
      </c>
      <c r="DOM308" s="275" t="s">
        <v>215</v>
      </c>
      <c r="DON308" s="271">
        <f>DON307+1</f>
        <v>2</v>
      </c>
      <c r="DOO308" s="275" t="s">
        <v>215</v>
      </c>
      <c r="DOP308" s="271">
        <f>DOP307+1</f>
        <v>2</v>
      </c>
      <c r="DOQ308" s="275" t="s">
        <v>215</v>
      </c>
      <c r="DOR308" s="271">
        <f>DOR307+1</f>
        <v>2</v>
      </c>
      <c r="DOS308" s="275" t="s">
        <v>215</v>
      </c>
      <c r="DOT308" s="271">
        <f>DOT307+1</f>
        <v>2</v>
      </c>
      <c r="DOU308" s="275" t="s">
        <v>215</v>
      </c>
      <c r="DOV308" s="271">
        <f>DOV307+1</f>
        <v>2</v>
      </c>
      <c r="DOW308" s="275" t="s">
        <v>215</v>
      </c>
      <c r="DOX308" s="271">
        <f>DOX307+1</f>
        <v>2</v>
      </c>
      <c r="DOY308" s="275" t="s">
        <v>215</v>
      </c>
      <c r="DOZ308" s="271">
        <f>DOZ307+1</f>
        <v>2</v>
      </c>
      <c r="DPA308" s="275" t="s">
        <v>215</v>
      </c>
      <c r="DPB308" s="271">
        <f>DPB307+1</f>
        <v>2</v>
      </c>
      <c r="DPC308" s="275" t="s">
        <v>215</v>
      </c>
      <c r="DPD308" s="271">
        <f>DPD307+1</f>
        <v>2</v>
      </c>
      <c r="DPE308" s="275" t="s">
        <v>215</v>
      </c>
      <c r="DPF308" s="271">
        <f>DPF307+1</f>
        <v>2</v>
      </c>
      <c r="DPG308" s="275" t="s">
        <v>215</v>
      </c>
      <c r="DPH308" s="271">
        <f>DPH307+1</f>
        <v>2</v>
      </c>
      <c r="DPI308" s="275" t="s">
        <v>215</v>
      </c>
      <c r="DPJ308" s="271">
        <f>DPJ307+1</f>
        <v>2</v>
      </c>
      <c r="DPK308" s="275" t="s">
        <v>215</v>
      </c>
      <c r="DPL308" s="271">
        <f>DPL307+1</f>
        <v>2</v>
      </c>
      <c r="DPM308" s="275" t="s">
        <v>215</v>
      </c>
      <c r="DPN308" s="271">
        <f>DPN307+1</f>
        <v>2</v>
      </c>
      <c r="DPO308" s="275" t="s">
        <v>215</v>
      </c>
      <c r="DPP308" s="271">
        <f>DPP307+1</f>
        <v>2</v>
      </c>
      <c r="DPQ308" s="275" t="s">
        <v>215</v>
      </c>
      <c r="DPR308" s="271">
        <f>DPR307+1</f>
        <v>2</v>
      </c>
      <c r="DPS308" s="275" t="s">
        <v>215</v>
      </c>
      <c r="DPT308" s="271">
        <f>DPT307+1</f>
        <v>2</v>
      </c>
      <c r="DPU308" s="275" t="s">
        <v>215</v>
      </c>
      <c r="DPV308" s="271">
        <f>DPV307+1</f>
        <v>2</v>
      </c>
      <c r="DPW308" s="275" t="s">
        <v>215</v>
      </c>
      <c r="DPX308" s="271">
        <f>DPX307+1</f>
        <v>2</v>
      </c>
      <c r="DPY308" s="275" t="s">
        <v>215</v>
      </c>
      <c r="DPZ308" s="271">
        <f>DPZ307+1</f>
        <v>2</v>
      </c>
      <c r="DQA308" s="275" t="s">
        <v>215</v>
      </c>
      <c r="DQB308" s="271">
        <f>DQB307+1</f>
        <v>2</v>
      </c>
      <c r="DQC308" s="275" t="s">
        <v>215</v>
      </c>
      <c r="DQD308" s="271">
        <f>DQD307+1</f>
        <v>2</v>
      </c>
      <c r="DQE308" s="275" t="s">
        <v>215</v>
      </c>
      <c r="DQF308" s="271">
        <f>DQF307+1</f>
        <v>2</v>
      </c>
      <c r="DQG308" s="275" t="s">
        <v>215</v>
      </c>
      <c r="DQH308" s="271">
        <f>DQH307+1</f>
        <v>2</v>
      </c>
      <c r="DQI308" s="275" t="s">
        <v>215</v>
      </c>
      <c r="DQJ308" s="271">
        <f>DQJ307+1</f>
        <v>2</v>
      </c>
      <c r="DQK308" s="275" t="s">
        <v>215</v>
      </c>
      <c r="DQL308" s="271">
        <f>DQL307+1</f>
        <v>2</v>
      </c>
      <c r="DQM308" s="275" t="s">
        <v>215</v>
      </c>
      <c r="DQN308" s="271">
        <f>DQN307+1</f>
        <v>2</v>
      </c>
      <c r="DQO308" s="275" t="s">
        <v>215</v>
      </c>
      <c r="DQP308" s="271">
        <f>DQP307+1</f>
        <v>2</v>
      </c>
      <c r="DQQ308" s="275" t="s">
        <v>215</v>
      </c>
      <c r="DQR308" s="271">
        <f>DQR307+1</f>
        <v>2</v>
      </c>
      <c r="DQS308" s="275" t="s">
        <v>215</v>
      </c>
      <c r="DQT308" s="271">
        <f>DQT307+1</f>
        <v>2</v>
      </c>
      <c r="DQU308" s="275" t="s">
        <v>215</v>
      </c>
      <c r="DQV308" s="271">
        <f>DQV307+1</f>
        <v>2</v>
      </c>
      <c r="DQW308" s="275" t="s">
        <v>215</v>
      </c>
      <c r="DQX308" s="271">
        <f>DQX307+1</f>
        <v>2</v>
      </c>
      <c r="DQY308" s="275" t="s">
        <v>215</v>
      </c>
      <c r="DQZ308" s="271">
        <f>DQZ307+1</f>
        <v>2</v>
      </c>
      <c r="DRA308" s="275" t="s">
        <v>215</v>
      </c>
      <c r="DRB308" s="271">
        <f>DRB307+1</f>
        <v>2</v>
      </c>
      <c r="DRC308" s="275" t="s">
        <v>215</v>
      </c>
      <c r="DRD308" s="271">
        <f>DRD307+1</f>
        <v>2</v>
      </c>
      <c r="DRE308" s="275" t="s">
        <v>215</v>
      </c>
      <c r="DRF308" s="271">
        <f>DRF307+1</f>
        <v>2</v>
      </c>
      <c r="DRG308" s="275" t="s">
        <v>215</v>
      </c>
      <c r="DRH308" s="271">
        <f>DRH307+1</f>
        <v>2</v>
      </c>
      <c r="DRI308" s="275" t="s">
        <v>215</v>
      </c>
      <c r="DRJ308" s="271">
        <f>DRJ307+1</f>
        <v>2</v>
      </c>
      <c r="DRK308" s="275" t="s">
        <v>215</v>
      </c>
      <c r="DRL308" s="271">
        <f>DRL307+1</f>
        <v>2</v>
      </c>
      <c r="DRM308" s="275" t="s">
        <v>215</v>
      </c>
      <c r="DRN308" s="271">
        <f>DRN307+1</f>
        <v>2</v>
      </c>
      <c r="DRO308" s="275" t="s">
        <v>215</v>
      </c>
      <c r="DRP308" s="271">
        <f>DRP307+1</f>
        <v>2</v>
      </c>
      <c r="DRQ308" s="275" t="s">
        <v>215</v>
      </c>
      <c r="DRR308" s="271">
        <f>DRR307+1</f>
        <v>2</v>
      </c>
      <c r="DRS308" s="275" t="s">
        <v>215</v>
      </c>
      <c r="DRT308" s="271">
        <f>DRT307+1</f>
        <v>2</v>
      </c>
      <c r="DRU308" s="275" t="s">
        <v>215</v>
      </c>
      <c r="DRV308" s="271">
        <f>DRV307+1</f>
        <v>2</v>
      </c>
      <c r="DRW308" s="275" t="s">
        <v>215</v>
      </c>
      <c r="DRX308" s="271">
        <f>DRX307+1</f>
        <v>2</v>
      </c>
      <c r="DRY308" s="275" t="s">
        <v>215</v>
      </c>
      <c r="DRZ308" s="271">
        <f>DRZ307+1</f>
        <v>2</v>
      </c>
      <c r="DSA308" s="275" t="s">
        <v>215</v>
      </c>
      <c r="DSB308" s="271">
        <f>DSB307+1</f>
        <v>2</v>
      </c>
      <c r="DSC308" s="275" t="s">
        <v>215</v>
      </c>
      <c r="DSD308" s="271">
        <f>DSD307+1</f>
        <v>2</v>
      </c>
      <c r="DSE308" s="275" t="s">
        <v>215</v>
      </c>
      <c r="DSF308" s="271">
        <f>DSF307+1</f>
        <v>2</v>
      </c>
      <c r="DSG308" s="275" t="s">
        <v>215</v>
      </c>
      <c r="DSH308" s="271">
        <f>DSH307+1</f>
        <v>2</v>
      </c>
      <c r="DSI308" s="275" t="s">
        <v>215</v>
      </c>
      <c r="DSJ308" s="271">
        <f>DSJ307+1</f>
        <v>2</v>
      </c>
      <c r="DSK308" s="275" t="s">
        <v>215</v>
      </c>
      <c r="DSL308" s="271">
        <f>DSL307+1</f>
        <v>2</v>
      </c>
      <c r="DSM308" s="275" t="s">
        <v>215</v>
      </c>
      <c r="DSN308" s="271">
        <f>DSN307+1</f>
        <v>2</v>
      </c>
      <c r="DSO308" s="275" t="s">
        <v>215</v>
      </c>
      <c r="DSP308" s="271">
        <f>DSP307+1</f>
        <v>2</v>
      </c>
      <c r="DSQ308" s="275" t="s">
        <v>215</v>
      </c>
      <c r="DSR308" s="271">
        <f>DSR307+1</f>
        <v>2</v>
      </c>
      <c r="DSS308" s="275" t="s">
        <v>215</v>
      </c>
      <c r="DST308" s="271">
        <f>DST307+1</f>
        <v>2</v>
      </c>
      <c r="DSU308" s="275" t="s">
        <v>215</v>
      </c>
      <c r="DSV308" s="271">
        <f>DSV307+1</f>
        <v>2</v>
      </c>
      <c r="DSW308" s="275" t="s">
        <v>215</v>
      </c>
      <c r="DSX308" s="271">
        <f>DSX307+1</f>
        <v>2</v>
      </c>
      <c r="DSY308" s="275" t="s">
        <v>215</v>
      </c>
      <c r="DSZ308" s="271">
        <f>DSZ307+1</f>
        <v>2</v>
      </c>
      <c r="DTA308" s="275" t="s">
        <v>215</v>
      </c>
      <c r="DTB308" s="271">
        <f>DTB307+1</f>
        <v>2</v>
      </c>
      <c r="DTC308" s="275" t="s">
        <v>215</v>
      </c>
      <c r="DTD308" s="271">
        <f>DTD307+1</f>
        <v>2</v>
      </c>
      <c r="DTE308" s="275" t="s">
        <v>215</v>
      </c>
      <c r="DTF308" s="271">
        <f>DTF307+1</f>
        <v>2</v>
      </c>
      <c r="DTG308" s="275" t="s">
        <v>215</v>
      </c>
      <c r="DTH308" s="271">
        <f>DTH307+1</f>
        <v>2</v>
      </c>
      <c r="DTI308" s="275" t="s">
        <v>215</v>
      </c>
      <c r="DTJ308" s="271">
        <f>DTJ307+1</f>
        <v>2</v>
      </c>
      <c r="DTK308" s="275" t="s">
        <v>215</v>
      </c>
      <c r="DTL308" s="271">
        <f>DTL307+1</f>
        <v>2</v>
      </c>
      <c r="DTM308" s="275" t="s">
        <v>215</v>
      </c>
      <c r="DTN308" s="271">
        <f>DTN307+1</f>
        <v>2</v>
      </c>
      <c r="DTO308" s="275" t="s">
        <v>215</v>
      </c>
      <c r="DTP308" s="271">
        <f>DTP307+1</f>
        <v>2</v>
      </c>
      <c r="DTQ308" s="275" t="s">
        <v>215</v>
      </c>
      <c r="DTR308" s="271">
        <f>DTR307+1</f>
        <v>2</v>
      </c>
      <c r="DTS308" s="275" t="s">
        <v>215</v>
      </c>
      <c r="DTT308" s="271">
        <f>DTT307+1</f>
        <v>2</v>
      </c>
      <c r="DTU308" s="275" t="s">
        <v>215</v>
      </c>
      <c r="DTV308" s="271">
        <f>DTV307+1</f>
        <v>2</v>
      </c>
      <c r="DTW308" s="275" t="s">
        <v>215</v>
      </c>
      <c r="DTX308" s="271">
        <f>DTX307+1</f>
        <v>2</v>
      </c>
      <c r="DTY308" s="275" t="s">
        <v>215</v>
      </c>
      <c r="DTZ308" s="271">
        <f>DTZ307+1</f>
        <v>2</v>
      </c>
      <c r="DUA308" s="275" t="s">
        <v>215</v>
      </c>
      <c r="DUB308" s="271">
        <f>DUB307+1</f>
        <v>2</v>
      </c>
      <c r="DUC308" s="275" t="s">
        <v>215</v>
      </c>
      <c r="DUD308" s="271">
        <f>DUD307+1</f>
        <v>2</v>
      </c>
      <c r="DUE308" s="275" t="s">
        <v>215</v>
      </c>
      <c r="DUF308" s="271">
        <f>DUF307+1</f>
        <v>2</v>
      </c>
      <c r="DUG308" s="275" t="s">
        <v>215</v>
      </c>
      <c r="DUH308" s="271">
        <f>DUH307+1</f>
        <v>2</v>
      </c>
      <c r="DUI308" s="275" t="s">
        <v>215</v>
      </c>
      <c r="DUJ308" s="271">
        <f>DUJ307+1</f>
        <v>2</v>
      </c>
      <c r="DUK308" s="275" t="s">
        <v>215</v>
      </c>
      <c r="DUL308" s="271">
        <f>DUL307+1</f>
        <v>2</v>
      </c>
      <c r="DUM308" s="275" t="s">
        <v>215</v>
      </c>
      <c r="DUN308" s="271">
        <f>DUN307+1</f>
        <v>2</v>
      </c>
      <c r="DUO308" s="275" t="s">
        <v>215</v>
      </c>
      <c r="DUP308" s="271">
        <f>DUP307+1</f>
        <v>2</v>
      </c>
      <c r="DUQ308" s="275" t="s">
        <v>215</v>
      </c>
      <c r="DUR308" s="271">
        <f>DUR307+1</f>
        <v>2</v>
      </c>
      <c r="DUS308" s="275" t="s">
        <v>215</v>
      </c>
      <c r="DUT308" s="271">
        <f>DUT307+1</f>
        <v>2</v>
      </c>
      <c r="DUU308" s="275" t="s">
        <v>215</v>
      </c>
      <c r="DUV308" s="271">
        <f>DUV307+1</f>
        <v>2</v>
      </c>
      <c r="DUW308" s="275" t="s">
        <v>215</v>
      </c>
      <c r="DUX308" s="271">
        <f>DUX307+1</f>
        <v>2</v>
      </c>
      <c r="DUY308" s="275" t="s">
        <v>215</v>
      </c>
      <c r="DUZ308" s="271">
        <f>DUZ307+1</f>
        <v>2</v>
      </c>
      <c r="DVA308" s="275" t="s">
        <v>215</v>
      </c>
      <c r="DVB308" s="271">
        <f>DVB307+1</f>
        <v>2</v>
      </c>
      <c r="DVC308" s="275" t="s">
        <v>215</v>
      </c>
      <c r="DVD308" s="271">
        <f>DVD307+1</f>
        <v>2</v>
      </c>
      <c r="DVE308" s="275" t="s">
        <v>215</v>
      </c>
      <c r="DVF308" s="271">
        <f>DVF307+1</f>
        <v>2</v>
      </c>
      <c r="DVG308" s="275" t="s">
        <v>215</v>
      </c>
      <c r="DVH308" s="271">
        <f>DVH307+1</f>
        <v>2</v>
      </c>
      <c r="DVI308" s="275" t="s">
        <v>215</v>
      </c>
      <c r="DVJ308" s="271">
        <f>DVJ307+1</f>
        <v>2</v>
      </c>
      <c r="DVK308" s="275" t="s">
        <v>215</v>
      </c>
      <c r="DVL308" s="271">
        <f>DVL307+1</f>
        <v>2</v>
      </c>
      <c r="DVM308" s="275" t="s">
        <v>215</v>
      </c>
      <c r="DVN308" s="271">
        <f>DVN307+1</f>
        <v>2</v>
      </c>
      <c r="DVO308" s="275" t="s">
        <v>215</v>
      </c>
      <c r="DVP308" s="271">
        <f>DVP307+1</f>
        <v>2</v>
      </c>
      <c r="DVQ308" s="275" t="s">
        <v>215</v>
      </c>
      <c r="DVR308" s="271">
        <f>DVR307+1</f>
        <v>2</v>
      </c>
      <c r="DVS308" s="275" t="s">
        <v>215</v>
      </c>
      <c r="DVT308" s="271">
        <f>DVT307+1</f>
        <v>2</v>
      </c>
      <c r="DVU308" s="275" t="s">
        <v>215</v>
      </c>
      <c r="DVV308" s="271">
        <f>DVV307+1</f>
        <v>2</v>
      </c>
      <c r="DVW308" s="275" t="s">
        <v>215</v>
      </c>
      <c r="DVX308" s="271">
        <f>DVX307+1</f>
        <v>2</v>
      </c>
      <c r="DVY308" s="275" t="s">
        <v>215</v>
      </c>
      <c r="DVZ308" s="271">
        <f>DVZ307+1</f>
        <v>2</v>
      </c>
      <c r="DWA308" s="275" t="s">
        <v>215</v>
      </c>
      <c r="DWB308" s="271">
        <f>DWB307+1</f>
        <v>2</v>
      </c>
      <c r="DWC308" s="275" t="s">
        <v>215</v>
      </c>
      <c r="DWD308" s="271">
        <f>DWD307+1</f>
        <v>2</v>
      </c>
      <c r="DWE308" s="275" t="s">
        <v>215</v>
      </c>
      <c r="DWF308" s="271">
        <f>DWF307+1</f>
        <v>2</v>
      </c>
      <c r="DWG308" s="275" t="s">
        <v>215</v>
      </c>
      <c r="DWH308" s="271">
        <f>DWH307+1</f>
        <v>2</v>
      </c>
      <c r="DWI308" s="275" t="s">
        <v>215</v>
      </c>
      <c r="DWJ308" s="271">
        <f>DWJ307+1</f>
        <v>2</v>
      </c>
      <c r="DWK308" s="275" t="s">
        <v>215</v>
      </c>
      <c r="DWL308" s="271">
        <f>DWL307+1</f>
        <v>2</v>
      </c>
      <c r="DWM308" s="275" t="s">
        <v>215</v>
      </c>
      <c r="DWN308" s="271">
        <f>DWN307+1</f>
        <v>2</v>
      </c>
      <c r="DWO308" s="275" t="s">
        <v>215</v>
      </c>
      <c r="DWP308" s="271">
        <f>DWP307+1</f>
        <v>2</v>
      </c>
      <c r="DWQ308" s="275" t="s">
        <v>215</v>
      </c>
      <c r="DWR308" s="271">
        <f>DWR307+1</f>
        <v>2</v>
      </c>
      <c r="DWS308" s="275" t="s">
        <v>215</v>
      </c>
      <c r="DWT308" s="271">
        <f>DWT307+1</f>
        <v>2</v>
      </c>
      <c r="DWU308" s="275" t="s">
        <v>215</v>
      </c>
      <c r="DWV308" s="271">
        <f>DWV307+1</f>
        <v>2</v>
      </c>
      <c r="DWW308" s="275" t="s">
        <v>215</v>
      </c>
      <c r="DWX308" s="271">
        <f>DWX307+1</f>
        <v>2</v>
      </c>
      <c r="DWY308" s="275" t="s">
        <v>215</v>
      </c>
      <c r="DWZ308" s="271">
        <f>DWZ307+1</f>
        <v>2</v>
      </c>
      <c r="DXA308" s="275" t="s">
        <v>215</v>
      </c>
      <c r="DXB308" s="271">
        <f>DXB307+1</f>
        <v>2</v>
      </c>
      <c r="DXC308" s="275" t="s">
        <v>215</v>
      </c>
      <c r="DXD308" s="271">
        <f>DXD307+1</f>
        <v>2</v>
      </c>
      <c r="DXE308" s="275" t="s">
        <v>215</v>
      </c>
      <c r="DXF308" s="271">
        <f>DXF307+1</f>
        <v>2</v>
      </c>
      <c r="DXG308" s="275" t="s">
        <v>215</v>
      </c>
      <c r="DXH308" s="271">
        <f>DXH307+1</f>
        <v>2</v>
      </c>
      <c r="DXI308" s="275" t="s">
        <v>215</v>
      </c>
      <c r="DXJ308" s="271">
        <f>DXJ307+1</f>
        <v>2</v>
      </c>
      <c r="DXK308" s="275" t="s">
        <v>215</v>
      </c>
      <c r="DXL308" s="271">
        <f>DXL307+1</f>
        <v>2</v>
      </c>
      <c r="DXM308" s="275" t="s">
        <v>215</v>
      </c>
      <c r="DXN308" s="271">
        <f>DXN307+1</f>
        <v>2</v>
      </c>
      <c r="DXO308" s="275" t="s">
        <v>215</v>
      </c>
      <c r="DXP308" s="271">
        <f>DXP307+1</f>
        <v>2</v>
      </c>
      <c r="DXQ308" s="275" t="s">
        <v>215</v>
      </c>
      <c r="DXR308" s="271">
        <f>DXR307+1</f>
        <v>2</v>
      </c>
      <c r="DXS308" s="275" t="s">
        <v>215</v>
      </c>
      <c r="DXT308" s="271">
        <f>DXT307+1</f>
        <v>2</v>
      </c>
      <c r="DXU308" s="275" t="s">
        <v>215</v>
      </c>
      <c r="DXV308" s="271">
        <f>DXV307+1</f>
        <v>2</v>
      </c>
      <c r="DXW308" s="275" t="s">
        <v>215</v>
      </c>
      <c r="DXX308" s="271">
        <f>DXX307+1</f>
        <v>2</v>
      </c>
      <c r="DXY308" s="275" t="s">
        <v>215</v>
      </c>
      <c r="DXZ308" s="271">
        <f>DXZ307+1</f>
        <v>2</v>
      </c>
      <c r="DYA308" s="275" t="s">
        <v>215</v>
      </c>
      <c r="DYB308" s="271">
        <f>DYB307+1</f>
        <v>2</v>
      </c>
      <c r="DYC308" s="275" t="s">
        <v>215</v>
      </c>
      <c r="DYD308" s="271">
        <f>DYD307+1</f>
        <v>2</v>
      </c>
      <c r="DYE308" s="275" t="s">
        <v>215</v>
      </c>
      <c r="DYF308" s="271">
        <f>DYF307+1</f>
        <v>2</v>
      </c>
      <c r="DYG308" s="275" t="s">
        <v>215</v>
      </c>
      <c r="DYH308" s="271">
        <f>DYH307+1</f>
        <v>2</v>
      </c>
      <c r="DYI308" s="275" t="s">
        <v>215</v>
      </c>
      <c r="DYJ308" s="271">
        <f>DYJ307+1</f>
        <v>2</v>
      </c>
      <c r="DYK308" s="275" t="s">
        <v>215</v>
      </c>
      <c r="DYL308" s="271">
        <f>DYL307+1</f>
        <v>2</v>
      </c>
      <c r="DYM308" s="275" t="s">
        <v>215</v>
      </c>
      <c r="DYN308" s="271">
        <f>DYN307+1</f>
        <v>2</v>
      </c>
      <c r="DYO308" s="275" t="s">
        <v>215</v>
      </c>
      <c r="DYP308" s="271">
        <f>DYP307+1</f>
        <v>2</v>
      </c>
      <c r="DYQ308" s="275" t="s">
        <v>215</v>
      </c>
      <c r="DYR308" s="271">
        <f>DYR307+1</f>
        <v>2</v>
      </c>
      <c r="DYS308" s="275" t="s">
        <v>215</v>
      </c>
      <c r="DYT308" s="271">
        <f>DYT307+1</f>
        <v>2</v>
      </c>
      <c r="DYU308" s="275" t="s">
        <v>215</v>
      </c>
      <c r="DYV308" s="271">
        <f>DYV307+1</f>
        <v>2</v>
      </c>
      <c r="DYW308" s="275" t="s">
        <v>215</v>
      </c>
      <c r="DYX308" s="271">
        <f>DYX307+1</f>
        <v>2</v>
      </c>
      <c r="DYY308" s="275" t="s">
        <v>215</v>
      </c>
      <c r="DYZ308" s="271">
        <f>DYZ307+1</f>
        <v>2</v>
      </c>
      <c r="DZA308" s="275" t="s">
        <v>215</v>
      </c>
      <c r="DZB308" s="271">
        <f>DZB307+1</f>
        <v>2</v>
      </c>
      <c r="DZC308" s="275" t="s">
        <v>215</v>
      </c>
      <c r="DZD308" s="271">
        <f>DZD307+1</f>
        <v>2</v>
      </c>
      <c r="DZE308" s="275" t="s">
        <v>215</v>
      </c>
      <c r="DZF308" s="271">
        <f>DZF307+1</f>
        <v>2</v>
      </c>
      <c r="DZG308" s="275" t="s">
        <v>215</v>
      </c>
      <c r="DZH308" s="271">
        <f>DZH307+1</f>
        <v>2</v>
      </c>
      <c r="DZI308" s="275" t="s">
        <v>215</v>
      </c>
      <c r="DZJ308" s="271">
        <f>DZJ307+1</f>
        <v>2</v>
      </c>
      <c r="DZK308" s="275" t="s">
        <v>215</v>
      </c>
      <c r="DZL308" s="271">
        <f>DZL307+1</f>
        <v>2</v>
      </c>
      <c r="DZM308" s="275" t="s">
        <v>215</v>
      </c>
      <c r="DZN308" s="271">
        <f>DZN307+1</f>
        <v>2</v>
      </c>
      <c r="DZO308" s="275" t="s">
        <v>215</v>
      </c>
      <c r="DZP308" s="271">
        <f>DZP307+1</f>
        <v>2</v>
      </c>
      <c r="DZQ308" s="275" t="s">
        <v>215</v>
      </c>
      <c r="DZR308" s="271">
        <f>DZR307+1</f>
        <v>2</v>
      </c>
      <c r="DZS308" s="275" t="s">
        <v>215</v>
      </c>
      <c r="DZT308" s="271">
        <f>DZT307+1</f>
        <v>2</v>
      </c>
      <c r="DZU308" s="275" t="s">
        <v>215</v>
      </c>
      <c r="DZV308" s="271">
        <f>DZV307+1</f>
        <v>2</v>
      </c>
      <c r="DZW308" s="275" t="s">
        <v>215</v>
      </c>
      <c r="DZX308" s="271">
        <f>DZX307+1</f>
        <v>2</v>
      </c>
      <c r="DZY308" s="275" t="s">
        <v>215</v>
      </c>
      <c r="DZZ308" s="271">
        <f>DZZ307+1</f>
        <v>2</v>
      </c>
      <c r="EAA308" s="275" t="s">
        <v>215</v>
      </c>
      <c r="EAB308" s="271">
        <f>EAB307+1</f>
        <v>2</v>
      </c>
      <c r="EAC308" s="275" t="s">
        <v>215</v>
      </c>
      <c r="EAD308" s="271">
        <f>EAD307+1</f>
        <v>2</v>
      </c>
      <c r="EAE308" s="275" t="s">
        <v>215</v>
      </c>
      <c r="EAF308" s="271">
        <f>EAF307+1</f>
        <v>2</v>
      </c>
      <c r="EAG308" s="275" t="s">
        <v>215</v>
      </c>
      <c r="EAH308" s="271">
        <f>EAH307+1</f>
        <v>2</v>
      </c>
      <c r="EAI308" s="275" t="s">
        <v>215</v>
      </c>
      <c r="EAJ308" s="271">
        <f>EAJ307+1</f>
        <v>2</v>
      </c>
      <c r="EAK308" s="275" t="s">
        <v>215</v>
      </c>
      <c r="EAL308" s="271">
        <f>EAL307+1</f>
        <v>2</v>
      </c>
      <c r="EAM308" s="275" t="s">
        <v>215</v>
      </c>
      <c r="EAN308" s="271">
        <f>EAN307+1</f>
        <v>2</v>
      </c>
      <c r="EAO308" s="275" t="s">
        <v>215</v>
      </c>
      <c r="EAP308" s="271">
        <f>EAP307+1</f>
        <v>2</v>
      </c>
      <c r="EAQ308" s="275" t="s">
        <v>215</v>
      </c>
      <c r="EAR308" s="271">
        <f>EAR307+1</f>
        <v>2</v>
      </c>
      <c r="EAS308" s="275" t="s">
        <v>215</v>
      </c>
      <c r="EAT308" s="271">
        <f>EAT307+1</f>
        <v>2</v>
      </c>
      <c r="EAU308" s="275" t="s">
        <v>215</v>
      </c>
      <c r="EAV308" s="271">
        <f>EAV307+1</f>
        <v>2</v>
      </c>
      <c r="EAW308" s="275" t="s">
        <v>215</v>
      </c>
      <c r="EAX308" s="271">
        <f>EAX307+1</f>
        <v>2</v>
      </c>
      <c r="EAY308" s="275" t="s">
        <v>215</v>
      </c>
      <c r="EAZ308" s="271">
        <f>EAZ307+1</f>
        <v>2</v>
      </c>
      <c r="EBA308" s="275" t="s">
        <v>215</v>
      </c>
      <c r="EBB308" s="271">
        <f>EBB307+1</f>
        <v>2</v>
      </c>
      <c r="EBC308" s="275" t="s">
        <v>215</v>
      </c>
      <c r="EBD308" s="271">
        <f>EBD307+1</f>
        <v>2</v>
      </c>
      <c r="EBE308" s="275" t="s">
        <v>215</v>
      </c>
      <c r="EBF308" s="271">
        <f>EBF307+1</f>
        <v>2</v>
      </c>
      <c r="EBG308" s="275" t="s">
        <v>215</v>
      </c>
      <c r="EBH308" s="271">
        <f>EBH307+1</f>
        <v>2</v>
      </c>
      <c r="EBI308" s="275" t="s">
        <v>215</v>
      </c>
      <c r="EBJ308" s="271">
        <f>EBJ307+1</f>
        <v>2</v>
      </c>
      <c r="EBK308" s="275" t="s">
        <v>215</v>
      </c>
      <c r="EBL308" s="271">
        <f>EBL307+1</f>
        <v>2</v>
      </c>
      <c r="EBM308" s="275" t="s">
        <v>215</v>
      </c>
      <c r="EBN308" s="271">
        <f>EBN307+1</f>
        <v>2</v>
      </c>
      <c r="EBO308" s="275" t="s">
        <v>215</v>
      </c>
      <c r="EBP308" s="271">
        <f>EBP307+1</f>
        <v>2</v>
      </c>
      <c r="EBQ308" s="275" t="s">
        <v>215</v>
      </c>
      <c r="EBR308" s="271">
        <f>EBR307+1</f>
        <v>2</v>
      </c>
      <c r="EBS308" s="275" t="s">
        <v>215</v>
      </c>
      <c r="EBT308" s="271">
        <f>EBT307+1</f>
        <v>2</v>
      </c>
      <c r="EBU308" s="275" t="s">
        <v>215</v>
      </c>
      <c r="EBV308" s="271">
        <f>EBV307+1</f>
        <v>2</v>
      </c>
      <c r="EBW308" s="275" t="s">
        <v>215</v>
      </c>
      <c r="EBX308" s="271">
        <f>EBX307+1</f>
        <v>2</v>
      </c>
      <c r="EBY308" s="275" t="s">
        <v>215</v>
      </c>
      <c r="EBZ308" s="271">
        <f>EBZ307+1</f>
        <v>2</v>
      </c>
      <c r="ECA308" s="275" t="s">
        <v>215</v>
      </c>
      <c r="ECB308" s="271">
        <f>ECB307+1</f>
        <v>2</v>
      </c>
      <c r="ECC308" s="275" t="s">
        <v>215</v>
      </c>
      <c r="ECD308" s="271">
        <f>ECD307+1</f>
        <v>2</v>
      </c>
      <c r="ECE308" s="275" t="s">
        <v>215</v>
      </c>
      <c r="ECF308" s="271">
        <f>ECF307+1</f>
        <v>2</v>
      </c>
      <c r="ECG308" s="275" t="s">
        <v>215</v>
      </c>
      <c r="ECH308" s="271">
        <f>ECH307+1</f>
        <v>2</v>
      </c>
      <c r="ECI308" s="275" t="s">
        <v>215</v>
      </c>
      <c r="ECJ308" s="271">
        <f>ECJ307+1</f>
        <v>2</v>
      </c>
      <c r="ECK308" s="275" t="s">
        <v>215</v>
      </c>
      <c r="ECL308" s="271">
        <f>ECL307+1</f>
        <v>2</v>
      </c>
      <c r="ECM308" s="275" t="s">
        <v>215</v>
      </c>
      <c r="ECN308" s="271">
        <f>ECN307+1</f>
        <v>2</v>
      </c>
      <c r="ECO308" s="275" t="s">
        <v>215</v>
      </c>
      <c r="ECP308" s="271">
        <f>ECP307+1</f>
        <v>2</v>
      </c>
      <c r="ECQ308" s="275" t="s">
        <v>215</v>
      </c>
      <c r="ECR308" s="271">
        <f>ECR307+1</f>
        <v>2</v>
      </c>
      <c r="ECS308" s="275" t="s">
        <v>215</v>
      </c>
      <c r="ECT308" s="271">
        <f>ECT307+1</f>
        <v>2</v>
      </c>
      <c r="ECU308" s="275" t="s">
        <v>215</v>
      </c>
      <c r="ECV308" s="271">
        <f>ECV307+1</f>
        <v>2</v>
      </c>
      <c r="ECW308" s="275" t="s">
        <v>215</v>
      </c>
      <c r="ECX308" s="271">
        <f>ECX307+1</f>
        <v>2</v>
      </c>
      <c r="ECY308" s="275" t="s">
        <v>215</v>
      </c>
      <c r="ECZ308" s="271">
        <f>ECZ307+1</f>
        <v>2</v>
      </c>
      <c r="EDA308" s="275" t="s">
        <v>215</v>
      </c>
      <c r="EDB308" s="271">
        <f>EDB307+1</f>
        <v>2</v>
      </c>
      <c r="EDC308" s="275" t="s">
        <v>215</v>
      </c>
      <c r="EDD308" s="271">
        <f>EDD307+1</f>
        <v>2</v>
      </c>
      <c r="EDE308" s="275" t="s">
        <v>215</v>
      </c>
      <c r="EDF308" s="271">
        <f>EDF307+1</f>
        <v>2</v>
      </c>
      <c r="EDG308" s="275" t="s">
        <v>215</v>
      </c>
      <c r="EDH308" s="271">
        <f>EDH307+1</f>
        <v>2</v>
      </c>
      <c r="EDI308" s="275" t="s">
        <v>215</v>
      </c>
      <c r="EDJ308" s="271">
        <f>EDJ307+1</f>
        <v>2</v>
      </c>
      <c r="EDK308" s="275" t="s">
        <v>215</v>
      </c>
      <c r="EDL308" s="271">
        <f>EDL307+1</f>
        <v>2</v>
      </c>
      <c r="EDM308" s="275" t="s">
        <v>215</v>
      </c>
      <c r="EDN308" s="271">
        <f>EDN307+1</f>
        <v>2</v>
      </c>
      <c r="EDO308" s="275" t="s">
        <v>215</v>
      </c>
      <c r="EDP308" s="271">
        <f>EDP307+1</f>
        <v>2</v>
      </c>
      <c r="EDQ308" s="275" t="s">
        <v>215</v>
      </c>
      <c r="EDR308" s="271">
        <f>EDR307+1</f>
        <v>2</v>
      </c>
      <c r="EDS308" s="275" t="s">
        <v>215</v>
      </c>
      <c r="EDT308" s="271">
        <f>EDT307+1</f>
        <v>2</v>
      </c>
      <c r="EDU308" s="275" t="s">
        <v>215</v>
      </c>
      <c r="EDV308" s="271">
        <f>EDV307+1</f>
        <v>2</v>
      </c>
      <c r="EDW308" s="275" t="s">
        <v>215</v>
      </c>
      <c r="EDX308" s="271">
        <f>EDX307+1</f>
        <v>2</v>
      </c>
      <c r="EDY308" s="275" t="s">
        <v>215</v>
      </c>
      <c r="EDZ308" s="271">
        <f>EDZ307+1</f>
        <v>2</v>
      </c>
      <c r="EEA308" s="275" t="s">
        <v>215</v>
      </c>
      <c r="EEB308" s="271">
        <f>EEB307+1</f>
        <v>2</v>
      </c>
      <c r="EEC308" s="275" t="s">
        <v>215</v>
      </c>
      <c r="EED308" s="271">
        <f>EED307+1</f>
        <v>2</v>
      </c>
      <c r="EEE308" s="275" t="s">
        <v>215</v>
      </c>
      <c r="EEF308" s="271">
        <f>EEF307+1</f>
        <v>2</v>
      </c>
      <c r="EEG308" s="275" t="s">
        <v>215</v>
      </c>
      <c r="EEH308" s="271">
        <f>EEH307+1</f>
        <v>2</v>
      </c>
      <c r="EEI308" s="275" t="s">
        <v>215</v>
      </c>
      <c r="EEJ308" s="271">
        <f>EEJ307+1</f>
        <v>2</v>
      </c>
      <c r="EEK308" s="275" t="s">
        <v>215</v>
      </c>
      <c r="EEL308" s="271">
        <f>EEL307+1</f>
        <v>2</v>
      </c>
      <c r="EEM308" s="275" t="s">
        <v>215</v>
      </c>
      <c r="EEN308" s="271">
        <f>EEN307+1</f>
        <v>2</v>
      </c>
      <c r="EEO308" s="275" t="s">
        <v>215</v>
      </c>
      <c r="EEP308" s="271">
        <f>EEP307+1</f>
        <v>2</v>
      </c>
      <c r="EEQ308" s="275" t="s">
        <v>215</v>
      </c>
      <c r="EER308" s="271">
        <f>EER307+1</f>
        <v>2</v>
      </c>
      <c r="EES308" s="275" t="s">
        <v>215</v>
      </c>
      <c r="EET308" s="271">
        <f>EET307+1</f>
        <v>2</v>
      </c>
      <c r="EEU308" s="275" t="s">
        <v>215</v>
      </c>
      <c r="EEV308" s="271">
        <f>EEV307+1</f>
        <v>2</v>
      </c>
      <c r="EEW308" s="275" t="s">
        <v>215</v>
      </c>
      <c r="EEX308" s="271">
        <f>EEX307+1</f>
        <v>2</v>
      </c>
      <c r="EEY308" s="275" t="s">
        <v>215</v>
      </c>
      <c r="EEZ308" s="271">
        <f>EEZ307+1</f>
        <v>2</v>
      </c>
      <c r="EFA308" s="275" t="s">
        <v>215</v>
      </c>
      <c r="EFB308" s="271">
        <f>EFB307+1</f>
        <v>2</v>
      </c>
      <c r="EFC308" s="275" t="s">
        <v>215</v>
      </c>
      <c r="EFD308" s="271">
        <f>EFD307+1</f>
        <v>2</v>
      </c>
      <c r="EFE308" s="275" t="s">
        <v>215</v>
      </c>
      <c r="EFF308" s="271">
        <f>EFF307+1</f>
        <v>2</v>
      </c>
      <c r="EFG308" s="275" t="s">
        <v>215</v>
      </c>
      <c r="EFH308" s="271">
        <f>EFH307+1</f>
        <v>2</v>
      </c>
      <c r="EFI308" s="275" t="s">
        <v>215</v>
      </c>
      <c r="EFJ308" s="271">
        <f>EFJ307+1</f>
        <v>2</v>
      </c>
      <c r="EFK308" s="275" t="s">
        <v>215</v>
      </c>
      <c r="EFL308" s="271">
        <f>EFL307+1</f>
        <v>2</v>
      </c>
      <c r="EFM308" s="275" t="s">
        <v>215</v>
      </c>
      <c r="EFN308" s="271">
        <f>EFN307+1</f>
        <v>2</v>
      </c>
      <c r="EFO308" s="275" t="s">
        <v>215</v>
      </c>
      <c r="EFP308" s="271">
        <f>EFP307+1</f>
        <v>2</v>
      </c>
      <c r="EFQ308" s="275" t="s">
        <v>215</v>
      </c>
      <c r="EFR308" s="271">
        <f>EFR307+1</f>
        <v>2</v>
      </c>
      <c r="EFS308" s="275" t="s">
        <v>215</v>
      </c>
      <c r="EFT308" s="271">
        <f>EFT307+1</f>
        <v>2</v>
      </c>
      <c r="EFU308" s="275" t="s">
        <v>215</v>
      </c>
      <c r="EFV308" s="271">
        <f>EFV307+1</f>
        <v>2</v>
      </c>
      <c r="EFW308" s="275" t="s">
        <v>215</v>
      </c>
      <c r="EFX308" s="271">
        <f>EFX307+1</f>
        <v>2</v>
      </c>
      <c r="EFY308" s="275" t="s">
        <v>215</v>
      </c>
      <c r="EFZ308" s="271">
        <f>EFZ307+1</f>
        <v>2</v>
      </c>
      <c r="EGA308" s="275" t="s">
        <v>215</v>
      </c>
      <c r="EGB308" s="271">
        <f>EGB307+1</f>
        <v>2</v>
      </c>
      <c r="EGC308" s="275" t="s">
        <v>215</v>
      </c>
      <c r="EGD308" s="271">
        <f>EGD307+1</f>
        <v>2</v>
      </c>
      <c r="EGE308" s="275" t="s">
        <v>215</v>
      </c>
      <c r="EGF308" s="271">
        <f>EGF307+1</f>
        <v>2</v>
      </c>
      <c r="EGG308" s="275" t="s">
        <v>215</v>
      </c>
      <c r="EGH308" s="271">
        <f>EGH307+1</f>
        <v>2</v>
      </c>
      <c r="EGI308" s="275" t="s">
        <v>215</v>
      </c>
      <c r="EGJ308" s="271">
        <f>EGJ307+1</f>
        <v>2</v>
      </c>
      <c r="EGK308" s="275" t="s">
        <v>215</v>
      </c>
      <c r="EGL308" s="271">
        <f>EGL307+1</f>
        <v>2</v>
      </c>
      <c r="EGM308" s="275" t="s">
        <v>215</v>
      </c>
      <c r="EGN308" s="271">
        <f>EGN307+1</f>
        <v>2</v>
      </c>
      <c r="EGO308" s="275" t="s">
        <v>215</v>
      </c>
      <c r="EGP308" s="271">
        <f>EGP307+1</f>
        <v>2</v>
      </c>
      <c r="EGQ308" s="275" t="s">
        <v>215</v>
      </c>
      <c r="EGR308" s="271">
        <f>EGR307+1</f>
        <v>2</v>
      </c>
      <c r="EGS308" s="275" t="s">
        <v>215</v>
      </c>
      <c r="EGT308" s="271">
        <f>EGT307+1</f>
        <v>2</v>
      </c>
      <c r="EGU308" s="275" t="s">
        <v>215</v>
      </c>
      <c r="EGV308" s="271">
        <f>EGV307+1</f>
        <v>2</v>
      </c>
      <c r="EGW308" s="275" t="s">
        <v>215</v>
      </c>
      <c r="EGX308" s="271">
        <f>EGX307+1</f>
        <v>2</v>
      </c>
      <c r="EGY308" s="275" t="s">
        <v>215</v>
      </c>
      <c r="EGZ308" s="271">
        <f>EGZ307+1</f>
        <v>2</v>
      </c>
      <c r="EHA308" s="275" t="s">
        <v>215</v>
      </c>
      <c r="EHB308" s="271">
        <f>EHB307+1</f>
        <v>2</v>
      </c>
      <c r="EHC308" s="275" t="s">
        <v>215</v>
      </c>
      <c r="EHD308" s="271">
        <f>EHD307+1</f>
        <v>2</v>
      </c>
      <c r="EHE308" s="275" t="s">
        <v>215</v>
      </c>
      <c r="EHF308" s="271">
        <f>EHF307+1</f>
        <v>2</v>
      </c>
      <c r="EHG308" s="275" t="s">
        <v>215</v>
      </c>
      <c r="EHH308" s="271">
        <f>EHH307+1</f>
        <v>2</v>
      </c>
      <c r="EHI308" s="275" t="s">
        <v>215</v>
      </c>
      <c r="EHJ308" s="271">
        <f>EHJ307+1</f>
        <v>2</v>
      </c>
      <c r="EHK308" s="275" t="s">
        <v>215</v>
      </c>
      <c r="EHL308" s="271">
        <f>EHL307+1</f>
        <v>2</v>
      </c>
      <c r="EHM308" s="275" t="s">
        <v>215</v>
      </c>
      <c r="EHN308" s="271">
        <f>EHN307+1</f>
        <v>2</v>
      </c>
      <c r="EHO308" s="275" t="s">
        <v>215</v>
      </c>
      <c r="EHP308" s="271">
        <f>EHP307+1</f>
        <v>2</v>
      </c>
      <c r="EHQ308" s="275" t="s">
        <v>215</v>
      </c>
      <c r="EHR308" s="271">
        <f>EHR307+1</f>
        <v>2</v>
      </c>
      <c r="EHS308" s="275" t="s">
        <v>215</v>
      </c>
      <c r="EHT308" s="271">
        <f>EHT307+1</f>
        <v>2</v>
      </c>
      <c r="EHU308" s="275" t="s">
        <v>215</v>
      </c>
      <c r="EHV308" s="271">
        <f>EHV307+1</f>
        <v>2</v>
      </c>
      <c r="EHW308" s="275" t="s">
        <v>215</v>
      </c>
      <c r="EHX308" s="271">
        <f>EHX307+1</f>
        <v>2</v>
      </c>
      <c r="EHY308" s="275" t="s">
        <v>215</v>
      </c>
      <c r="EHZ308" s="271">
        <f>EHZ307+1</f>
        <v>2</v>
      </c>
      <c r="EIA308" s="275" t="s">
        <v>215</v>
      </c>
      <c r="EIB308" s="271">
        <f>EIB307+1</f>
        <v>2</v>
      </c>
      <c r="EIC308" s="275" t="s">
        <v>215</v>
      </c>
      <c r="EID308" s="271">
        <f>EID307+1</f>
        <v>2</v>
      </c>
      <c r="EIE308" s="275" t="s">
        <v>215</v>
      </c>
      <c r="EIF308" s="271">
        <f>EIF307+1</f>
        <v>2</v>
      </c>
      <c r="EIG308" s="275" t="s">
        <v>215</v>
      </c>
      <c r="EIH308" s="271">
        <f>EIH307+1</f>
        <v>2</v>
      </c>
      <c r="EII308" s="275" t="s">
        <v>215</v>
      </c>
      <c r="EIJ308" s="271">
        <f>EIJ307+1</f>
        <v>2</v>
      </c>
      <c r="EIK308" s="275" t="s">
        <v>215</v>
      </c>
      <c r="EIL308" s="271">
        <f>EIL307+1</f>
        <v>2</v>
      </c>
      <c r="EIM308" s="275" t="s">
        <v>215</v>
      </c>
      <c r="EIN308" s="271">
        <f>EIN307+1</f>
        <v>2</v>
      </c>
      <c r="EIO308" s="275" t="s">
        <v>215</v>
      </c>
      <c r="EIP308" s="271">
        <f>EIP307+1</f>
        <v>2</v>
      </c>
      <c r="EIQ308" s="275" t="s">
        <v>215</v>
      </c>
      <c r="EIR308" s="271">
        <f>EIR307+1</f>
        <v>2</v>
      </c>
      <c r="EIS308" s="275" t="s">
        <v>215</v>
      </c>
      <c r="EIT308" s="271">
        <f>EIT307+1</f>
        <v>2</v>
      </c>
      <c r="EIU308" s="275" t="s">
        <v>215</v>
      </c>
      <c r="EIV308" s="271">
        <f>EIV307+1</f>
        <v>2</v>
      </c>
      <c r="EIW308" s="275" t="s">
        <v>215</v>
      </c>
      <c r="EIX308" s="271">
        <f>EIX307+1</f>
        <v>2</v>
      </c>
      <c r="EIY308" s="275" t="s">
        <v>215</v>
      </c>
      <c r="EIZ308" s="271">
        <f>EIZ307+1</f>
        <v>2</v>
      </c>
      <c r="EJA308" s="275" t="s">
        <v>215</v>
      </c>
      <c r="EJB308" s="271">
        <f>EJB307+1</f>
        <v>2</v>
      </c>
      <c r="EJC308" s="275" t="s">
        <v>215</v>
      </c>
      <c r="EJD308" s="271">
        <f>EJD307+1</f>
        <v>2</v>
      </c>
      <c r="EJE308" s="275" t="s">
        <v>215</v>
      </c>
      <c r="EJF308" s="271">
        <f>EJF307+1</f>
        <v>2</v>
      </c>
      <c r="EJG308" s="275" t="s">
        <v>215</v>
      </c>
      <c r="EJH308" s="271">
        <f>EJH307+1</f>
        <v>2</v>
      </c>
      <c r="EJI308" s="275" t="s">
        <v>215</v>
      </c>
      <c r="EJJ308" s="271">
        <f>EJJ307+1</f>
        <v>2</v>
      </c>
      <c r="EJK308" s="275" t="s">
        <v>215</v>
      </c>
      <c r="EJL308" s="271">
        <f>EJL307+1</f>
        <v>2</v>
      </c>
      <c r="EJM308" s="275" t="s">
        <v>215</v>
      </c>
      <c r="EJN308" s="271">
        <f>EJN307+1</f>
        <v>2</v>
      </c>
      <c r="EJO308" s="275" t="s">
        <v>215</v>
      </c>
      <c r="EJP308" s="271">
        <f>EJP307+1</f>
        <v>2</v>
      </c>
      <c r="EJQ308" s="275" t="s">
        <v>215</v>
      </c>
      <c r="EJR308" s="271">
        <f>EJR307+1</f>
        <v>2</v>
      </c>
      <c r="EJS308" s="275" t="s">
        <v>215</v>
      </c>
      <c r="EJT308" s="271">
        <f>EJT307+1</f>
        <v>2</v>
      </c>
      <c r="EJU308" s="275" t="s">
        <v>215</v>
      </c>
      <c r="EJV308" s="271">
        <f>EJV307+1</f>
        <v>2</v>
      </c>
      <c r="EJW308" s="275" t="s">
        <v>215</v>
      </c>
      <c r="EJX308" s="271">
        <f>EJX307+1</f>
        <v>2</v>
      </c>
      <c r="EJY308" s="275" t="s">
        <v>215</v>
      </c>
      <c r="EJZ308" s="271">
        <f>EJZ307+1</f>
        <v>2</v>
      </c>
      <c r="EKA308" s="275" t="s">
        <v>215</v>
      </c>
      <c r="EKB308" s="271">
        <f>EKB307+1</f>
        <v>2</v>
      </c>
      <c r="EKC308" s="275" t="s">
        <v>215</v>
      </c>
      <c r="EKD308" s="271">
        <f>EKD307+1</f>
        <v>2</v>
      </c>
      <c r="EKE308" s="275" t="s">
        <v>215</v>
      </c>
      <c r="EKF308" s="271">
        <f>EKF307+1</f>
        <v>2</v>
      </c>
      <c r="EKG308" s="275" t="s">
        <v>215</v>
      </c>
      <c r="EKH308" s="271">
        <f>EKH307+1</f>
        <v>2</v>
      </c>
      <c r="EKI308" s="275" t="s">
        <v>215</v>
      </c>
      <c r="EKJ308" s="271">
        <f>EKJ307+1</f>
        <v>2</v>
      </c>
      <c r="EKK308" s="275" t="s">
        <v>215</v>
      </c>
      <c r="EKL308" s="271">
        <f>EKL307+1</f>
        <v>2</v>
      </c>
      <c r="EKM308" s="275" t="s">
        <v>215</v>
      </c>
      <c r="EKN308" s="271">
        <f>EKN307+1</f>
        <v>2</v>
      </c>
      <c r="EKO308" s="275" t="s">
        <v>215</v>
      </c>
      <c r="EKP308" s="271">
        <f>EKP307+1</f>
        <v>2</v>
      </c>
      <c r="EKQ308" s="275" t="s">
        <v>215</v>
      </c>
      <c r="EKR308" s="271">
        <f>EKR307+1</f>
        <v>2</v>
      </c>
      <c r="EKS308" s="275" t="s">
        <v>215</v>
      </c>
      <c r="EKT308" s="271">
        <f>EKT307+1</f>
        <v>2</v>
      </c>
      <c r="EKU308" s="275" t="s">
        <v>215</v>
      </c>
      <c r="EKV308" s="271">
        <f>EKV307+1</f>
        <v>2</v>
      </c>
      <c r="EKW308" s="275" t="s">
        <v>215</v>
      </c>
      <c r="EKX308" s="271">
        <f>EKX307+1</f>
        <v>2</v>
      </c>
      <c r="EKY308" s="275" t="s">
        <v>215</v>
      </c>
      <c r="EKZ308" s="271">
        <f>EKZ307+1</f>
        <v>2</v>
      </c>
      <c r="ELA308" s="275" t="s">
        <v>215</v>
      </c>
      <c r="ELB308" s="271">
        <f>ELB307+1</f>
        <v>2</v>
      </c>
      <c r="ELC308" s="275" t="s">
        <v>215</v>
      </c>
      <c r="ELD308" s="271">
        <f>ELD307+1</f>
        <v>2</v>
      </c>
      <c r="ELE308" s="275" t="s">
        <v>215</v>
      </c>
      <c r="ELF308" s="271">
        <f>ELF307+1</f>
        <v>2</v>
      </c>
      <c r="ELG308" s="275" t="s">
        <v>215</v>
      </c>
      <c r="ELH308" s="271">
        <f>ELH307+1</f>
        <v>2</v>
      </c>
      <c r="ELI308" s="275" t="s">
        <v>215</v>
      </c>
      <c r="ELJ308" s="271">
        <f>ELJ307+1</f>
        <v>2</v>
      </c>
      <c r="ELK308" s="275" t="s">
        <v>215</v>
      </c>
      <c r="ELL308" s="271">
        <f>ELL307+1</f>
        <v>2</v>
      </c>
      <c r="ELM308" s="275" t="s">
        <v>215</v>
      </c>
      <c r="ELN308" s="271">
        <f>ELN307+1</f>
        <v>2</v>
      </c>
      <c r="ELO308" s="275" t="s">
        <v>215</v>
      </c>
      <c r="ELP308" s="271">
        <f>ELP307+1</f>
        <v>2</v>
      </c>
      <c r="ELQ308" s="275" t="s">
        <v>215</v>
      </c>
      <c r="ELR308" s="271">
        <f>ELR307+1</f>
        <v>2</v>
      </c>
      <c r="ELS308" s="275" t="s">
        <v>215</v>
      </c>
      <c r="ELT308" s="271">
        <f>ELT307+1</f>
        <v>2</v>
      </c>
      <c r="ELU308" s="275" t="s">
        <v>215</v>
      </c>
      <c r="ELV308" s="271">
        <f>ELV307+1</f>
        <v>2</v>
      </c>
      <c r="ELW308" s="275" t="s">
        <v>215</v>
      </c>
      <c r="ELX308" s="271">
        <f>ELX307+1</f>
        <v>2</v>
      </c>
      <c r="ELY308" s="275" t="s">
        <v>215</v>
      </c>
      <c r="ELZ308" s="271">
        <f>ELZ307+1</f>
        <v>2</v>
      </c>
      <c r="EMA308" s="275" t="s">
        <v>215</v>
      </c>
      <c r="EMB308" s="271">
        <f>EMB307+1</f>
        <v>2</v>
      </c>
      <c r="EMC308" s="275" t="s">
        <v>215</v>
      </c>
      <c r="EMD308" s="271">
        <f>EMD307+1</f>
        <v>2</v>
      </c>
      <c r="EME308" s="275" t="s">
        <v>215</v>
      </c>
      <c r="EMF308" s="271">
        <f>EMF307+1</f>
        <v>2</v>
      </c>
      <c r="EMG308" s="275" t="s">
        <v>215</v>
      </c>
      <c r="EMH308" s="271">
        <f>EMH307+1</f>
        <v>2</v>
      </c>
      <c r="EMI308" s="275" t="s">
        <v>215</v>
      </c>
      <c r="EMJ308" s="271">
        <f>EMJ307+1</f>
        <v>2</v>
      </c>
      <c r="EMK308" s="275" t="s">
        <v>215</v>
      </c>
      <c r="EML308" s="271">
        <f>EML307+1</f>
        <v>2</v>
      </c>
      <c r="EMM308" s="275" t="s">
        <v>215</v>
      </c>
      <c r="EMN308" s="271">
        <f>EMN307+1</f>
        <v>2</v>
      </c>
      <c r="EMO308" s="275" t="s">
        <v>215</v>
      </c>
      <c r="EMP308" s="271">
        <f>EMP307+1</f>
        <v>2</v>
      </c>
      <c r="EMQ308" s="275" t="s">
        <v>215</v>
      </c>
      <c r="EMR308" s="271">
        <f>EMR307+1</f>
        <v>2</v>
      </c>
      <c r="EMS308" s="275" t="s">
        <v>215</v>
      </c>
      <c r="EMT308" s="271">
        <f>EMT307+1</f>
        <v>2</v>
      </c>
      <c r="EMU308" s="275" t="s">
        <v>215</v>
      </c>
      <c r="EMV308" s="271">
        <f>EMV307+1</f>
        <v>2</v>
      </c>
      <c r="EMW308" s="275" t="s">
        <v>215</v>
      </c>
      <c r="EMX308" s="271">
        <f>EMX307+1</f>
        <v>2</v>
      </c>
      <c r="EMY308" s="275" t="s">
        <v>215</v>
      </c>
      <c r="EMZ308" s="271">
        <f>EMZ307+1</f>
        <v>2</v>
      </c>
      <c r="ENA308" s="275" t="s">
        <v>215</v>
      </c>
      <c r="ENB308" s="271">
        <f>ENB307+1</f>
        <v>2</v>
      </c>
      <c r="ENC308" s="275" t="s">
        <v>215</v>
      </c>
      <c r="END308" s="271">
        <f>END307+1</f>
        <v>2</v>
      </c>
      <c r="ENE308" s="275" t="s">
        <v>215</v>
      </c>
      <c r="ENF308" s="271">
        <f>ENF307+1</f>
        <v>2</v>
      </c>
      <c r="ENG308" s="275" t="s">
        <v>215</v>
      </c>
      <c r="ENH308" s="271">
        <f>ENH307+1</f>
        <v>2</v>
      </c>
      <c r="ENI308" s="275" t="s">
        <v>215</v>
      </c>
      <c r="ENJ308" s="271">
        <f>ENJ307+1</f>
        <v>2</v>
      </c>
      <c r="ENK308" s="275" t="s">
        <v>215</v>
      </c>
      <c r="ENL308" s="271">
        <f>ENL307+1</f>
        <v>2</v>
      </c>
      <c r="ENM308" s="275" t="s">
        <v>215</v>
      </c>
      <c r="ENN308" s="271">
        <f>ENN307+1</f>
        <v>2</v>
      </c>
      <c r="ENO308" s="275" t="s">
        <v>215</v>
      </c>
      <c r="ENP308" s="271">
        <f>ENP307+1</f>
        <v>2</v>
      </c>
      <c r="ENQ308" s="275" t="s">
        <v>215</v>
      </c>
      <c r="ENR308" s="271">
        <f>ENR307+1</f>
        <v>2</v>
      </c>
      <c r="ENS308" s="275" t="s">
        <v>215</v>
      </c>
      <c r="ENT308" s="271">
        <f>ENT307+1</f>
        <v>2</v>
      </c>
      <c r="ENU308" s="275" t="s">
        <v>215</v>
      </c>
      <c r="ENV308" s="271">
        <f>ENV307+1</f>
        <v>2</v>
      </c>
      <c r="ENW308" s="275" t="s">
        <v>215</v>
      </c>
      <c r="ENX308" s="271">
        <f>ENX307+1</f>
        <v>2</v>
      </c>
      <c r="ENY308" s="275" t="s">
        <v>215</v>
      </c>
      <c r="ENZ308" s="271">
        <f>ENZ307+1</f>
        <v>2</v>
      </c>
      <c r="EOA308" s="275" t="s">
        <v>215</v>
      </c>
      <c r="EOB308" s="271">
        <f>EOB307+1</f>
        <v>2</v>
      </c>
      <c r="EOC308" s="275" t="s">
        <v>215</v>
      </c>
      <c r="EOD308" s="271">
        <f>EOD307+1</f>
        <v>2</v>
      </c>
      <c r="EOE308" s="275" t="s">
        <v>215</v>
      </c>
      <c r="EOF308" s="271">
        <f>EOF307+1</f>
        <v>2</v>
      </c>
      <c r="EOG308" s="275" t="s">
        <v>215</v>
      </c>
      <c r="EOH308" s="271">
        <f>EOH307+1</f>
        <v>2</v>
      </c>
      <c r="EOI308" s="275" t="s">
        <v>215</v>
      </c>
      <c r="EOJ308" s="271">
        <f>EOJ307+1</f>
        <v>2</v>
      </c>
      <c r="EOK308" s="275" t="s">
        <v>215</v>
      </c>
      <c r="EOL308" s="271">
        <f>EOL307+1</f>
        <v>2</v>
      </c>
      <c r="EOM308" s="275" t="s">
        <v>215</v>
      </c>
      <c r="EON308" s="271">
        <f>EON307+1</f>
        <v>2</v>
      </c>
      <c r="EOO308" s="275" t="s">
        <v>215</v>
      </c>
      <c r="EOP308" s="271">
        <f>EOP307+1</f>
        <v>2</v>
      </c>
      <c r="EOQ308" s="275" t="s">
        <v>215</v>
      </c>
      <c r="EOR308" s="271">
        <f>EOR307+1</f>
        <v>2</v>
      </c>
      <c r="EOS308" s="275" t="s">
        <v>215</v>
      </c>
      <c r="EOT308" s="271">
        <f>EOT307+1</f>
        <v>2</v>
      </c>
      <c r="EOU308" s="275" t="s">
        <v>215</v>
      </c>
      <c r="EOV308" s="271">
        <f>EOV307+1</f>
        <v>2</v>
      </c>
      <c r="EOW308" s="275" t="s">
        <v>215</v>
      </c>
      <c r="EOX308" s="271">
        <f>EOX307+1</f>
        <v>2</v>
      </c>
      <c r="EOY308" s="275" t="s">
        <v>215</v>
      </c>
      <c r="EOZ308" s="271">
        <f>EOZ307+1</f>
        <v>2</v>
      </c>
      <c r="EPA308" s="275" t="s">
        <v>215</v>
      </c>
      <c r="EPB308" s="271">
        <f>EPB307+1</f>
        <v>2</v>
      </c>
      <c r="EPC308" s="275" t="s">
        <v>215</v>
      </c>
      <c r="EPD308" s="271">
        <f>EPD307+1</f>
        <v>2</v>
      </c>
      <c r="EPE308" s="275" t="s">
        <v>215</v>
      </c>
      <c r="EPF308" s="271">
        <f>EPF307+1</f>
        <v>2</v>
      </c>
      <c r="EPG308" s="275" t="s">
        <v>215</v>
      </c>
      <c r="EPH308" s="271">
        <f>EPH307+1</f>
        <v>2</v>
      </c>
      <c r="EPI308" s="275" t="s">
        <v>215</v>
      </c>
      <c r="EPJ308" s="271">
        <f>EPJ307+1</f>
        <v>2</v>
      </c>
      <c r="EPK308" s="275" t="s">
        <v>215</v>
      </c>
      <c r="EPL308" s="271">
        <f>EPL307+1</f>
        <v>2</v>
      </c>
      <c r="EPM308" s="275" t="s">
        <v>215</v>
      </c>
      <c r="EPN308" s="271">
        <f>EPN307+1</f>
        <v>2</v>
      </c>
      <c r="EPO308" s="275" t="s">
        <v>215</v>
      </c>
      <c r="EPP308" s="271">
        <f>EPP307+1</f>
        <v>2</v>
      </c>
      <c r="EPQ308" s="275" t="s">
        <v>215</v>
      </c>
      <c r="EPR308" s="271">
        <f>EPR307+1</f>
        <v>2</v>
      </c>
      <c r="EPS308" s="275" t="s">
        <v>215</v>
      </c>
      <c r="EPT308" s="271">
        <f>EPT307+1</f>
        <v>2</v>
      </c>
      <c r="EPU308" s="275" t="s">
        <v>215</v>
      </c>
      <c r="EPV308" s="271">
        <f>EPV307+1</f>
        <v>2</v>
      </c>
      <c r="EPW308" s="275" t="s">
        <v>215</v>
      </c>
      <c r="EPX308" s="271">
        <f>EPX307+1</f>
        <v>2</v>
      </c>
      <c r="EPY308" s="275" t="s">
        <v>215</v>
      </c>
      <c r="EPZ308" s="271">
        <f>EPZ307+1</f>
        <v>2</v>
      </c>
      <c r="EQA308" s="275" t="s">
        <v>215</v>
      </c>
      <c r="EQB308" s="271">
        <f>EQB307+1</f>
        <v>2</v>
      </c>
      <c r="EQC308" s="275" t="s">
        <v>215</v>
      </c>
      <c r="EQD308" s="271">
        <f>EQD307+1</f>
        <v>2</v>
      </c>
      <c r="EQE308" s="275" t="s">
        <v>215</v>
      </c>
      <c r="EQF308" s="271">
        <f>EQF307+1</f>
        <v>2</v>
      </c>
      <c r="EQG308" s="275" t="s">
        <v>215</v>
      </c>
      <c r="EQH308" s="271">
        <f>EQH307+1</f>
        <v>2</v>
      </c>
      <c r="EQI308" s="275" t="s">
        <v>215</v>
      </c>
      <c r="EQJ308" s="271">
        <f>EQJ307+1</f>
        <v>2</v>
      </c>
      <c r="EQK308" s="275" t="s">
        <v>215</v>
      </c>
      <c r="EQL308" s="271">
        <f>EQL307+1</f>
        <v>2</v>
      </c>
      <c r="EQM308" s="275" t="s">
        <v>215</v>
      </c>
      <c r="EQN308" s="271">
        <f>EQN307+1</f>
        <v>2</v>
      </c>
      <c r="EQO308" s="275" t="s">
        <v>215</v>
      </c>
      <c r="EQP308" s="271">
        <f>EQP307+1</f>
        <v>2</v>
      </c>
      <c r="EQQ308" s="275" t="s">
        <v>215</v>
      </c>
      <c r="EQR308" s="271">
        <f>EQR307+1</f>
        <v>2</v>
      </c>
      <c r="EQS308" s="275" t="s">
        <v>215</v>
      </c>
      <c r="EQT308" s="271">
        <f>EQT307+1</f>
        <v>2</v>
      </c>
      <c r="EQU308" s="275" t="s">
        <v>215</v>
      </c>
      <c r="EQV308" s="271">
        <f>EQV307+1</f>
        <v>2</v>
      </c>
      <c r="EQW308" s="275" t="s">
        <v>215</v>
      </c>
      <c r="EQX308" s="271">
        <f>EQX307+1</f>
        <v>2</v>
      </c>
      <c r="EQY308" s="275" t="s">
        <v>215</v>
      </c>
      <c r="EQZ308" s="271">
        <f>EQZ307+1</f>
        <v>2</v>
      </c>
      <c r="ERA308" s="275" t="s">
        <v>215</v>
      </c>
      <c r="ERB308" s="271">
        <f>ERB307+1</f>
        <v>2</v>
      </c>
      <c r="ERC308" s="275" t="s">
        <v>215</v>
      </c>
      <c r="ERD308" s="271">
        <f>ERD307+1</f>
        <v>2</v>
      </c>
      <c r="ERE308" s="275" t="s">
        <v>215</v>
      </c>
      <c r="ERF308" s="271">
        <f>ERF307+1</f>
        <v>2</v>
      </c>
      <c r="ERG308" s="275" t="s">
        <v>215</v>
      </c>
      <c r="ERH308" s="271">
        <f>ERH307+1</f>
        <v>2</v>
      </c>
      <c r="ERI308" s="275" t="s">
        <v>215</v>
      </c>
      <c r="ERJ308" s="271">
        <f>ERJ307+1</f>
        <v>2</v>
      </c>
      <c r="ERK308" s="275" t="s">
        <v>215</v>
      </c>
      <c r="ERL308" s="271">
        <f>ERL307+1</f>
        <v>2</v>
      </c>
      <c r="ERM308" s="275" t="s">
        <v>215</v>
      </c>
      <c r="ERN308" s="271">
        <f>ERN307+1</f>
        <v>2</v>
      </c>
      <c r="ERO308" s="275" t="s">
        <v>215</v>
      </c>
      <c r="ERP308" s="271">
        <f>ERP307+1</f>
        <v>2</v>
      </c>
      <c r="ERQ308" s="275" t="s">
        <v>215</v>
      </c>
      <c r="ERR308" s="271">
        <f>ERR307+1</f>
        <v>2</v>
      </c>
      <c r="ERS308" s="275" t="s">
        <v>215</v>
      </c>
      <c r="ERT308" s="271">
        <f>ERT307+1</f>
        <v>2</v>
      </c>
      <c r="ERU308" s="275" t="s">
        <v>215</v>
      </c>
      <c r="ERV308" s="271">
        <f>ERV307+1</f>
        <v>2</v>
      </c>
      <c r="ERW308" s="275" t="s">
        <v>215</v>
      </c>
      <c r="ERX308" s="271">
        <f>ERX307+1</f>
        <v>2</v>
      </c>
      <c r="ERY308" s="275" t="s">
        <v>215</v>
      </c>
      <c r="ERZ308" s="271">
        <f>ERZ307+1</f>
        <v>2</v>
      </c>
      <c r="ESA308" s="275" t="s">
        <v>215</v>
      </c>
      <c r="ESB308" s="271">
        <f>ESB307+1</f>
        <v>2</v>
      </c>
      <c r="ESC308" s="275" t="s">
        <v>215</v>
      </c>
      <c r="ESD308" s="271">
        <f>ESD307+1</f>
        <v>2</v>
      </c>
      <c r="ESE308" s="275" t="s">
        <v>215</v>
      </c>
      <c r="ESF308" s="271">
        <f>ESF307+1</f>
        <v>2</v>
      </c>
      <c r="ESG308" s="275" t="s">
        <v>215</v>
      </c>
      <c r="ESH308" s="271">
        <f>ESH307+1</f>
        <v>2</v>
      </c>
      <c r="ESI308" s="275" t="s">
        <v>215</v>
      </c>
      <c r="ESJ308" s="271">
        <f>ESJ307+1</f>
        <v>2</v>
      </c>
      <c r="ESK308" s="275" t="s">
        <v>215</v>
      </c>
      <c r="ESL308" s="271">
        <f>ESL307+1</f>
        <v>2</v>
      </c>
      <c r="ESM308" s="275" t="s">
        <v>215</v>
      </c>
      <c r="ESN308" s="271">
        <f>ESN307+1</f>
        <v>2</v>
      </c>
      <c r="ESO308" s="275" t="s">
        <v>215</v>
      </c>
      <c r="ESP308" s="271">
        <f>ESP307+1</f>
        <v>2</v>
      </c>
      <c r="ESQ308" s="275" t="s">
        <v>215</v>
      </c>
      <c r="ESR308" s="271">
        <f>ESR307+1</f>
        <v>2</v>
      </c>
      <c r="ESS308" s="275" t="s">
        <v>215</v>
      </c>
      <c r="EST308" s="271">
        <f>EST307+1</f>
        <v>2</v>
      </c>
      <c r="ESU308" s="275" t="s">
        <v>215</v>
      </c>
      <c r="ESV308" s="271">
        <f>ESV307+1</f>
        <v>2</v>
      </c>
      <c r="ESW308" s="275" t="s">
        <v>215</v>
      </c>
      <c r="ESX308" s="271">
        <f>ESX307+1</f>
        <v>2</v>
      </c>
      <c r="ESY308" s="275" t="s">
        <v>215</v>
      </c>
      <c r="ESZ308" s="271">
        <f>ESZ307+1</f>
        <v>2</v>
      </c>
      <c r="ETA308" s="275" t="s">
        <v>215</v>
      </c>
      <c r="ETB308" s="271">
        <f>ETB307+1</f>
        <v>2</v>
      </c>
      <c r="ETC308" s="275" t="s">
        <v>215</v>
      </c>
      <c r="ETD308" s="271">
        <f>ETD307+1</f>
        <v>2</v>
      </c>
      <c r="ETE308" s="275" t="s">
        <v>215</v>
      </c>
      <c r="ETF308" s="271">
        <f>ETF307+1</f>
        <v>2</v>
      </c>
      <c r="ETG308" s="275" t="s">
        <v>215</v>
      </c>
      <c r="ETH308" s="271">
        <f>ETH307+1</f>
        <v>2</v>
      </c>
      <c r="ETI308" s="275" t="s">
        <v>215</v>
      </c>
      <c r="ETJ308" s="271">
        <f>ETJ307+1</f>
        <v>2</v>
      </c>
      <c r="ETK308" s="275" t="s">
        <v>215</v>
      </c>
      <c r="ETL308" s="271">
        <f>ETL307+1</f>
        <v>2</v>
      </c>
      <c r="ETM308" s="275" t="s">
        <v>215</v>
      </c>
      <c r="ETN308" s="271">
        <f>ETN307+1</f>
        <v>2</v>
      </c>
      <c r="ETO308" s="275" t="s">
        <v>215</v>
      </c>
      <c r="ETP308" s="271">
        <f>ETP307+1</f>
        <v>2</v>
      </c>
      <c r="ETQ308" s="275" t="s">
        <v>215</v>
      </c>
      <c r="ETR308" s="271">
        <f>ETR307+1</f>
        <v>2</v>
      </c>
      <c r="ETS308" s="275" t="s">
        <v>215</v>
      </c>
      <c r="ETT308" s="271">
        <f>ETT307+1</f>
        <v>2</v>
      </c>
      <c r="ETU308" s="275" t="s">
        <v>215</v>
      </c>
      <c r="ETV308" s="271">
        <f>ETV307+1</f>
        <v>2</v>
      </c>
      <c r="ETW308" s="275" t="s">
        <v>215</v>
      </c>
      <c r="ETX308" s="271">
        <f>ETX307+1</f>
        <v>2</v>
      </c>
      <c r="ETY308" s="275" t="s">
        <v>215</v>
      </c>
      <c r="ETZ308" s="271">
        <f>ETZ307+1</f>
        <v>2</v>
      </c>
      <c r="EUA308" s="275" t="s">
        <v>215</v>
      </c>
      <c r="EUB308" s="271">
        <f>EUB307+1</f>
        <v>2</v>
      </c>
      <c r="EUC308" s="275" t="s">
        <v>215</v>
      </c>
      <c r="EUD308" s="271">
        <f>EUD307+1</f>
        <v>2</v>
      </c>
      <c r="EUE308" s="275" t="s">
        <v>215</v>
      </c>
      <c r="EUF308" s="271">
        <f>EUF307+1</f>
        <v>2</v>
      </c>
      <c r="EUG308" s="275" t="s">
        <v>215</v>
      </c>
      <c r="EUH308" s="271">
        <f>EUH307+1</f>
        <v>2</v>
      </c>
      <c r="EUI308" s="275" t="s">
        <v>215</v>
      </c>
      <c r="EUJ308" s="271">
        <f>EUJ307+1</f>
        <v>2</v>
      </c>
      <c r="EUK308" s="275" t="s">
        <v>215</v>
      </c>
      <c r="EUL308" s="271">
        <f>EUL307+1</f>
        <v>2</v>
      </c>
      <c r="EUM308" s="275" t="s">
        <v>215</v>
      </c>
      <c r="EUN308" s="271">
        <f>EUN307+1</f>
        <v>2</v>
      </c>
      <c r="EUO308" s="275" t="s">
        <v>215</v>
      </c>
      <c r="EUP308" s="271">
        <f>EUP307+1</f>
        <v>2</v>
      </c>
      <c r="EUQ308" s="275" t="s">
        <v>215</v>
      </c>
      <c r="EUR308" s="271">
        <f>EUR307+1</f>
        <v>2</v>
      </c>
      <c r="EUS308" s="275" t="s">
        <v>215</v>
      </c>
      <c r="EUT308" s="271">
        <f>EUT307+1</f>
        <v>2</v>
      </c>
      <c r="EUU308" s="275" t="s">
        <v>215</v>
      </c>
      <c r="EUV308" s="271">
        <f>EUV307+1</f>
        <v>2</v>
      </c>
      <c r="EUW308" s="275" t="s">
        <v>215</v>
      </c>
      <c r="EUX308" s="271">
        <f>EUX307+1</f>
        <v>2</v>
      </c>
      <c r="EUY308" s="275" t="s">
        <v>215</v>
      </c>
      <c r="EUZ308" s="271">
        <f>EUZ307+1</f>
        <v>2</v>
      </c>
      <c r="EVA308" s="275" t="s">
        <v>215</v>
      </c>
      <c r="EVB308" s="271">
        <f>EVB307+1</f>
        <v>2</v>
      </c>
      <c r="EVC308" s="275" t="s">
        <v>215</v>
      </c>
      <c r="EVD308" s="271">
        <f>EVD307+1</f>
        <v>2</v>
      </c>
      <c r="EVE308" s="275" t="s">
        <v>215</v>
      </c>
      <c r="EVF308" s="271">
        <f>EVF307+1</f>
        <v>2</v>
      </c>
      <c r="EVG308" s="275" t="s">
        <v>215</v>
      </c>
      <c r="EVH308" s="271">
        <f>EVH307+1</f>
        <v>2</v>
      </c>
      <c r="EVI308" s="275" t="s">
        <v>215</v>
      </c>
      <c r="EVJ308" s="271">
        <f>EVJ307+1</f>
        <v>2</v>
      </c>
      <c r="EVK308" s="275" t="s">
        <v>215</v>
      </c>
      <c r="EVL308" s="271">
        <f>EVL307+1</f>
        <v>2</v>
      </c>
      <c r="EVM308" s="275" t="s">
        <v>215</v>
      </c>
      <c r="EVN308" s="271">
        <f>EVN307+1</f>
        <v>2</v>
      </c>
      <c r="EVO308" s="275" t="s">
        <v>215</v>
      </c>
      <c r="EVP308" s="271">
        <f>EVP307+1</f>
        <v>2</v>
      </c>
      <c r="EVQ308" s="275" t="s">
        <v>215</v>
      </c>
      <c r="EVR308" s="271">
        <f>EVR307+1</f>
        <v>2</v>
      </c>
      <c r="EVS308" s="275" t="s">
        <v>215</v>
      </c>
      <c r="EVT308" s="271">
        <f>EVT307+1</f>
        <v>2</v>
      </c>
      <c r="EVU308" s="275" t="s">
        <v>215</v>
      </c>
      <c r="EVV308" s="271">
        <f>EVV307+1</f>
        <v>2</v>
      </c>
      <c r="EVW308" s="275" t="s">
        <v>215</v>
      </c>
      <c r="EVX308" s="271">
        <f>EVX307+1</f>
        <v>2</v>
      </c>
      <c r="EVY308" s="275" t="s">
        <v>215</v>
      </c>
      <c r="EVZ308" s="271">
        <f>EVZ307+1</f>
        <v>2</v>
      </c>
      <c r="EWA308" s="275" t="s">
        <v>215</v>
      </c>
      <c r="EWB308" s="271">
        <f>EWB307+1</f>
        <v>2</v>
      </c>
      <c r="EWC308" s="275" t="s">
        <v>215</v>
      </c>
      <c r="EWD308" s="271">
        <f>EWD307+1</f>
        <v>2</v>
      </c>
      <c r="EWE308" s="275" t="s">
        <v>215</v>
      </c>
      <c r="EWF308" s="271">
        <f>EWF307+1</f>
        <v>2</v>
      </c>
      <c r="EWG308" s="275" t="s">
        <v>215</v>
      </c>
      <c r="EWH308" s="271">
        <f>EWH307+1</f>
        <v>2</v>
      </c>
      <c r="EWI308" s="275" t="s">
        <v>215</v>
      </c>
      <c r="EWJ308" s="271">
        <f>EWJ307+1</f>
        <v>2</v>
      </c>
      <c r="EWK308" s="275" t="s">
        <v>215</v>
      </c>
      <c r="EWL308" s="271">
        <f>EWL307+1</f>
        <v>2</v>
      </c>
      <c r="EWM308" s="275" t="s">
        <v>215</v>
      </c>
      <c r="EWN308" s="271">
        <f>EWN307+1</f>
        <v>2</v>
      </c>
      <c r="EWO308" s="275" t="s">
        <v>215</v>
      </c>
      <c r="EWP308" s="271">
        <f>EWP307+1</f>
        <v>2</v>
      </c>
      <c r="EWQ308" s="275" t="s">
        <v>215</v>
      </c>
      <c r="EWR308" s="271">
        <f>EWR307+1</f>
        <v>2</v>
      </c>
      <c r="EWS308" s="275" t="s">
        <v>215</v>
      </c>
      <c r="EWT308" s="271">
        <f>EWT307+1</f>
        <v>2</v>
      </c>
      <c r="EWU308" s="275" t="s">
        <v>215</v>
      </c>
      <c r="EWV308" s="271">
        <f>EWV307+1</f>
        <v>2</v>
      </c>
      <c r="EWW308" s="275" t="s">
        <v>215</v>
      </c>
      <c r="EWX308" s="271">
        <f>EWX307+1</f>
        <v>2</v>
      </c>
      <c r="EWY308" s="275" t="s">
        <v>215</v>
      </c>
      <c r="EWZ308" s="271">
        <f>EWZ307+1</f>
        <v>2</v>
      </c>
      <c r="EXA308" s="275" t="s">
        <v>215</v>
      </c>
      <c r="EXB308" s="271">
        <f>EXB307+1</f>
        <v>2</v>
      </c>
      <c r="EXC308" s="275" t="s">
        <v>215</v>
      </c>
      <c r="EXD308" s="271">
        <f>EXD307+1</f>
        <v>2</v>
      </c>
      <c r="EXE308" s="275" t="s">
        <v>215</v>
      </c>
      <c r="EXF308" s="271">
        <f>EXF307+1</f>
        <v>2</v>
      </c>
      <c r="EXG308" s="275" t="s">
        <v>215</v>
      </c>
      <c r="EXH308" s="271">
        <f>EXH307+1</f>
        <v>2</v>
      </c>
      <c r="EXI308" s="275" t="s">
        <v>215</v>
      </c>
      <c r="EXJ308" s="271">
        <f>EXJ307+1</f>
        <v>2</v>
      </c>
      <c r="EXK308" s="275" t="s">
        <v>215</v>
      </c>
      <c r="EXL308" s="271">
        <f>EXL307+1</f>
        <v>2</v>
      </c>
      <c r="EXM308" s="275" t="s">
        <v>215</v>
      </c>
      <c r="EXN308" s="271">
        <f>EXN307+1</f>
        <v>2</v>
      </c>
      <c r="EXO308" s="275" t="s">
        <v>215</v>
      </c>
      <c r="EXP308" s="271">
        <f>EXP307+1</f>
        <v>2</v>
      </c>
      <c r="EXQ308" s="275" t="s">
        <v>215</v>
      </c>
      <c r="EXR308" s="271">
        <f>EXR307+1</f>
        <v>2</v>
      </c>
      <c r="EXS308" s="275" t="s">
        <v>215</v>
      </c>
      <c r="EXT308" s="271">
        <f>EXT307+1</f>
        <v>2</v>
      </c>
      <c r="EXU308" s="275" t="s">
        <v>215</v>
      </c>
      <c r="EXV308" s="271">
        <f>EXV307+1</f>
        <v>2</v>
      </c>
      <c r="EXW308" s="275" t="s">
        <v>215</v>
      </c>
      <c r="EXX308" s="271">
        <f>EXX307+1</f>
        <v>2</v>
      </c>
      <c r="EXY308" s="275" t="s">
        <v>215</v>
      </c>
      <c r="EXZ308" s="271">
        <f>EXZ307+1</f>
        <v>2</v>
      </c>
      <c r="EYA308" s="275" t="s">
        <v>215</v>
      </c>
      <c r="EYB308" s="271">
        <f>EYB307+1</f>
        <v>2</v>
      </c>
      <c r="EYC308" s="275" t="s">
        <v>215</v>
      </c>
      <c r="EYD308" s="271">
        <f>EYD307+1</f>
        <v>2</v>
      </c>
      <c r="EYE308" s="275" t="s">
        <v>215</v>
      </c>
      <c r="EYF308" s="271">
        <f>EYF307+1</f>
        <v>2</v>
      </c>
      <c r="EYG308" s="275" t="s">
        <v>215</v>
      </c>
      <c r="EYH308" s="271">
        <f>EYH307+1</f>
        <v>2</v>
      </c>
      <c r="EYI308" s="275" t="s">
        <v>215</v>
      </c>
      <c r="EYJ308" s="271">
        <f>EYJ307+1</f>
        <v>2</v>
      </c>
      <c r="EYK308" s="275" t="s">
        <v>215</v>
      </c>
      <c r="EYL308" s="271">
        <f>EYL307+1</f>
        <v>2</v>
      </c>
      <c r="EYM308" s="275" t="s">
        <v>215</v>
      </c>
      <c r="EYN308" s="271">
        <f>EYN307+1</f>
        <v>2</v>
      </c>
      <c r="EYO308" s="275" t="s">
        <v>215</v>
      </c>
      <c r="EYP308" s="271">
        <f>EYP307+1</f>
        <v>2</v>
      </c>
      <c r="EYQ308" s="275" t="s">
        <v>215</v>
      </c>
      <c r="EYR308" s="271">
        <f>EYR307+1</f>
        <v>2</v>
      </c>
      <c r="EYS308" s="275" t="s">
        <v>215</v>
      </c>
      <c r="EYT308" s="271">
        <f>EYT307+1</f>
        <v>2</v>
      </c>
      <c r="EYU308" s="275" t="s">
        <v>215</v>
      </c>
      <c r="EYV308" s="271">
        <f>EYV307+1</f>
        <v>2</v>
      </c>
      <c r="EYW308" s="275" t="s">
        <v>215</v>
      </c>
      <c r="EYX308" s="271">
        <f>EYX307+1</f>
        <v>2</v>
      </c>
      <c r="EYY308" s="275" t="s">
        <v>215</v>
      </c>
      <c r="EYZ308" s="271">
        <f>EYZ307+1</f>
        <v>2</v>
      </c>
      <c r="EZA308" s="275" t="s">
        <v>215</v>
      </c>
      <c r="EZB308" s="271">
        <f>EZB307+1</f>
        <v>2</v>
      </c>
      <c r="EZC308" s="275" t="s">
        <v>215</v>
      </c>
      <c r="EZD308" s="271">
        <f>EZD307+1</f>
        <v>2</v>
      </c>
      <c r="EZE308" s="275" t="s">
        <v>215</v>
      </c>
      <c r="EZF308" s="271">
        <f>EZF307+1</f>
        <v>2</v>
      </c>
      <c r="EZG308" s="275" t="s">
        <v>215</v>
      </c>
      <c r="EZH308" s="271">
        <f>EZH307+1</f>
        <v>2</v>
      </c>
      <c r="EZI308" s="275" t="s">
        <v>215</v>
      </c>
      <c r="EZJ308" s="271">
        <f>EZJ307+1</f>
        <v>2</v>
      </c>
      <c r="EZK308" s="275" t="s">
        <v>215</v>
      </c>
      <c r="EZL308" s="271">
        <f>EZL307+1</f>
        <v>2</v>
      </c>
      <c r="EZM308" s="275" t="s">
        <v>215</v>
      </c>
      <c r="EZN308" s="271">
        <f>EZN307+1</f>
        <v>2</v>
      </c>
      <c r="EZO308" s="275" t="s">
        <v>215</v>
      </c>
      <c r="EZP308" s="271">
        <f>EZP307+1</f>
        <v>2</v>
      </c>
      <c r="EZQ308" s="275" t="s">
        <v>215</v>
      </c>
      <c r="EZR308" s="271">
        <f>EZR307+1</f>
        <v>2</v>
      </c>
      <c r="EZS308" s="275" t="s">
        <v>215</v>
      </c>
      <c r="EZT308" s="271">
        <f>EZT307+1</f>
        <v>2</v>
      </c>
      <c r="EZU308" s="275" t="s">
        <v>215</v>
      </c>
      <c r="EZV308" s="271">
        <f>EZV307+1</f>
        <v>2</v>
      </c>
      <c r="EZW308" s="275" t="s">
        <v>215</v>
      </c>
      <c r="EZX308" s="271">
        <f>EZX307+1</f>
        <v>2</v>
      </c>
      <c r="EZY308" s="275" t="s">
        <v>215</v>
      </c>
      <c r="EZZ308" s="271">
        <f>EZZ307+1</f>
        <v>2</v>
      </c>
      <c r="FAA308" s="275" t="s">
        <v>215</v>
      </c>
      <c r="FAB308" s="271">
        <f>FAB307+1</f>
        <v>2</v>
      </c>
      <c r="FAC308" s="275" t="s">
        <v>215</v>
      </c>
      <c r="FAD308" s="271">
        <f>FAD307+1</f>
        <v>2</v>
      </c>
      <c r="FAE308" s="275" t="s">
        <v>215</v>
      </c>
      <c r="FAF308" s="271">
        <f>FAF307+1</f>
        <v>2</v>
      </c>
      <c r="FAG308" s="275" t="s">
        <v>215</v>
      </c>
      <c r="FAH308" s="271">
        <f>FAH307+1</f>
        <v>2</v>
      </c>
      <c r="FAI308" s="275" t="s">
        <v>215</v>
      </c>
      <c r="FAJ308" s="271">
        <f>FAJ307+1</f>
        <v>2</v>
      </c>
      <c r="FAK308" s="275" t="s">
        <v>215</v>
      </c>
      <c r="FAL308" s="271">
        <f>FAL307+1</f>
        <v>2</v>
      </c>
      <c r="FAM308" s="275" t="s">
        <v>215</v>
      </c>
      <c r="FAN308" s="271">
        <f>FAN307+1</f>
        <v>2</v>
      </c>
      <c r="FAO308" s="275" t="s">
        <v>215</v>
      </c>
      <c r="FAP308" s="271">
        <f>FAP307+1</f>
        <v>2</v>
      </c>
      <c r="FAQ308" s="275" t="s">
        <v>215</v>
      </c>
      <c r="FAR308" s="271">
        <f>FAR307+1</f>
        <v>2</v>
      </c>
      <c r="FAS308" s="275" t="s">
        <v>215</v>
      </c>
      <c r="FAT308" s="271">
        <f>FAT307+1</f>
        <v>2</v>
      </c>
      <c r="FAU308" s="275" t="s">
        <v>215</v>
      </c>
      <c r="FAV308" s="271">
        <f>FAV307+1</f>
        <v>2</v>
      </c>
      <c r="FAW308" s="275" t="s">
        <v>215</v>
      </c>
      <c r="FAX308" s="271">
        <f>FAX307+1</f>
        <v>2</v>
      </c>
      <c r="FAY308" s="275" t="s">
        <v>215</v>
      </c>
      <c r="FAZ308" s="271">
        <f>FAZ307+1</f>
        <v>2</v>
      </c>
      <c r="FBA308" s="275" t="s">
        <v>215</v>
      </c>
      <c r="FBB308" s="271">
        <f>FBB307+1</f>
        <v>2</v>
      </c>
      <c r="FBC308" s="275" t="s">
        <v>215</v>
      </c>
      <c r="FBD308" s="271">
        <f>FBD307+1</f>
        <v>2</v>
      </c>
      <c r="FBE308" s="275" t="s">
        <v>215</v>
      </c>
      <c r="FBF308" s="271">
        <f>FBF307+1</f>
        <v>2</v>
      </c>
      <c r="FBG308" s="275" t="s">
        <v>215</v>
      </c>
      <c r="FBH308" s="271">
        <f>FBH307+1</f>
        <v>2</v>
      </c>
      <c r="FBI308" s="275" t="s">
        <v>215</v>
      </c>
      <c r="FBJ308" s="271">
        <f>FBJ307+1</f>
        <v>2</v>
      </c>
      <c r="FBK308" s="275" t="s">
        <v>215</v>
      </c>
      <c r="FBL308" s="271">
        <f>FBL307+1</f>
        <v>2</v>
      </c>
      <c r="FBM308" s="275" t="s">
        <v>215</v>
      </c>
      <c r="FBN308" s="271">
        <f>FBN307+1</f>
        <v>2</v>
      </c>
      <c r="FBO308" s="275" t="s">
        <v>215</v>
      </c>
      <c r="FBP308" s="271">
        <f>FBP307+1</f>
        <v>2</v>
      </c>
      <c r="FBQ308" s="275" t="s">
        <v>215</v>
      </c>
      <c r="FBR308" s="271">
        <f>FBR307+1</f>
        <v>2</v>
      </c>
      <c r="FBS308" s="275" t="s">
        <v>215</v>
      </c>
      <c r="FBT308" s="271">
        <f>FBT307+1</f>
        <v>2</v>
      </c>
      <c r="FBU308" s="275" t="s">
        <v>215</v>
      </c>
      <c r="FBV308" s="271">
        <f>FBV307+1</f>
        <v>2</v>
      </c>
      <c r="FBW308" s="275" t="s">
        <v>215</v>
      </c>
      <c r="FBX308" s="271">
        <f>FBX307+1</f>
        <v>2</v>
      </c>
      <c r="FBY308" s="275" t="s">
        <v>215</v>
      </c>
      <c r="FBZ308" s="271">
        <f>FBZ307+1</f>
        <v>2</v>
      </c>
      <c r="FCA308" s="275" t="s">
        <v>215</v>
      </c>
      <c r="FCB308" s="271">
        <f>FCB307+1</f>
        <v>2</v>
      </c>
      <c r="FCC308" s="275" t="s">
        <v>215</v>
      </c>
      <c r="FCD308" s="271">
        <f>FCD307+1</f>
        <v>2</v>
      </c>
      <c r="FCE308" s="275" t="s">
        <v>215</v>
      </c>
      <c r="FCF308" s="271">
        <f>FCF307+1</f>
        <v>2</v>
      </c>
      <c r="FCG308" s="275" t="s">
        <v>215</v>
      </c>
      <c r="FCH308" s="271">
        <f>FCH307+1</f>
        <v>2</v>
      </c>
      <c r="FCI308" s="275" t="s">
        <v>215</v>
      </c>
      <c r="FCJ308" s="271">
        <f>FCJ307+1</f>
        <v>2</v>
      </c>
      <c r="FCK308" s="275" t="s">
        <v>215</v>
      </c>
      <c r="FCL308" s="271">
        <f>FCL307+1</f>
        <v>2</v>
      </c>
      <c r="FCM308" s="275" t="s">
        <v>215</v>
      </c>
      <c r="FCN308" s="271">
        <f>FCN307+1</f>
        <v>2</v>
      </c>
      <c r="FCO308" s="275" t="s">
        <v>215</v>
      </c>
      <c r="FCP308" s="271">
        <f>FCP307+1</f>
        <v>2</v>
      </c>
      <c r="FCQ308" s="275" t="s">
        <v>215</v>
      </c>
      <c r="FCR308" s="271">
        <f>FCR307+1</f>
        <v>2</v>
      </c>
      <c r="FCS308" s="275" t="s">
        <v>215</v>
      </c>
      <c r="FCT308" s="271">
        <f>FCT307+1</f>
        <v>2</v>
      </c>
      <c r="FCU308" s="275" t="s">
        <v>215</v>
      </c>
      <c r="FCV308" s="271">
        <f>FCV307+1</f>
        <v>2</v>
      </c>
      <c r="FCW308" s="275" t="s">
        <v>215</v>
      </c>
      <c r="FCX308" s="271">
        <f>FCX307+1</f>
        <v>2</v>
      </c>
      <c r="FCY308" s="275" t="s">
        <v>215</v>
      </c>
      <c r="FCZ308" s="271">
        <f>FCZ307+1</f>
        <v>2</v>
      </c>
      <c r="FDA308" s="275" t="s">
        <v>215</v>
      </c>
      <c r="FDB308" s="271">
        <f>FDB307+1</f>
        <v>2</v>
      </c>
      <c r="FDC308" s="275" t="s">
        <v>215</v>
      </c>
      <c r="FDD308" s="271">
        <f>FDD307+1</f>
        <v>2</v>
      </c>
      <c r="FDE308" s="275" t="s">
        <v>215</v>
      </c>
      <c r="FDF308" s="271">
        <f>FDF307+1</f>
        <v>2</v>
      </c>
      <c r="FDG308" s="275" t="s">
        <v>215</v>
      </c>
      <c r="FDH308" s="271">
        <f>FDH307+1</f>
        <v>2</v>
      </c>
      <c r="FDI308" s="275" t="s">
        <v>215</v>
      </c>
      <c r="FDJ308" s="271">
        <f>FDJ307+1</f>
        <v>2</v>
      </c>
      <c r="FDK308" s="275" t="s">
        <v>215</v>
      </c>
      <c r="FDL308" s="271">
        <f>FDL307+1</f>
        <v>2</v>
      </c>
      <c r="FDM308" s="275" t="s">
        <v>215</v>
      </c>
      <c r="FDN308" s="271">
        <f>FDN307+1</f>
        <v>2</v>
      </c>
      <c r="FDO308" s="275" t="s">
        <v>215</v>
      </c>
      <c r="FDP308" s="271">
        <f>FDP307+1</f>
        <v>2</v>
      </c>
      <c r="FDQ308" s="275" t="s">
        <v>215</v>
      </c>
      <c r="FDR308" s="271">
        <f>FDR307+1</f>
        <v>2</v>
      </c>
      <c r="FDS308" s="275" t="s">
        <v>215</v>
      </c>
      <c r="FDT308" s="271">
        <f>FDT307+1</f>
        <v>2</v>
      </c>
      <c r="FDU308" s="275" t="s">
        <v>215</v>
      </c>
      <c r="FDV308" s="271">
        <f>FDV307+1</f>
        <v>2</v>
      </c>
      <c r="FDW308" s="275" t="s">
        <v>215</v>
      </c>
      <c r="FDX308" s="271">
        <f>FDX307+1</f>
        <v>2</v>
      </c>
      <c r="FDY308" s="275" t="s">
        <v>215</v>
      </c>
      <c r="FDZ308" s="271">
        <f>FDZ307+1</f>
        <v>2</v>
      </c>
      <c r="FEA308" s="275" t="s">
        <v>215</v>
      </c>
      <c r="FEB308" s="271">
        <f>FEB307+1</f>
        <v>2</v>
      </c>
      <c r="FEC308" s="275" t="s">
        <v>215</v>
      </c>
      <c r="FED308" s="271">
        <f>FED307+1</f>
        <v>2</v>
      </c>
      <c r="FEE308" s="275" t="s">
        <v>215</v>
      </c>
      <c r="FEF308" s="271">
        <f>FEF307+1</f>
        <v>2</v>
      </c>
      <c r="FEG308" s="275" t="s">
        <v>215</v>
      </c>
      <c r="FEH308" s="271">
        <f>FEH307+1</f>
        <v>2</v>
      </c>
      <c r="FEI308" s="275" t="s">
        <v>215</v>
      </c>
      <c r="FEJ308" s="271">
        <f>FEJ307+1</f>
        <v>2</v>
      </c>
      <c r="FEK308" s="275" t="s">
        <v>215</v>
      </c>
      <c r="FEL308" s="271">
        <f>FEL307+1</f>
        <v>2</v>
      </c>
      <c r="FEM308" s="275" t="s">
        <v>215</v>
      </c>
      <c r="FEN308" s="271">
        <f>FEN307+1</f>
        <v>2</v>
      </c>
      <c r="FEO308" s="275" t="s">
        <v>215</v>
      </c>
      <c r="FEP308" s="271">
        <f>FEP307+1</f>
        <v>2</v>
      </c>
      <c r="FEQ308" s="275" t="s">
        <v>215</v>
      </c>
      <c r="FER308" s="271">
        <f>FER307+1</f>
        <v>2</v>
      </c>
      <c r="FES308" s="275" t="s">
        <v>215</v>
      </c>
      <c r="FET308" s="271">
        <f>FET307+1</f>
        <v>2</v>
      </c>
      <c r="FEU308" s="275" t="s">
        <v>215</v>
      </c>
      <c r="FEV308" s="271">
        <f>FEV307+1</f>
        <v>2</v>
      </c>
      <c r="FEW308" s="275" t="s">
        <v>215</v>
      </c>
      <c r="FEX308" s="271">
        <f>FEX307+1</f>
        <v>2</v>
      </c>
      <c r="FEY308" s="275" t="s">
        <v>215</v>
      </c>
      <c r="FEZ308" s="271">
        <f>FEZ307+1</f>
        <v>2</v>
      </c>
      <c r="FFA308" s="275" t="s">
        <v>215</v>
      </c>
      <c r="FFB308" s="271">
        <f>FFB307+1</f>
        <v>2</v>
      </c>
      <c r="FFC308" s="275" t="s">
        <v>215</v>
      </c>
      <c r="FFD308" s="271">
        <f>FFD307+1</f>
        <v>2</v>
      </c>
      <c r="FFE308" s="275" t="s">
        <v>215</v>
      </c>
      <c r="FFF308" s="271">
        <f>FFF307+1</f>
        <v>2</v>
      </c>
      <c r="FFG308" s="275" t="s">
        <v>215</v>
      </c>
      <c r="FFH308" s="271">
        <f>FFH307+1</f>
        <v>2</v>
      </c>
      <c r="FFI308" s="275" t="s">
        <v>215</v>
      </c>
      <c r="FFJ308" s="271">
        <f>FFJ307+1</f>
        <v>2</v>
      </c>
      <c r="FFK308" s="275" t="s">
        <v>215</v>
      </c>
      <c r="FFL308" s="271">
        <f>FFL307+1</f>
        <v>2</v>
      </c>
      <c r="FFM308" s="275" t="s">
        <v>215</v>
      </c>
      <c r="FFN308" s="271">
        <f>FFN307+1</f>
        <v>2</v>
      </c>
      <c r="FFO308" s="275" t="s">
        <v>215</v>
      </c>
      <c r="FFP308" s="271">
        <f>FFP307+1</f>
        <v>2</v>
      </c>
      <c r="FFQ308" s="275" t="s">
        <v>215</v>
      </c>
      <c r="FFR308" s="271">
        <f>FFR307+1</f>
        <v>2</v>
      </c>
      <c r="FFS308" s="275" t="s">
        <v>215</v>
      </c>
      <c r="FFT308" s="271">
        <f>FFT307+1</f>
        <v>2</v>
      </c>
      <c r="FFU308" s="275" t="s">
        <v>215</v>
      </c>
      <c r="FFV308" s="271">
        <f>FFV307+1</f>
        <v>2</v>
      </c>
      <c r="FFW308" s="275" t="s">
        <v>215</v>
      </c>
      <c r="FFX308" s="271">
        <f>FFX307+1</f>
        <v>2</v>
      </c>
      <c r="FFY308" s="275" t="s">
        <v>215</v>
      </c>
      <c r="FFZ308" s="271">
        <f>FFZ307+1</f>
        <v>2</v>
      </c>
      <c r="FGA308" s="275" t="s">
        <v>215</v>
      </c>
      <c r="FGB308" s="271">
        <f>FGB307+1</f>
        <v>2</v>
      </c>
      <c r="FGC308" s="275" t="s">
        <v>215</v>
      </c>
      <c r="FGD308" s="271">
        <f>FGD307+1</f>
        <v>2</v>
      </c>
      <c r="FGE308" s="275" t="s">
        <v>215</v>
      </c>
      <c r="FGF308" s="271">
        <f>FGF307+1</f>
        <v>2</v>
      </c>
      <c r="FGG308" s="275" t="s">
        <v>215</v>
      </c>
      <c r="FGH308" s="271">
        <f>FGH307+1</f>
        <v>2</v>
      </c>
      <c r="FGI308" s="275" t="s">
        <v>215</v>
      </c>
      <c r="FGJ308" s="271">
        <f>FGJ307+1</f>
        <v>2</v>
      </c>
      <c r="FGK308" s="275" t="s">
        <v>215</v>
      </c>
      <c r="FGL308" s="271">
        <f>FGL307+1</f>
        <v>2</v>
      </c>
      <c r="FGM308" s="275" t="s">
        <v>215</v>
      </c>
      <c r="FGN308" s="271">
        <f>FGN307+1</f>
        <v>2</v>
      </c>
      <c r="FGO308" s="275" t="s">
        <v>215</v>
      </c>
      <c r="FGP308" s="271">
        <f>FGP307+1</f>
        <v>2</v>
      </c>
      <c r="FGQ308" s="275" t="s">
        <v>215</v>
      </c>
      <c r="FGR308" s="271">
        <f>FGR307+1</f>
        <v>2</v>
      </c>
      <c r="FGS308" s="275" t="s">
        <v>215</v>
      </c>
      <c r="FGT308" s="271">
        <f>FGT307+1</f>
        <v>2</v>
      </c>
      <c r="FGU308" s="275" t="s">
        <v>215</v>
      </c>
      <c r="FGV308" s="271">
        <f>FGV307+1</f>
        <v>2</v>
      </c>
      <c r="FGW308" s="275" t="s">
        <v>215</v>
      </c>
      <c r="FGX308" s="271">
        <f>FGX307+1</f>
        <v>2</v>
      </c>
      <c r="FGY308" s="275" t="s">
        <v>215</v>
      </c>
      <c r="FGZ308" s="271">
        <f>FGZ307+1</f>
        <v>2</v>
      </c>
      <c r="FHA308" s="275" t="s">
        <v>215</v>
      </c>
      <c r="FHB308" s="271">
        <f>FHB307+1</f>
        <v>2</v>
      </c>
      <c r="FHC308" s="275" t="s">
        <v>215</v>
      </c>
      <c r="FHD308" s="271">
        <f>FHD307+1</f>
        <v>2</v>
      </c>
      <c r="FHE308" s="275" t="s">
        <v>215</v>
      </c>
      <c r="FHF308" s="271">
        <f>FHF307+1</f>
        <v>2</v>
      </c>
      <c r="FHG308" s="275" t="s">
        <v>215</v>
      </c>
      <c r="FHH308" s="271">
        <f>FHH307+1</f>
        <v>2</v>
      </c>
      <c r="FHI308" s="275" t="s">
        <v>215</v>
      </c>
      <c r="FHJ308" s="271">
        <f>FHJ307+1</f>
        <v>2</v>
      </c>
      <c r="FHK308" s="275" t="s">
        <v>215</v>
      </c>
      <c r="FHL308" s="271">
        <f>FHL307+1</f>
        <v>2</v>
      </c>
      <c r="FHM308" s="275" t="s">
        <v>215</v>
      </c>
      <c r="FHN308" s="271">
        <f>FHN307+1</f>
        <v>2</v>
      </c>
      <c r="FHO308" s="275" t="s">
        <v>215</v>
      </c>
      <c r="FHP308" s="271">
        <f>FHP307+1</f>
        <v>2</v>
      </c>
      <c r="FHQ308" s="275" t="s">
        <v>215</v>
      </c>
      <c r="FHR308" s="271">
        <f>FHR307+1</f>
        <v>2</v>
      </c>
      <c r="FHS308" s="275" t="s">
        <v>215</v>
      </c>
      <c r="FHT308" s="271">
        <f>FHT307+1</f>
        <v>2</v>
      </c>
      <c r="FHU308" s="275" t="s">
        <v>215</v>
      </c>
      <c r="FHV308" s="271">
        <f>FHV307+1</f>
        <v>2</v>
      </c>
      <c r="FHW308" s="275" t="s">
        <v>215</v>
      </c>
      <c r="FHX308" s="271">
        <f>FHX307+1</f>
        <v>2</v>
      </c>
      <c r="FHY308" s="275" t="s">
        <v>215</v>
      </c>
      <c r="FHZ308" s="271">
        <f>FHZ307+1</f>
        <v>2</v>
      </c>
      <c r="FIA308" s="275" t="s">
        <v>215</v>
      </c>
      <c r="FIB308" s="271">
        <f>FIB307+1</f>
        <v>2</v>
      </c>
      <c r="FIC308" s="275" t="s">
        <v>215</v>
      </c>
      <c r="FID308" s="271">
        <f>FID307+1</f>
        <v>2</v>
      </c>
      <c r="FIE308" s="275" t="s">
        <v>215</v>
      </c>
      <c r="FIF308" s="271">
        <f>FIF307+1</f>
        <v>2</v>
      </c>
      <c r="FIG308" s="275" t="s">
        <v>215</v>
      </c>
      <c r="FIH308" s="271">
        <f>FIH307+1</f>
        <v>2</v>
      </c>
      <c r="FII308" s="275" t="s">
        <v>215</v>
      </c>
      <c r="FIJ308" s="271">
        <f>FIJ307+1</f>
        <v>2</v>
      </c>
      <c r="FIK308" s="275" t="s">
        <v>215</v>
      </c>
      <c r="FIL308" s="271">
        <f>FIL307+1</f>
        <v>2</v>
      </c>
      <c r="FIM308" s="275" t="s">
        <v>215</v>
      </c>
      <c r="FIN308" s="271">
        <f>FIN307+1</f>
        <v>2</v>
      </c>
      <c r="FIO308" s="275" t="s">
        <v>215</v>
      </c>
      <c r="FIP308" s="271">
        <f>FIP307+1</f>
        <v>2</v>
      </c>
      <c r="FIQ308" s="275" t="s">
        <v>215</v>
      </c>
      <c r="FIR308" s="271">
        <f>FIR307+1</f>
        <v>2</v>
      </c>
      <c r="FIS308" s="275" t="s">
        <v>215</v>
      </c>
      <c r="FIT308" s="271">
        <f>FIT307+1</f>
        <v>2</v>
      </c>
      <c r="FIU308" s="275" t="s">
        <v>215</v>
      </c>
      <c r="FIV308" s="271">
        <f>FIV307+1</f>
        <v>2</v>
      </c>
      <c r="FIW308" s="275" t="s">
        <v>215</v>
      </c>
      <c r="FIX308" s="271">
        <f>FIX307+1</f>
        <v>2</v>
      </c>
      <c r="FIY308" s="275" t="s">
        <v>215</v>
      </c>
      <c r="FIZ308" s="271">
        <f>FIZ307+1</f>
        <v>2</v>
      </c>
      <c r="FJA308" s="275" t="s">
        <v>215</v>
      </c>
      <c r="FJB308" s="271">
        <f>FJB307+1</f>
        <v>2</v>
      </c>
      <c r="FJC308" s="275" t="s">
        <v>215</v>
      </c>
      <c r="FJD308" s="271">
        <f>FJD307+1</f>
        <v>2</v>
      </c>
      <c r="FJE308" s="275" t="s">
        <v>215</v>
      </c>
      <c r="FJF308" s="271">
        <f>FJF307+1</f>
        <v>2</v>
      </c>
      <c r="FJG308" s="275" t="s">
        <v>215</v>
      </c>
      <c r="FJH308" s="271">
        <f>FJH307+1</f>
        <v>2</v>
      </c>
      <c r="FJI308" s="275" t="s">
        <v>215</v>
      </c>
      <c r="FJJ308" s="271">
        <f>FJJ307+1</f>
        <v>2</v>
      </c>
      <c r="FJK308" s="275" t="s">
        <v>215</v>
      </c>
      <c r="FJL308" s="271">
        <f>FJL307+1</f>
        <v>2</v>
      </c>
      <c r="FJM308" s="275" t="s">
        <v>215</v>
      </c>
      <c r="FJN308" s="271">
        <f>FJN307+1</f>
        <v>2</v>
      </c>
      <c r="FJO308" s="275" t="s">
        <v>215</v>
      </c>
      <c r="FJP308" s="271">
        <f>FJP307+1</f>
        <v>2</v>
      </c>
      <c r="FJQ308" s="275" t="s">
        <v>215</v>
      </c>
      <c r="FJR308" s="271">
        <f>FJR307+1</f>
        <v>2</v>
      </c>
      <c r="FJS308" s="275" t="s">
        <v>215</v>
      </c>
      <c r="FJT308" s="271">
        <f>FJT307+1</f>
        <v>2</v>
      </c>
      <c r="FJU308" s="275" t="s">
        <v>215</v>
      </c>
      <c r="FJV308" s="271">
        <f>FJV307+1</f>
        <v>2</v>
      </c>
      <c r="FJW308" s="275" t="s">
        <v>215</v>
      </c>
      <c r="FJX308" s="271">
        <f>FJX307+1</f>
        <v>2</v>
      </c>
      <c r="FJY308" s="275" t="s">
        <v>215</v>
      </c>
      <c r="FJZ308" s="271">
        <f>FJZ307+1</f>
        <v>2</v>
      </c>
      <c r="FKA308" s="275" t="s">
        <v>215</v>
      </c>
      <c r="FKB308" s="271">
        <f>FKB307+1</f>
        <v>2</v>
      </c>
      <c r="FKC308" s="275" t="s">
        <v>215</v>
      </c>
      <c r="FKD308" s="271">
        <f>FKD307+1</f>
        <v>2</v>
      </c>
      <c r="FKE308" s="275" t="s">
        <v>215</v>
      </c>
      <c r="FKF308" s="271">
        <f>FKF307+1</f>
        <v>2</v>
      </c>
      <c r="FKG308" s="275" t="s">
        <v>215</v>
      </c>
      <c r="FKH308" s="271">
        <f>FKH307+1</f>
        <v>2</v>
      </c>
      <c r="FKI308" s="275" t="s">
        <v>215</v>
      </c>
      <c r="FKJ308" s="271">
        <f>FKJ307+1</f>
        <v>2</v>
      </c>
      <c r="FKK308" s="275" t="s">
        <v>215</v>
      </c>
      <c r="FKL308" s="271">
        <f>FKL307+1</f>
        <v>2</v>
      </c>
      <c r="FKM308" s="275" t="s">
        <v>215</v>
      </c>
      <c r="FKN308" s="271">
        <f>FKN307+1</f>
        <v>2</v>
      </c>
      <c r="FKO308" s="275" t="s">
        <v>215</v>
      </c>
      <c r="FKP308" s="271">
        <f>FKP307+1</f>
        <v>2</v>
      </c>
      <c r="FKQ308" s="275" t="s">
        <v>215</v>
      </c>
      <c r="FKR308" s="271">
        <f>FKR307+1</f>
        <v>2</v>
      </c>
      <c r="FKS308" s="275" t="s">
        <v>215</v>
      </c>
      <c r="FKT308" s="271">
        <f>FKT307+1</f>
        <v>2</v>
      </c>
      <c r="FKU308" s="275" t="s">
        <v>215</v>
      </c>
      <c r="FKV308" s="271">
        <f>FKV307+1</f>
        <v>2</v>
      </c>
      <c r="FKW308" s="275" t="s">
        <v>215</v>
      </c>
      <c r="FKX308" s="271">
        <f>FKX307+1</f>
        <v>2</v>
      </c>
      <c r="FKY308" s="275" t="s">
        <v>215</v>
      </c>
      <c r="FKZ308" s="271">
        <f>FKZ307+1</f>
        <v>2</v>
      </c>
      <c r="FLA308" s="275" t="s">
        <v>215</v>
      </c>
      <c r="FLB308" s="271">
        <f>FLB307+1</f>
        <v>2</v>
      </c>
      <c r="FLC308" s="275" t="s">
        <v>215</v>
      </c>
      <c r="FLD308" s="271">
        <f>FLD307+1</f>
        <v>2</v>
      </c>
      <c r="FLE308" s="275" t="s">
        <v>215</v>
      </c>
      <c r="FLF308" s="271">
        <f>FLF307+1</f>
        <v>2</v>
      </c>
      <c r="FLG308" s="275" t="s">
        <v>215</v>
      </c>
      <c r="FLH308" s="271">
        <f>FLH307+1</f>
        <v>2</v>
      </c>
      <c r="FLI308" s="275" t="s">
        <v>215</v>
      </c>
      <c r="FLJ308" s="271">
        <f>FLJ307+1</f>
        <v>2</v>
      </c>
      <c r="FLK308" s="275" t="s">
        <v>215</v>
      </c>
      <c r="FLL308" s="271">
        <f>FLL307+1</f>
        <v>2</v>
      </c>
      <c r="FLM308" s="275" t="s">
        <v>215</v>
      </c>
      <c r="FLN308" s="271">
        <f>FLN307+1</f>
        <v>2</v>
      </c>
      <c r="FLO308" s="275" t="s">
        <v>215</v>
      </c>
      <c r="FLP308" s="271">
        <f>FLP307+1</f>
        <v>2</v>
      </c>
      <c r="FLQ308" s="275" t="s">
        <v>215</v>
      </c>
      <c r="FLR308" s="271">
        <f>FLR307+1</f>
        <v>2</v>
      </c>
      <c r="FLS308" s="275" t="s">
        <v>215</v>
      </c>
      <c r="FLT308" s="271">
        <f>FLT307+1</f>
        <v>2</v>
      </c>
      <c r="FLU308" s="275" t="s">
        <v>215</v>
      </c>
      <c r="FLV308" s="271">
        <f>FLV307+1</f>
        <v>2</v>
      </c>
      <c r="FLW308" s="275" t="s">
        <v>215</v>
      </c>
      <c r="FLX308" s="271">
        <f>FLX307+1</f>
        <v>2</v>
      </c>
      <c r="FLY308" s="275" t="s">
        <v>215</v>
      </c>
      <c r="FLZ308" s="271">
        <f>FLZ307+1</f>
        <v>2</v>
      </c>
      <c r="FMA308" s="275" t="s">
        <v>215</v>
      </c>
      <c r="FMB308" s="271">
        <f>FMB307+1</f>
        <v>2</v>
      </c>
      <c r="FMC308" s="275" t="s">
        <v>215</v>
      </c>
      <c r="FMD308" s="271">
        <f>FMD307+1</f>
        <v>2</v>
      </c>
      <c r="FME308" s="275" t="s">
        <v>215</v>
      </c>
      <c r="FMF308" s="271">
        <f>FMF307+1</f>
        <v>2</v>
      </c>
      <c r="FMG308" s="275" t="s">
        <v>215</v>
      </c>
      <c r="FMH308" s="271">
        <f>FMH307+1</f>
        <v>2</v>
      </c>
      <c r="FMI308" s="275" t="s">
        <v>215</v>
      </c>
      <c r="FMJ308" s="271">
        <f>FMJ307+1</f>
        <v>2</v>
      </c>
      <c r="FMK308" s="275" t="s">
        <v>215</v>
      </c>
      <c r="FML308" s="271">
        <f>FML307+1</f>
        <v>2</v>
      </c>
      <c r="FMM308" s="275" t="s">
        <v>215</v>
      </c>
      <c r="FMN308" s="271">
        <f>FMN307+1</f>
        <v>2</v>
      </c>
      <c r="FMO308" s="275" t="s">
        <v>215</v>
      </c>
      <c r="FMP308" s="271">
        <f>FMP307+1</f>
        <v>2</v>
      </c>
      <c r="FMQ308" s="275" t="s">
        <v>215</v>
      </c>
      <c r="FMR308" s="271">
        <f>FMR307+1</f>
        <v>2</v>
      </c>
      <c r="FMS308" s="275" t="s">
        <v>215</v>
      </c>
      <c r="FMT308" s="271">
        <f>FMT307+1</f>
        <v>2</v>
      </c>
      <c r="FMU308" s="275" t="s">
        <v>215</v>
      </c>
      <c r="FMV308" s="271">
        <f>FMV307+1</f>
        <v>2</v>
      </c>
      <c r="FMW308" s="275" t="s">
        <v>215</v>
      </c>
      <c r="FMX308" s="271">
        <f>FMX307+1</f>
        <v>2</v>
      </c>
      <c r="FMY308" s="275" t="s">
        <v>215</v>
      </c>
      <c r="FMZ308" s="271">
        <f>FMZ307+1</f>
        <v>2</v>
      </c>
      <c r="FNA308" s="275" t="s">
        <v>215</v>
      </c>
      <c r="FNB308" s="271">
        <f>FNB307+1</f>
        <v>2</v>
      </c>
      <c r="FNC308" s="275" t="s">
        <v>215</v>
      </c>
      <c r="FND308" s="271">
        <f>FND307+1</f>
        <v>2</v>
      </c>
      <c r="FNE308" s="275" t="s">
        <v>215</v>
      </c>
      <c r="FNF308" s="271">
        <f>FNF307+1</f>
        <v>2</v>
      </c>
      <c r="FNG308" s="275" t="s">
        <v>215</v>
      </c>
      <c r="FNH308" s="271">
        <f>FNH307+1</f>
        <v>2</v>
      </c>
      <c r="FNI308" s="275" t="s">
        <v>215</v>
      </c>
      <c r="FNJ308" s="271">
        <f>FNJ307+1</f>
        <v>2</v>
      </c>
      <c r="FNK308" s="275" t="s">
        <v>215</v>
      </c>
      <c r="FNL308" s="271">
        <f>FNL307+1</f>
        <v>2</v>
      </c>
      <c r="FNM308" s="275" t="s">
        <v>215</v>
      </c>
      <c r="FNN308" s="271">
        <f>FNN307+1</f>
        <v>2</v>
      </c>
      <c r="FNO308" s="275" t="s">
        <v>215</v>
      </c>
      <c r="FNP308" s="271">
        <f>FNP307+1</f>
        <v>2</v>
      </c>
      <c r="FNQ308" s="275" t="s">
        <v>215</v>
      </c>
      <c r="FNR308" s="271">
        <f>FNR307+1</f>
        <v>2</v>
      </c>
      <c r="FNS308" s="275" t="s">
        <v>215</v>
      </c>
      <c r="FNT308" s="271">
        <f>FNT307+1</f>
        <v>2</v>
      </c>
      <c r="FNU308" s="275" t="s">
        <v>215</v>
      </c>
      <c r="FNV308" s="271">
        <f>FNV307+1</f>
        <v>2</v>
      </c>
      <c r="FNW308" s="275" t="s">
        <v>215</v>
      </c>
      <c r="FNX308" s="271">
        <f>FNX307+1</f>
        <v>2</v>
      </c>
      <c r="FNY308" s="275" t="s">
        <v>215</v>
      </c>
      <c r="FNZ308" s="271">
        <f>FNZ307+1</f>
        <v>2</v>
      </c>
      <c r="FOA308" s="275" t="s">
        <v>215</v>
      </c>
      <c r="FOB308" s="271">
        <f>FOB307+1</f>
        <v>2</v>
      </c>
      <c r="FOC308" s="275" t="s">
        <v>215</v>
      </c>
      <c r="FOD308" s="271">
        <f>FOD307+1</f>
        <v>2</v>
      </c>
      <c r="FOE308" s="275" t="s">
        <v>215</v>
      </c>
      <c r="FOF308" s="271">
        <f>FOF307+1</f>
        <v>2</v>
      </c>
      <c r="FOG308" s="275" t="s">
        <v>215</v>
      </c>
      <c r="FOH308" s="271">
        <f>FOH307+1</f>
        <v>2</v>
      </c>
      <c r="FOI308" s="275" t="s">
        <v>215</v>
      </c>
      <c r="FOJ308" s="271">
        <f>FOJ307+1</f>
        <v>2</v>
      </c>
      <c r="FOK308" s="275" t="s">
        <v>215</v>
      </c>
      <c r="FOL308" s="271">
        <f>FOL307+1</f>
        <v>2</v>
      </c>
      <c r="FOM308" s="275" t="s">
        <v>215</v>
      </c>
      <c r="FON308" s="271">
        <f>FON307+1</f>
        <v>2</v>
      </c>
      <c r="FOO308" s="275" t="s">
        <v>215</v>
      </c>
      <c r="FOP308" s="271">
        <f>FOP307+1</f>
        <v>2</v>
      </c>
      <c r="FOQ308" s="275" t="s">
        <v>215</v>
      </c>
      <c r="FOR308" s="271">
        <f>FOR307+1</f>
        <v>2</v>
      </c>
      <c r="FOS308" s="275" t="s">
        <v>215</v>
      </c>
      <c r="FOT308" s="271">
        <f>FOT307+1</f>
        <v>2</v>
      </c>
      <c r="FOU308" s="275" t="s">
        <v>215</v>
      </c>
      <c r="FOV308" s="271">
        <f>FOV307+1</f>
        <v>2</v>
      </c>
      <c r="FOW308" s="275" t="s">
        <v>215</v>
      </c>
      <c r="FOX308" s="271">
        <f>FOX307+1</f>
        <v>2</v>
      </c>
      <c r="FOY308" s="275" t="s">
        <v>215</v>
      </c>
      <c r="FOZ308" s="271">
        <f>FOZ307+1</f>
        <v>2</v>
      </c>
      <c r="FPA308" s="275" t="s">
        <v>215</v>
      </c>
      <c r="FPB308" s="271">
        <f>FPB307+1</f>
        <v>2</v>
      </c>
      <c r="FPC308" s="275" t="s">
        <v>215</v>
      </c>
      <c r="FPD308" s="271">
        <f>FPD307+1</f>
        <v>2</v>
      </c>
      <c r="FPE308" s="275" t="s">
        <v>215</v>
      </c>
      <c r="FPF308" s="271">
        <f>FPF307+1</f>
        <v>2</v>
      </c>
      <c r="FPG308" s="275" t="s">
        <v>215</v>
      </c>
      <c r="FPH308" s="271">
        <f>FPH307+1</f>
        <v>2</v>
      </c>
      <c r="FPI308" s="275" t="s">
        <v>215</v>
      </c>
      <c r="FPJ308" s="271">
        <f>FPJ307+1</f>
        <v>2</v>
      </c>
      <c r="FPK308" s="275" t="s">
        <v>215</v>
      </c>
      <c r="FPL308" s="271">
        <f>FPL307+1</f>
        <v>2</v>
      </c>
      <c r="FPM308" s="275" t="s">
        <v>215</v>
      </c>
      <c r="FPN308" s="271">
        <f>FPN307+1</f>
        <v>2</v>
      </c>
      <c r="FPO308" s="275" t="s">
        <v>215</v>
      </c>
      <c r="FPP308" s="271">
        <f>FPP307+1</f>
        <v>2</v>
      </c>
      <c r="FPQ308" s="275" t="s">
        <v>215</v>
      </c>
      <c r="FPR308" s="271">
        <f>FPR307+1</f>
        <v>2</v>
      </c>
      <c r="FPS308" s="275" t="s">
        <v>215</v>
      </c>
      <c r="FPT308" s="271">
        <f>FPT307+1</f>
        <v>2</v>
      </c>
      <c r="FPU308" s="275" t="s">
        <v>215</v>
      </c>
      <c r="FPV308" s="271">
        <f>FPV307+1</f>
        <v>2</v>
      </c>
      <c r="FPW308" s="275" t="s">
        <v>215</v>
      </c>
      <c r="FPX308" s="271">
        <f>FPX307+1</f>
        <v>2</v>
      </c>
      <c r="FPY308" s="275" t="s">
        <v>215</v>
      </c>
      <c r="FPZ308" s="271">
        <f>FPZ307+1</f>
        <v>2</v>
      </c>
      <c r="FQA308" s="275" t="s">
        <v>215</v>
      </c>
      <c r="FQB308" s="271">
        <f>FQB307+1</f>
        <v>2</v>
      </c>
      <c r="FQC308" s="275" t="s">
        <v>215</v>
      </c>
      <c r="FQD308" s="271">
        <f>FQD307+1</f>
        <v>2</v>
      </c>
      <c r="FQE308" s="275" t="s">
        <v>215</v>
      </c>
      <c r="FQF308" s="271">
        <f>FQF307+1</f>
        <v>2</v>
      </c>
      <c r="FQG308" s="275" t="s">
        <v>215</v>
      </c>
      <c r="FQH308" s="271">
        <f>FQH307+1</f>
        <v>2</v>
      </c>
      <c r="FQI308" s="275" t="s">
        <v>215</v>
      </c>
      <c r="FQJ308" s="271">
        <f>FQJ307+1</f>
        <v>2</v>
      </c>
      <c r="FQK308" s="275" t="s">
        <v>215</v>
      </c>
      <c r="FQL308" s="271">
        <f>FQL307+1</f>
        <v>2</v>
      </c>
      <c r="FQM308" s="275" t="s">
        <v>215</v>
      </c>
      <c r="FQN308" s="271">
        <f>FQN307+1</f>
        <v>2</v>
      </c>
      <c r="FQO308" s="275" t="s">
        <v>215</v>
      </c>
      <c r="FQP308" s="271">
        <f>FQP307+1</f>
        <v>2</v>
      </c>
      <c r="FQQ308" s="275" t="s">
        <v>215</v>
      </c>
      <c r="FQR308" s="271">
        <f>FQR307+1</f>
        <v>2</v>
      </c>
      <c r="FQS308" s="275" t="s">
        <v>215</v>
      </c>
      <c r="FQT308" s="271">
        <f>FQT307+1</f>
        <v>2</v>
      </c>
      <c r="FQU308" s="275" t="s">
        <v>215</v>
      </c>
      <c r="FQV308" s="271">
        <f>FQV307+1</f>
        <v>2</v>
      </c>
      <c r="FQW308" s="275" t="s">
        <v>215</v>
      </c>
      <c r="FQX308" s="271"/>
      <c r="FQY308" s="275"/>
      <c r="FQZ308" s="271"/>
      <c r="FRA308" s="275"/>
      <c r="FRB308" s="271"/>
      <c r="FRC308" s="275"/>
      <c r="FRD308" s="271"/>
      <c r="FRE308" s="275"/>
      <c r="FRF308" s="271"/>
      <c r="FRG308" s="275"/>
      <c r="FRH308" s="271"/>
      <c r="FRI308" s="275"/>
      <c r="FRJ308" s="271"/>
      <c r="FRK308" s="275"/>
      <c r="FRL308" s="271"/>
      <c r="FRM308" s="275"/>
      <c r="FRN308" s="271"/>
      <c r="FRO308" s="275"/>
      <c r="FRP308" s="271"/>
      <c r="FRQ308" s="275"/>
      <c r="FRR308" s="271"/>
      <c r="FRS308" s="275"/>
      <c r="FRT308" s="271"/>
      <c r="FRU308" s="275"/>
      <c r="FRV308" s="271"/>
      <c r="FRW308" s="275"/>
      <c r="FRX308" s="271"/>
      <c r="FRY308" s="275"/>
      <c r="FRZ308" s="271"/>
      <c r="FSA308" s="275"/>
      <c r="FSB308" s="271"/>
      <c r="FSC308" s="275"/>
      <c r="FSD308" s="271"/>
      <c r="FSE308" s="275"/>
      <c r="FSF308" s="271"/>
      <c r="FSG308" s="275"/>
      <c r="FSH308" s="271"/>
      <c r="FSI308" s="275"/>
      <c r="FSJ308" s="271"/>
      <c r="FSK308" s="275"/>
      <c r="FSL308" s="271"/>
      <c r="FSM308" s="275"/>
      <c r="FSN308" s="271"/>
      <c r="FSO308" s="275"/>
      <c r="FSP308" s="271"/>
      <c r="FSQ308" s="275"/>
      <c r="FSR308" s="271"/>
      <c r="FSS308" s="275"/>
      <c r="FST308" s="271"/>
      <c r="FSU308" s="275"/>
      <c r="FSV308" s="271"/>
      <c r="FSW308" s="275"/>
      <c r="FSX308" s="271"/>
      <c r="FSY308" s="275"/>
      <c r="FSZ308" s="271"/>
      <c r="FTA308" s="275"/>
      <c r="FTB308" s="271"/>
      <c r="FTC308" s="275"/>
      <c r="FTD308" s="271"/>
      <c r="FTE308" s="275"/>
      <c r="FTF308" s="271"/>
      <c r="FTG308" s="275"/>
      <c r="FTH308" s="271"/>
      <c r="FTI308" s="275"/>
      <c r="FTJ308" s="271"/>
      <c r="FTK308" s="275"/>
      <c r="FTL308" s="271"/>
      <c r="FTM308" s="275"/>
      <c r="FTN308" s="271"/>
      <c r="FTO308" s="275"/>
      <c r="FTP308" s="271"/>
      <c r="FTQ308" s="275"/>
      <c r="FTR308" s="271"/>
      <c r="FTS308" s="275"/>
      <c r="FTT308" s="271"/>
      <c r="FTU308" s="275"/>
      <c r="FTV308" s="271"/>
      <c r="FTW308" s="275"/>
      <c r="FTX308" s="271"/>
      <c r="FTY308" s="275"/>
      <c r="FTZ308" s="271"/>
      <c r="FUA308" s="275"/>
      <c r="FUB308" s="271"/>
      <c r="FUC308" s="275"/>
      <c r="FUD308" s="271"/>
      <c r="FUE308" s="275"/>
      <c r="FUF308" s="271"/>
      <c r="FUG308" s="275"/>
      <c r="FUH308" s="271"/>
      <c r="FUI308" s="275"/>
      <c r="FUJ308" s="271"/>
      <c r="FUK308" s="275"/>
      <c r="FUL308" s="271"/>
      <c r="FUM308" s="275"/>
      <c r="FUN308" s="271"/>
      <c r="FUO308" s="275"/>
      <c r="FUP308" s="271"/>
      <c r="FUQ308" s="275"/>
      <c r="FUR308" s="271"/>
      <c r="FUS308" s="275"/>
      <c r="FUT308" s="271"/>
      <c r="FUU308" s="275"/>
      <c r="FUV308" s="271"/>
      <c r="FUW308" s="275"/>
      <c r="FUX308" s="271"/>
      <c r="FUY308" s="275"/>
      <c r="FUZ308" s="271"/>
      <c r="FVA308" s="275"/>
      <c r="FVB308" s="271"/>
      <c r="FVC308" s="275"/>
      <c r="FVD308" s="271"/>
      <c r="FVE308" s="275"/>
      <c r="FVF308" s="271"/>
      <c r="FVG308" s="275"/>
      <c r="FVH308" s="271"/>
      <c r="FVI308" s="275"/>
      <c r="FVJ308" s="271"/>
      <c r="FVK308" s="275"/>
      <c r="FVL308" s="271"/>
      <c r="FVM308" s="275"/>
      <c r="FVN308" s="271"/>
      <c r="FVO308" s="275"/>
      <c r="FVP308" s="271"/>
      <c r="FVQ308" s="275"/>
      <c r="FVR308" s="271"/>
      <c r="FVS308" s="275"/>
      <c r="FVT308" s="271"/>
      <c r="FVU308" s="275"/>
      <c r="FVV308" s="271"/>
      <c r="FVW308" s="275"/>
      <c r="FVX308" s="271"/>
      <c r="FVY308" s="275"/>
      <c r="FVZ308" s="271"/>
      <c r="FWA308" s="275"/>
      <c r="FWB308" s="271"/>
      <c r="FWC308" s="275"/>
      <c r="FWD308" s="271"/>
      <c r="FWE308" s="275"/>
      <c r="FWF308" s="271"/>
      <c r="FWG308" s="275"/>
      <c r="FWH308" s="271"/>
      <c r="FWI308" s="275"/>
      <c r="FWJ308" s="271"/>
      <c r="FWK308" s="275"/>
      <c r="FWL308" s="271"/>
      <c r="FWM308" s="275"/>
      <c r="FWN308" s="271"/>
      <c r="FWO308" s="275"/>
      <c r="FWP308" s="271"/>
      <c r="FWQ308" s="275"/>
      <c r="FWR308" s="271"/>
      <c r="FWS308" s="275"/>
      <c r="FWT308" s="271"/>
      <c r="FWU308" s="275"/>
      <c r="FWV308" s="271"/>
      <c r="FWW308" s="275"/>
      <c r="FWX308" s="271"/>
      <c r="FWY308" s="275"/>
      <c r="FWZ308" s="271"/>
      <c r="FXA308" s="275"/>
      <c r="FXB308" s="271"/>
      <c r="FXC308" s="275"/>
      <c r="FXD308" s="271"/>
      <c r="FXE308" s="275"/>
      <c r="FXF308" s="271"/>
      <c r="FXG308" s="275"/>
      <c r="FXH308" s="271"/>
      <c r="FXI308" s="275"/>
      <c r="FXJ308" s="271"/>
      <c r="FXK308" s="275"/>
      <c r="FXL308" s="271"/>
      <c r="FXM308" s="275"/>
      <c r="FXN308" s="271"/>
      <c r="FXO308" s="275"/>
      <c r="FXP308" s="271"/>
      <c r="FXQ308" s="275"/>
      <c r="FXR308" s="271"/>
      <c r="FXS308" s="275"/>
      <c r="FXT308" s="271"/>
      <c r="FXU308" s="275"/>
      <c r="FXV308" s="271"/>
      <c r="FXW308" s="275"/>
      <c r="FXX308" s="271"/>
      <c r="FXY308" s="275"/>
      <c r="FXZ308" s="271"/>
      <c r="FYA308" s="275"/>
      <c r="FYB308" s="271"/>
      <c r="FYC308" s="275"/>
      <c r="FYD308" s="271"/>
      <c r="FYE308" s="275"/>
      <c r="FYF308" s="271"/>
      <c r="FYG308" s="275"/>
      <c r="FYH308" s="271"/>
      <c r="FYI308" s="275"/>
      <c r="FYJ308" s="271"/>
      <c r="FYK308" s="275"/>
      <c r="FYL308" s="271"/>
      <c r="FYM308" s="275"/>
      <c r="FYN308" s="271"/>
      <c r="FYO308" s="275"/>
      <c r="FYP308" s="271"/>
      <c r="FYQ308" s="275"/>
      <c r="FYR308" s="271"/>
      <c r="FYS308" s="275"/>
      <c r="FYT308" s="271"/>
      <c r="FYU308" s="275"/>
      <c r="FYV308" s="271"/>
      <c r="FYW308" s="275"/>
      <c r="FYX308" s="271"/>
      <c r="FYY308" s="275"/>
      <c r="FYZ308" s="271"/>
      <c r="FZA308" s="275"/>
      <c r="FZB308" s="271"/>
      <c r="FZC308" s="275"/>
      <c r="FZD308" s="271"/>
      <c r="FZE308" s="275"/>
      <c r="FZF308" s="271"/>
      <c r="FZG308" s="275"/>
      <c r="FZH308" s="271"/>
      <c r="FZI308" s="275"/>
      <c r="FZJ308" s="271"/>
      <c r="FZK308" s="275"/>
      <c r="FZL308" s="271"/>
      <c r="FZM308" s="275"/>
      <c r="FZN308" s="271"/>
      <c r="FZO308" s="275"/>
      <c r="FZP308" s="271"/>
      <c r="FZQ308" s="275"/>
      <c r="FZR308" s="271"/>
      <c r="FZS308" s="275"/>
      <c r="FZT308" s="271"/>
      <c r="FZU308" s="275"/>
      <c r="FZV308" s="271"/>
      <c r="FZW308" s="275"/>
      <c r="FZX308" s="271"/>
      <c r="FZY308" s="275"/>
      <c r="FZZ308" s="271"/>
      <c r="GAA308" s="275"/>
      <c r="GAB308" s="271"/>
      <c r="GAC308" s="275"/>
      <c r="GAD308" s="271"/>
      <c r="GAE308" s="275"/>
      <c r="GAF308" s="271"/>
      <c r="GAG308" s="275"/>
      <c r="GAH308" s="271"/>
      <c r="GAI308" s="275"/>
      <c r="GAJ308" s="271"/>
      <c r="GAK308" s="275"/>
      <c r="GAL308" s="271"/>
      <c r="GAM308" s="275"/>
      <c r="GAN308" s="271"/>
      <c r="GAO308" s="275"/>
      <c r="GAP308" s="271"/>
      <c r="GAQ308" s="275"/>
      <c r="GAR308" s="271"/>
      <c r="GAS308" s="275"/>
      <c r="GAT308" s="271"/>
      <c r="GAU308" s="275"/>
      <c r="GAV308" s="271"/>
      <c r="GAW308" s="275"/>
      <c r="GAX308" s="271"/>
      <c r="GAY308" s="275"/>
      <c r="GAZ308" s="271"/>
      <c r="GBA308" s="275"/>
      <c r="GBB308" s="271"/>
      <c r="GBC308" s="275"/>
      <c r="GBD308" s="271"/>
      <c r="GBE308" s="275"/>
      <c r="GBF308" s="271"/>
      <c r="GBG308" s="275"/>
      <c r="GBH308" s="271"/>
      <c r="GBI308" s="275"/>
      <c r="GBJ308" s="271"/>
      <c r="GBK308" s="275"/>
      <c r="GBL308" s="271"/>
      <c r="GBM308" s="275"/>
      <c r="GBN308" s="271"/>
      <c r="GBO308" s="275"/>
      <c r="GBP308" s="271"/>
      <c r="GBQ308" s="275"/>
      <c r="GBR308" s="271"/>
      <c r="GBS308" s="275"/>
      <c r="GBT308" s="271"/>
      <c r="GBU308" s="275"/>
      <c r="GBV308" s="271"/>
      <c r="GBW308" s="275"/>
      <c r="GBX308" s="271"/>
      <c r="GBY308" s="275"/>
      <c r="GBZ308" s="271"/>
      <c r="GCA308" s="275"/>
      <c r="GCB308" s="271"/>
      <c r="GCC308" s="275"/>
      <c r="GCD308" s="271"/>
      <c r="GCE308" s="275"/>
      <c r="GCF308" s="271"/>
      <c r="GCG308" s="275"/>
      <c r="GCH308" s="271"/>
      <c r="GCI308" s="275"/>
      <c r="GCJ308" s="271"/>
      <c r="GCK308" s="275"/>
      <c r="GCL308" s="271"/>
      <c r="GCM308" s="275"/>
      <c r="GCN308" s="271"/>
      <c r="GCO308" s="275"/>
      <c r="GCP308" s="271"/>
      <c r="GCQ308" s="275"/>
      <c r="GCR308" s="271"/>
      <c r="GCS308" s="275"/>
      <c r="GCT308" s="271"/>
      <c r="GCU308" s="275"/>
      <c r="GCV308" s="271"/>
      <c r="GCW308" s="275"/>
      <c r="GCX308" s="271"/>
      <c r="GCY308" s="275"/>
      <c r="GCZ308" s="271"/>
      <c r="GDA308" s="275"/>
      <c r="GDB308" s="271"/>
      <c r="GDC308" s="275"/>
      <c r="GDD308" s="271"/>
      <c r="GDE308" s="275"/>
      <c r="GDF308" s="271"/>
      <c r="GDG308" s="275"/>
      <c r="GDH308" s="271"/>
      <c r="GDI308" s="275"/>
      <c r="GDJ308" s="271"/>
      <c r="GDK308" s="275"/>
      <c r="GDL308" s="271"/>
      <c r="GDM308" s="275"/>
      <c r="GDN308" s="271"/>
      <c r="GDO308" s="275"/>
      <c r="GDP308" s="271"/>
      <c r="GDQ308" s="275"/>
      <c r="GDR308" s="271"/>
      <c r="GDS308" s="275"/>
      <c r="GDT308" s="271"/>
      <c r="GDU308" s="275"/>
      <c r="GDV308" s="271"/>
      <c r="GDW308" s="275"/>
      <c r="GDX308" s="271"/>
      <c r="GDY308" s="275"/>
      <c r="GDZ308" s="271"/>
      <c r="GEA308" s="275"/>
      <c r="GEB308" s="271"/>
      <c r="GEC308" s="275"/>
      <c r="GED308" s="271"/>
      <c r="GEE308" s="275"/>
      <c r="GEF308" s="271"/>
      <c r="GEG308" s="275"/>
      <c r="GEH308" s="271"/>
      <c r="GEI308" s="275"/>
      <c r="GEJ308" s="271"/>
      <c r="GEK308" s="275"/>
      <c r="GEL308" s="271"/>
      <c r="GEM308" s="275"/>
      <c r="GEN308" s="271"/>
      <c r="GEO308" s="275"/>
      <c r="GEP308" s="271"/>
      <c r="GEQ308" s="275"/>
      <c r="GER308" s="271"/>
      <c r="GES308" s="275"/>
      <c r="GET308" s="271"/>
      <c r="GEU308" s="275"/>
      <c r="GEV308" s="271"/>
      <c r="GEW308" s="275"/>
      <c r="GEX308" s="271"/>
      <c r="GEY308" s="275"/>
      <c r="GEZ308" s="271"/>
      <c r="GFA308" s="275"/>
      <c r="GFB308" s="271"/>
      <c r="GFC308" s="275"/>
      <c r="GFD308" s="271"/>
      <c r="GFE308" s="275"/>
      <c r="GFF308" s="271"/>
      <c r="GFG308" s="275"/>
      <c r="GFH308" s="271"/>
      <c r="GFI308" s="275"/>
      <c r="GFJ308" s="271"/>
      <c r="GFK308" s="275"/>
      <c r="GFL308" s="271"/>
      <c r="GFM308" s="275"/>
      <c r="GFN308" s="271"/>
      <c r="GFO308" s="275"/>
      <c r="GFP308" s="271"/>
      <c r="GFQ308" s="275"/>
      <c r="GFR308" s="271"/>
      <c r="GFS308" s="275"/>
      <c r="GFT308" s="271"/>
      <c r="GFU308" s="275"/>
      <c r="GFV308" s="271"/>
      <c r="GFW308" s="275"/>
      <c r="GFX308" s="271"/>
      <c r="GFY308" s="275"/>
      <c r="GFZ308" s="271"/>
      <c r="GGA308" s="275"/>
      <c r="GGB308" s="271"/>
      <c r="GGC308" s="275"/>
      <c r="GGD308" s="271"/>
      <c r="GGE308" s="275"/>
      <c r="GGF308" s="271"/>
      <c r="GGG308" s="275"/>
      <c r="GGH308" s="271"/>
      <c r="GGI308" s="275"/>
      <c r="GGJ308" s="271"/>
      <c r="GGK308" s="275"/>
      <c r="GGL308" s="271"/>
      <c r="GGM308" s="275"/>
      <c r="GGN308" s="271"/>
      <c r="GGO308" s="275"/>
      <c r="GGP308" s="271"/>
      <c r="GGQ308" s="275"/>
      <c r="GGR308" s="271"/>
      <c r="GGS308" s="275"/>
      <c r="GGT308" s="271"/>
      <c r="GGU308" s="275"/>
      <c r="GGV308" s="271"/>
      <c r="GGW308" s="275"/>
      <c r="GGX308" s="271"/>
      <c r="GGY308" s="275"/>
      <c r="GGZ308" s="271"/>
      <c r="GHA308" s="275"/>
      <c r="GHB308" s="271"/>
      <c r="GHC308" s="275"/>
      <c r="GHD308" s="271"/>
      <c r="GHE308" s="275"/>
      <c r="GHF308" s="271"/>
      <c r="GHG308" s="275"/>
      <c r="GHH308" s="271"/>
      <c r="GHI308" s="275"/>
      <c r="GHJ308" s="271"/>
      <c r="GHK308" s="275"/>
      <c r="GHL308" s="271"/>
      <c r="GHM308" s="275"/>
      <c r="GHN308" s="271"/>
      <c r="GHO308" s="275"/>
      <c r="GHP308" s="271"/>
      <c r="GHQ308" s="275"/>
      <c r="GHR308" s="271"/>
      <c r="GHS308" s="275"/>
      <c r="GHT308" s="271"/>
      <c r="GHU308" s="275"/>
      <c r="GHV308" s="271"/>
      <c r="GHW308" s="275"/>
      <c r="GHX308" s="271"/>
      <c r="GHY308" s="275"/>
      <c r="GHZ308" s="271"/>
      <c r="GIA308" s="275"/>
      <c r="GIB308" s="271"/>
      <c r="GIC308" s="275"/>
      <c r="GID308" s="271"/>
      <c r="GIE308" s="275"/>
      <c r="GIF308" s="271"/>
      <c r="GIG308" s="275"/>
      <c r="GIH308" s="271"/>
      <c r="GII308" s="275"/>
      <c r="GIJ308" s="271"/>
      <c r="GIK308" s="275"/>
      <c r="GIL308" s="271"/>
      <c r="GIM308" s="275"/>
      <c r="GIN308" s="271"/>
      <c r="GIO308" s="275"/>
      <c r="GIP308" s="271"/>
      <c r="GIQ308" s="275"/>
      <c r="GIR308" s="271"/>
      <c r="GIS308" s="275"/>
      <c r="GIT308" s="271"/>
      <c r="GIU308" s="275"/>
      <c r="GIV308" s="271"/>
      <c r="GIW308" s="275"/>
      <c r="GIX308" s="271"/>
      <c r="GIY308" s="275"/>
      <c r="GIZ308" s="271"/>
      <c r="GJA308" s="275"/>
      <c r="GJB308" s="271"/>
      <c r="GJC308" s="275"/>
      <c r="GJD308" s="271"/>
      <c r="GJE308" s="275"/>
      <c r="GJF308" s="271"/>
      <c r="GJG308" s="275"/>
      <c r="GJH308" s="271"/>
      <c r="GJI308" s="275"/>
      <c r="GJJ308" s="271"/>
      <c r="GJK308" s="275"/>
      <c r="GJL308" s="271"/>
      <c r="GJM308" s="275"/>
      <c r="GJN308" s="271"/>
      <c r="GJO308" s="275"/>
      <c r="GJP308" s="271"/>
      <c r="GJQ308" s="275"/>
      <c r="GJR308" s="271"/>
      <c r="GJS308" s="275"/>
      <c r="GJT308" s="271"/>
      <c r="GJU308" s="275"/>
      <c r="GJV308" s="271"/>
      <c r="GJW308" s="275"/>
      <c r="GJX308" s="271"/>
      <c r="GJY308" s="275"/>
      <c r="GJZ308" s="271"/>
      <c r="GKA308" s="275"/>
      <c r="GKB308" s="271"/>
      <c r="GKC308" s="275"/>
      <c r="GKD308" s="271"/>
      <c r="GKE308" s="275"/>
      <c r="GKF308" s="271"/>
      <c r="GKG308" s="275"/>
      <c r="GKH308" s="271"/>
      <c r="GKI308" s="275"/>
      <c r="GKJ308" s="271"/>
      <c r="GKK308" s="275"/>
      <c r="GKL308" s="271"/>
      <c r="GKM308" s="275"/>
      <c r="GKN308" s="271"/>
      <c r="GKO308" s="275"/>
      <c r="GKP308" s="271"/>
      <c r="GKQ308" s="275"/>
      <c r="GKR308" s="271"/>
      <c r="GKS308" s="275"/>
      <c r="GKT308" s="271"/>
      <c r="GKU308" s="275"/>
      <c r="GKV308" s="271"/>
      <c r="GKW308" s="275"/>
      <c r="GKX308" s="271"/>
      <c r="GKY308" s="275"/>
      <c r="GKZ308" s="271"/>
      <c r="GLA308" s="275"/>
      <c r="GLB308" s="271"/>
      <c r="GLC308" s="275"/>
      <c r="GLD308" s="271"/>
      <c r="GLE308" s="275"/>
      <c r="GLF308" s="271"/>
      <c r="GLG308" s="275"/>
      <c r="GLH308" s="271"/>
      <c r="GLI308" s="275"/>
      <c r="GLJ308" s="271"/>
      <c r="GLK308" s="275"/>
      <c r="GLL308" s="271"/>
      <c r="GLM308" s="275"/>
      <c r="GLN308" s="271"/>
      <c r="GLO308" s="275"/>
      <c r="GLP308" s="271"/>
      <c r="GLQ308" s="275"/>
      <c r="GLR308" s="271"/>
      <c r="GLS308" s="275"/>
      <c r="GLT308" s="271"/>
      <c r="GLU308" s="275"/>
      <c r="GLV308" s="271"/>
      <c r="GLW308" s="275"/>
      <c r="GLX308" s="271"/>
      <c r="GLY308" s="275"/>
      <c r="GLZ308" s="271"/>
      <c r="GMA308" s="275"/>
      <c r="GMB308" s="271"/>
      <c r="GMC308" s="275"/>
      <c r="GMD308" s="271"/>
      <c r="GME308" s="275"/>
      <c r="GMF308" s="271"/>
      <c r="GMG308" s="275"/>
      <c r="GMH308" s="271"/>
      <c r="GMI308" s="275"/>
      <c r="GMJ308" s="271"/>
      <c r="GMK308" s="275"/>
      <c r="GML308" s="271"/>
      <c r="GMM308" s="275"/>
      <c r="GMN308" s="271"/>
      <c r="GMO308" s="275"/>
      <c r="GMP308" s="271"/>
      <c r="GMQ308" s="275"/>
      <c r="GMR308" s="271"/>
      <c r="GMS308" s="275"/>
      <c r="GMT308" s="271"/>
      <c r="GMU308" s="275"/>
      <c r="GMV308" s="271"/>
      <c r="GMW308" s="275"/>
      <c r="GMX308" s="271"/>
      <c r="GMY308" s="275"/>
      <c r="GMZ308" s="271"/>
      <c r="GNA308" s="275"/>
      <c r="GNB308" s="271"/>
      <c r="GNC308" s="275"/>
      <c r="GND308" s="271"/>
      <c r="GNE308" s="275"/>
      <c r="GNF308" s="271"/>
      <c r="GNG308" s="275"/>
      <c r="GNH308" s="271"/>
      <c r="GNI308" s="275"/>
      <c r="GNJ308" s="271"/>
      <c r="GNK308" s="275"/>
      <c r="GNL308" s="271"/>
      <c r="GNM308" s="275"/>
      <c r="GNN308" s="271"/>
      <c r="GNO308" s="275"/>
      <c r="GNP308" s="271"/>
      <c r="GNQ308" s="275"/>
      <c r="GNR308" s="271"/>
      <c r="GNS308" s="275"/>
      <c r="GNT308" s="271"/>
      <c r="GNU308" s="275"/>
      <c r="GNV308" s="271"/>
      <c r="GNW308" s="275"/>
      <c r="GNX308" s="271"/>
      <c r="GNY308" s="275"/>
      <c r="GNZ308" s="271"/>
      <c r="GOA308" s="275"/>
      <c r="GOB308" s="271"/>
      <c r="GOC308" s="275"/>
      <c r="GOD308" s="271"/>
      <c r="GOE308" s="275"/>
      <c r="GOF308" s="271"/>
      <c r="GOG308" s="275"/>
      <c r="GOH308" s="271"/>
      <c r="GOI308" s="275"/>
      <c r="GOJ308" s="271"/>
      <c r="GOK308" s="275"/>
      <c r="GOL308" s="271"/>
      <c r="GOM308" s="275"/>
      <c r="GON308" s="271"/>
      <c r="GOO308" s="275"/>
      <c r="GOP308" s="271"/>
      <c r="GOQ308" s="275"/>
      <c r="GOR308" s="271"/>
      <c r="GOS308" s="275"/>
      <c r="GOT308" s="271"/>
      <c r="GOU308" s="275"/>
      <c r="GOV308" s="271"/>
      <c r="GOW308" s="275"/>
      <c r="GOX308" s="271"/>
      <c r="GOY308" s="275"/>
      <c r="GOZ308" s="271"/>
      <c r="GPA308" s="275"/>
      <c r="GPB308" s="271"/>
      <c r="GPC308" s="275"/>
      <c r="GPD308" s="271"/>
      <c r="GPE308" s="275"/>
      <c r="GPF308" s="271"/>
      <c r="GPG308" s="275"/>
      <c r="GPH308" s="271"/>
      <c r="GPI308" s="275"/>
      <c r="GPJ308" s="271"/>
      <c r="GPK308" s="275"/>
      <c r="GPL308" s="271"/>
      <c r="GPM308" s="275"/>
      <c r="GPN308" s="271"/>
      <c r="GPO308" s="275"/>
      <c r="GPP308" s="271"/>
      <c r="GPQ308" s="275"/>
      <c r="GPR308" s="271"/>
      <c r="GPS308" s="275"/>
      <c r="GPT308" s="271"/>
      <c r="GPU308" s="275"/>
      <c r="GPV308" s="271"/>
      <c r="GPW308" s="275"/>
      <c r="GPX308" s="271"/>
      <c r="GPY308" s="275"/>
      <c r="GPZ308" s="271"/>
      <c r="GQA308" s="275"/>
      <c r="GQB308" s="271"/>
      <c r="GQC308" s="275"/>
      <c r="GQD308" s="271"/>
      <c r="GQE308" s="275"/>
      <c r="GQF308" s="271"/>
      <c r="GQG308" s="275"/>
      <c r="GQH308" s="271"/>
      <c r="GQI308" s="275"/>
      <c r="GQJ308" s="271"/>
      <c r="GQK308" s="275"/>
      <c r="GQL308" s="271"/>
      <c r="GQM308" s="275"/>
      <c r="GQN308" s="271"/>
      <c r="GQO308" s="275"/>
      <c r="GQP308" s="271"/>
      <c r="GQQ308" s="275"/>
      <c r="GQR308" s="271"/>
      <c r="GQS308" s="275"/>
      <c r="GQT308" s="271"/>
      <c r="GQU308" s="275"/>
      <c r="GQV308" s="271"/>
      <c r="GQW308" s="275"/>
      <c r="GQX308" s="271"/>
      <c r="GQY308" s="275"/>
      <c r="GQZ308" s="271"/>
      <c r="GRA308" s="275"/>
      <c r="GRB308" s="271"/>
      <c r="GRC308" s="275"/>
      <c r="GRD308" s="271"/>
      <c r="GRE308" s="275"/>
      <c r="GRF308" s="271"/>
      <c r="GRG308" s="275"/>
      <c r="GRH308" s="271"/>
      <c r="GRI308" s="275"/>
      <c r="GRJ308" s="271"/>
      <c r="GRK308" s="275"/>
      <c r="GRL308" s="271"/>
      <c r="GRM308" s="275"/>
      <c r="GRN308" s="271"/>
      <c r="GRO308" s="275"/>
      <c r="GRP308" s="271"/>
      <c r="GRQ308" s="275"/>
      <c r="GRR308" s="271"/>
      <c r="GRS308" s="275"/>
      <c r="GRT308" s="271"/>
      <c r="GRU308" s="275"/>
      <c r="GRV308" s="271"/>
      <c r="GRW308" s="275"/>
      <c r="GRX308" s="271"/>
      <c r="GRY308" s="275"/>
      <c r="GRZ308" s="271"/>
      <c r="GSA308" s="275"/>
      <c r="GSB308" s="271"/>
      <c r="GSC308" s="275"/>
      <c r="GSD308" s="271"/>
      <c r="GSE308" s="275"/>
      <c r="GSF308" s="271"/>
      <c r="GSG308" s="275"/>
      <c r="GSH308" s="271"/>
      <c r="GSI308" s="275"/>
      <c r="GSJ308" s="271"/>
      <c r="GSK308" s="275"/>
      <c r="GSL308" s="271"/>
      <c r="GSM308" s="275"/>
      <c r="GSN308" s="271"/>
      <c r="GSO308" s="275"/>
      <c r="GSP308" s="271"/>
      <c r="GSQ308" s="275"/>
      <c r="GSR308" s="271"/>
      <c r="GSS308" s="275"/>
      <c r="GST308" s="271"/>
      <c r="GSU308" s="275"/>
      <c r="GSV308" s="271"/>
      <c r="GSW308" s="275"/>
      <c r="GSX308" s="271"/>
      <c r="GSY308" s="275"/>
      <c r="GSZ308" s="271"/>
      <c r="GTA308" s="275"/>
      <c r="GTB308" s="271"/>
      <c r="GTC308" s="275"/>
      <c r="GTD308" s="271"/>
      <c r="GTE308" s="275"/>
      <c r="GTF308" s="271"/>
      <c r="GTG308" s="275"/>
      <c r="GTH308" s="271"/>
      <c r="GTI308" s="275"/>
      <c r="GTJ308" s="271"/>
      <c r="GTK308" s="275"/>
      <c r="GTL308" s="271"/>
      <c r="GTM308" s="275"/>
      <c r="GTN308" s="271"/>
      <c r="GTO308" s="275"/>
      <c r="GTP308" s="271"/>
      <c r="GTQ308" s="275"/>
      <c r="GTR308" s="271"/>
      <c r="GTS308" s="275"/>
      <c r="GTT308" s="271"/>
      <c r="GTU308" s="275"/>
      <c r="GTV308" s="271"/>
      <c r="GTW308" s="275"/>
      <c r="GTX308" s="271"/>
      <c r="GTY308" s="275"/>
      <c r="GTZ308" s="271"/>
      <c r="GUA308" s="275"/>
      <c r="GUB308" s="271"/>
      <c r="GUC308" s="275"/>
      <c r="GUD308" s="271"/>
      <c r="GUE308" s="275"/>
      <c r="GUF308" s="271"/>
      <c r="GUG308" s="275"/>
      <c r="GUH308" s="271"/>
      <c r="GUI308" s="275"/>
      <c r="GUJ308" s="271"/>
      <c r="GUK308" s="275"/>
      <c r="GUL308" s="271"/>
      <c r="GUM308" s="275"/>
      <c r="GUN308" s="271"/>
      <c r="GUO308" s="275"/>
      <c r="GUP308" s="271"/>
      <c r="GUQ308" s="275"/>
      <c r="GUR308" s="271"/>
      <c r="GUS308" s="275"/>
      <c r="GUT308" s="271"/>
      <c r="GUU308" s="275"/>
      <c r="GUV308" s="271"/>
      <c r="GUW308" s="275"/>
      <c r="GUX308" s="271"/>
      <c r="GUY308" s="275"/>
      <c r="GUZ308" s="271"/>
      <c r="GVA308" s="275"/>
      <c r="GVB308" s="271"/>
      <c r="GVC308" s="275"/>
      <c r="GVD308" s="271"/>
      <c r="GVE308" s="275"/>
      <c r="GVF308" s="271"/>
      <c r="GVG308" s="275"/>
      <c r="GVH308" s="271"/>
      <c r="GVI308" s="275"/>
      <c r="GVJ308" s="271"/>
      <c r="GVK308" s="275"/>
      <c r="GVL308" s="271"/>
      <c r="GVM308" s="275"/>
      <c r="GVN308" s="271"/>
      <c r="GVO308" s="275"/>
      <c r="GVP308" s="271"/>
      <c r="GVQ308" s="275"/>
      <c r="GVR308" s="271"/>
      <c r="GVS308" s="275"/>
      <c r="GVT308" s="271"/>
      <c r="GVU308" s="275"/>
      <c r="GVV308" s="271"/>
      <c r="GVW308" s="275"/>
      <c r="GVX308" s="271"/>
      <c r="GVY308" s="275"/>
      <c r="GVZ308" s="271"/>
      <c r="GWA308" s="275"/>
      <c r="GWB308" s="271"/>
      <c r="GWC308" s="275"/>
      <c r="GWD308" s="271"/>
      <c r="GWE308" s="275"/>
      <c r="GWF308" s="271"/>
      <c r="GWG308" s="275"/>
      <c r="GWH308" s="271"/>
      <c r="GWI308" s="275"/>
      <c r="GWJ308" s="271"/>
      <c r="GWK308" s="275"/>
      <c r="GWL308" s="271"/>
      <c r="GWM308" s="275"/>
      <c r="GWN308" s="271"/>
      <c r="GWO308" s="275"/>
      <c r="GWP308" s="271"/>
      <c r="GWQ308" s="275"/>
      <c r="GWR308" s="271"/>
      <c r="GWS308" s="275"/>
      <c r="GWT308" s="271"/>
      <c r="GWU308" s="275"/>
      <c r="GWV308" s="271"/>
      <c r="GWW308" s="275"/>
      <c r="GWX308" s="271"/>
      <c r="GWY308" s="275"/>
      <c r="GWZ308" s="271"/>
      <c r="GXA308" s="275"/>
      <c r="GXB308" s="271"/>
      <c r="GXC308" s="275"/>
      <c r="GXD308" s="271"/>
      <c r="GXE308" s="275"/>
      <c r="GXF308" s="271"/>
      <c r="GXG308" s="275"/>
      <c r="GXH308" s="271"/>
      <c r="GXI308" s="275"/>
      <c r="GXJ308" s="271"/>
      <c r="GXK308" s="275"/>
      <c r="GXL308" s="271"/>
      <c r="GXM308" s="275"/>
      <c r="GXN308" s="271"/>
      <c r="GXO308" s="275"/>
      <c r="GXP308" s="271"/>
      <c r="GXQ308" s="275"/>
      <c r="GXR308" s="271"/>
      <c r="GXS308" s="275"/>
      <c r="GXT308" s="271"/>
      <c r="GXU308" s="275"/>
      <c r="GXV308" s="271"/>
      <c r="GXW308" s="275"/>
      <c r="GXX308" s="271"/>
      <c r="GXY308" s="275"/>
      <c r="GXZ308" s="271"/>
      <c r="GYA308" s="275"/>
      <c r="GYB308" s="271"/>
      <c r="GYC308" s="275"/>
      <c r="GYD308" s="271"/>
      <c r="GYE308" s="275"/>
      <c r="GYF308" s="271"/>
      <c r="GYG308" s="275"/>
      <c r="GYH308" s="271"/>
      <c r="GYI308" s="275"/>
      <c r="GYJ308" s="271"/>
      <c r="GYK308" s="275"/>
      <c r="GYL308" s="271"/>
      <c r="GYM308" s="275"/>
      <c r="GYN308" s="271"/>
      <c r="GYO308" s="275"/>
      <c r="GYP308" s="271"/>
      <c r="GYQ308" s="275"/>
      <c r="GYR308" s="271"/>
      <c r="GYS308" s="275"/>
      <c r="GYT308" s="271"/>
      <c r="GYU308" s="275"/>
      <c r="GYV308" s="271"/>
      <c r="GYW308" s="275"/>
      <c r="GYX308" s="271"/>
      <c r="GYY308" s="275"/>
      <c r="GYZ308" s="271"/>
      <c r="GZA308" s="275"/>
      <c r="GZB308" s="271"/>
      <c r="GZC308" s="275"/>
      <c r="GZD308" s="271"/>
      <c r="GZE308" s="275"/>
      <c r="GZF308" s="271"/>
      <c r="GZG308" s="275"/>
      <c r="GZH308" s="271"/>
      <c r="GZI308" s="275"/>
      <c r="GZJ308" s="271"/>
      <c r="GZK308" s="275"/>
      <c r="GZL308" s="271"/>
      <c r="GZM308" s="275"/>
      <c r="GZN308" s="271"/>
      <c r="GZO308" s="275"/>
      <c r="GZP308" s="271"/>
      <c r="GZQ308" s="275"/>
      <c r="GZR308" s="271"/>
      <c r="GZS308" s="275"/>
      <c r="GZT308" s="271"/>
      <c r="GZU308" s="275"/>
      <c r="GZV308" s="271"/>
      <c r="GZW308" s="275"/>
      <c r="GZX308" s="271"/>
      <c r="GZY308" s="275"/>
      <c r="GZZ308" s="271"/>
      <c r="HAA308" s="275"/>
      <c r="HAB308" s="271"/>
      <c r="HAC308" s="275"/>
      <c r="HAD308" s="271"/>
      <c r="HAE308" s="275"/>
      <c r="HAF308" s="271"/>
      <c r="HAG308" s="275"/>
      <c r="HAH308" s="271"/>
      <c r="HAI308" s="275"/>
      <c r="HAJ308" s="271"/>
      <c r="HAK308" s="275"/>
      <c r="HAL308" s="271"/>
      <c r="HAM308" s="275"/>
      <c r="HAN308" s="271"/>
      <c r="HAO308" s="275"/>
      <c r="HAP308" s="271"/>
      <c r="HAQ308" s="275"/>
      <c r="HAR308" s="271"/>
      <c r="HAS308" s="275"/>
      <c r="HAT308" s="271"/>
      <c r="HAU308" s="275"/>
      <c r="HAV308" s="271"/>
      <c r="HAW308" s="275"/>
      <c r="HAX308" s="271"/>
      <c r="HAY308" s="275"/>
      <c r="HAZ308" s="271"/>
      <c r="HBA308" s="275"/>
      <c r="HBB308" s="271"/>
      <c r="HBC308" s="275"/>
      <c r="HBD308" s="271"/>
      <c r="HBE308" s="275"/>
      <c r="HBF308" s="271"/>
      <c r="HBG308" s="275"/>
      <c r="HBH308" s="271"/>
      <c r="HBI308" s="275"/>
      <c r="HBJ308" s="271"/>
      <c r="HBK308" s="275"/>
      <c r="HBL308" s="271"/>
      <c r="HBM308" s="275"/>
      <c r="HBN308" s="271"/>
      <c r="HBO308" s="275"/>
      <c r="HBP308" s="271"/>
      <c r="HBQ308" s="275"/>
      <c r="HBR308" s="271"/>
      <c r="HBS308" s="275"/>
      <c r="HBT308" s="271"/>
      <c r="HBU308" s="275"/>
      <c r="HBV308" s="271"/>
      <c r="HBW308" s="275"/>
      <c r="HBX308" s="271"/>
      <c r="HBY308" s="275"/>
      <c r="HBZ308" s="271"/>
      <c r="HCA308" s="275"/>
      <c r="HCB308" s="271"/>
      <c r="HCC308" s="275"/>
      <c r="HCD308" s="271"/>
      <c r="HCE308" s="275"/>
      <c r="HCF308" s="271"/>
      <c r="HCG308" s="275"/>
      <c r="HCH308" s="271"/>
      <c r="HCI308" s="275"/>
      <c r="HCJ308" s="271"/>
      <c r="HCK308" s="275"/>
      <c r="HCL308" s="271"/>
      <c r="HCM308" s="275"/>
      <c r="HCN308" s="271"/>
      <c r="HCO308" s="275"/>
      <c r="HCP308" s="271"/>
      <c r="HCQ308" s="275"/>
      <c r="HCR308" s="271"/>
      <c r="HCS308" s="275"/>
      <c r="HCT308" s="271"/>
      <c r="HCU308" s="275"/>
      <c r="HCV308" s="271"/>
      <c r="HCW308" s="275"/>
      <c r="HCX308" s="271"/>
      <c r="HCY308" s="275"/>
      <c r="HCZ308" s="271"/>
      <c r="HDA308" s="275"/>
      <c r="HDB308" s="271"/>
      <c r="HDC308" s="275"/>
      <c r="HDD308" s="271"/>
      <c r="HDE308" s="275"/>
      <c r="HDF308" s="271"/>
      <c r="HDG308" s="275"/>
      <c r="HDH308" s="271"/>
      <c r="HDI308" s="275"/>
      <c r="HDJ308" s="271"/>
      <c r="HDK308" s="275"/>
      <c r="HDL308" s="271"/>
      <c r="HDM308" s="275"/>
      <c r="HDN308" s="271"/>
      <c r="HDO308" s="275"/>
      <c r="HDP308" s="271"/>
      <c r="HDQ308" s="275"/>
      <c r="HDR308" s="271"/>
      <c r="HDS308" s="275"/>
      <c r="HDT308" s="271"/>
      <c r="HDU308" s="275"/>
      <c r="HDV308" s="271"/>
      <c r="HDW308" s="275"/>
      <c r="HDX308" s="271"/>
      <c r="HDY308" s="275"/>
      <c r="HDZ308" s="271"/>
      <c r="HEA308" s="275"/>
      <c r="HEB308" s="271"/>
      <c r="HEC308" s="275"/>
      <c r="HED308" s="271"/>
      <c r="HEE308" s="275"/>
      <c r="HEF308" s="271"/>
      <c r="HEG308" s="275"/>
      <c r="HEH308" s="271"/>
      <c r="HEI308" s="275"/>
      <c r="HEJ308" s="271"/>
      <c r="HEK308" s="275"/>
      <c r="HEL308" s="271"/>
      <c r="HEM308" s="275"/>
      <c r="HEN308" s="271"/>
      <c r="HEO308" s="275"/>
      <c r="HEP308" s="271"/>
      <c r="HEQ308" s="275"/>
      <c r="HER308" s="271"/>
      <c r="HES308" s="275"/>
      <c r="HET308" s="271"/>
      <c r="HEU308" s="275"/>
      <c r="HEV308" s="271"/>
      <c r="HEW308" s="275"/>
      <c r="HEX308" s="271"/>
      <c r="HEY308" s="275"/>
      <c r="HEZ308" s="271"/>
      <c r="HFA308" s="275"/>
      <c r="HFB308" s="271"/>
      <c r="HFC308" s="275"/>
      <c r="HFD308" s="271"/>
      <c r="HFE308" s="275"/>
      <c r="HFF308" s="271"/>
      <c r="HFG308" s="275"/>
      <c r="HFH308" s="271"/>
      <c r="HFI308" s="275"/>
      <c r="HFJ308" s="271"/>
      <c r="HFK308" s="275"/>
      <c r="HFL308" s="271"/>
      <c r="HFM308" s="275"/>
      <c r="HFN308" s="271"/>
      <c r="HFO308" s="275"/>
      <c r="HFP308" s="271"/>
      <c r="HFQ308" s="275"/>
      <c r="HFR308" s="271"/>
      <c r="HFS308" s="275"/>
      <c r="HFT308" s="271"/>
      <c r="HFU308" s="275"/>
      <c r="HFV308" s="271"/>
      <c r="HFW308" s="275"/>
      <c r="HFX308" s="271"/>
      <c r="HFY308" s="275"/>
      <c r="HFZ308" s="271"/>
      <c r="HGA308" s="275"/>
      <c r="HGB308" s="271"/>
      <c r="HGC308" s="275"/>
      <c r="HGD308" s="271"/>
      <c r="HGE308" s="275"/>
      <c r="HGF308" s="271"/>
      <c r="HGG308" s="275"/>
      <c r="HGH308" s="271"/>
      <c r="HGI308" s="275"/>
      <c r="HGJ308" s="271"/>
      <c r="HGK308" s="275"/>
      <c r="HGL308" s="271"/>
      <c r="HGM308" s="275"/>
      <c r="HGN308" s="271"/>
      <c r="HGO308" s="275"/>
      <c r="HGP308" s="271"/>
      <c r="HGQ308" s="275"/>
      <c r="HGR308" s="271"/>
      <c r="HGS308" s="275"/>
      <c r="HGT308" s="271"/>
      <c r="HGU308" s="275"/>
      <c r="HGV308" s="271"/>
      <c r="HGW308" s="275"/>
      <c r="HGX308" s="271"/>
      <c r="HGY308" s="275"/>
      <c r="HGZ308" s="271"/>
      <c r="HHA308" s="275"/>
      <c r="HHB308" s="271"/>
      <c r="HHC308" s="275"/>
      <c r="HHD308" s="271"/>
      <c r="HHE308" s="275"/>
      <c r="HHF308" s="271"/>
      <c r="HHG308" s="275"/>
      <c r="HHH308" s="271"/>
      <c r="HHI308" s="275"/>
      <c r="HHJ308" s="271"/>
      <c r="HHK308" s="275"/>
      <c r="HHL308" s="271"/>
      <c r="HHM308" s="275"/>
      <c r="HHN308" s="271"/>
      <c r="HHO308" s="275"/>
      <c r="HHP308" s="271"/>
      <c r="HHQ308" s="275"/>
      <c r="HHR308" s="271"/>
      <c r="HHS308" s="275"/>
      <c r="HHT308" s="271"/>
      <c r="HHU308" s="275"/>
      <c r="HHV308" s="271"/>
      <c r="HHW308" s="275"/>
      <c r="HHX308" s="271"/>
      <c r="HHY308" s="275"/>
      <c r="HHZ308" s="271"/>
      <c r="HIA308" s="275"/>
      <c r="HIB308" s="271"/>
      <c r="HIC308" s="275"/>
      <c r="HID308" s="271"/>
      <c r="HIE308" s="275"/>
      <c r="HIF308" s="271"/>
      <c r="HIG308" s="275"/>
      <c r="HIH308" s="271"/>
      <c r="HII308" s="275"/>
      <c r="HIJ308" s="271"/>
      <c r="HIK308" s="275"/>
      <c r="HIL308" s="271"/>
      <c r="HIM308" s="275"/>
      <c r="HIN308" s="271"/>
      <c r="HIO308" s="275"/>
      <c r="HIP308" s="271"/>
      <c r="HIQ308" s="275"/>
      <c r="HIR308" s="271"/>
      <c r="HIS308" s="275"/>
      <c r="HIT308" s="271"/>
      <c r="HIU308" s="275"/>
      <c r="HIV308" s="271"/>
      <c r="HIW308" s="275"/>
      <c r="HIX308" s="271"/>
      <c r="HIY308" s="275"/>
      <c r="HIZ308" s="271"/>
      <c r="HJA308" s="275"/>
      <c r="HJB308" s="271"/>
      <c r="HJC308" s="275"/>
      <c r="HJD308" s="271"/>
      <c r="HJE308" s="275"/>
      <c r="HJF308" s="271"/>
      <c r="HJG308" s="275"/>
      <c r="HJH308" s="271"/>
      <c r="HJI308" s="275"/>
      <c r="HJJ308" s="271"/>
      <c r="HJK308" s="275"/>
      <c r="HJL308" s="271"/>
      <c r="HJM308" s="275"/>
      <c r="HJN308" s="271"/>
      <c r="HJO308" s="275"/>
      <c r="HJP308" s="271"/>
      <c r="HJQ308" s="275"/>
      <c r="HJR308" s="271"/>
      <c r="HJS308" s="275"/>
      <c r="HJT308" s="271"/>
      <c r="HJU308" s="275"/>
      <c r="HJV308" s="271"/>
      <c r="HJW308" s="275"/>
      <c r="HJX308" s="271"/>
      <c r="HJY308" s="275"/>
      <c r="HJZ308" s="271"/>
      <c r="HKA308" s="275"/>
      <c r="HKB308" s="271"/>
      <c r="HKC308" s="275"/>
      <c r="HKD308" s="271"/>
      <c r="HKE308" s="275"/>
      <c r="HKF308" s="271"/>
      <c r="HKG308" s="275"/>
      <c r="HKH308" s="271"/>
      <c r="HKI308" s="275"/>
      <c r="HKJ308" s="271"/>
      <c r="HKK308" s="275"/>
      <c r="HKL308" s="271"/>
      <c r="HKM308" s="275"/>
      <c r="HKN308" s="271"/>
      <c r="HKO308" s="275"/>
      <c r="HKP308" s="271"/>
      <c r="HKQ308" s="275"/>
      <c r="HKR308" s="271"/>
      <c r="HKS308" s="275"/>
      <c r="HKT308" s="271"/>
      <c r="HKU308" s="275"/>
      <c r="HKV308" s="271"/>
      <c r="HKW308" s="275"/>
      <c r="HKX308" s="271"/>
      <c r="HKY308" s="275"/>
      <c r="HKZ308" s="271"/>
      <c r="HLA308" s="275"/>
      <c r="HLB308" s="271"/>
      <c r="HLC308" s="275"/>
      <c r="HLD308" s="271"/>
      <c r="HLE308" s="275"/>
      <c r="HLF308" s="271"/>
      <c r="HLG308" s="275"/>
      <c r="HLH308" s="271"/>
      <c r="HLI308" s="275"/>
      <c r="HLJ308" s="271"/>
      <c r="HLK308" s="275"/>
      <c r="HLL308" s="271"/>
      <c r="HLM308" s="275"/>
      <c r="HLN308" s="271"/>
      <c r="HLO308" s="275"/>
      <c r="HLP308" s="271"/>
      <c r="HLQ308" s="275"/>
      <c r="HLR308" s="271"/>
      <c r="HLS308" s="275"/>
      <c r="HLT308" s="271"/>
      <c r="HLU308" s="275"/>
      <c r="HLV308" s="271"/>
      <c r="HLW308" s="275"/>
      <c r="HLX308" s="271"/>
      <c r="HLY308" s="275"/>
      <c r="HLZ308" s="271"/>
      <c r="HMA308" s="275"/>
      <c r="HMB308" s="271"/>
      <c r="HMC308" s="275"/>
      <c r="HMD308" s="271"/>
      <c r="HME308" s="275"/>
      <c r="HMF308" s="271"/>
      <c r="HMG308" s="275"/>
      <c r="HMH308" s="271"/>
      <c r="HMI308" s="275"/>
      <c r="HMJ308" s="271"/>
      <c r="HMK308" s="275"/>
      <c r="HML308" s="271"/>
      <c r="HMM308" s="275"/>
      <c r="HMN308" s="271"/>
      <c r="HMO308" s="275"/>
      <c r="HMP308" s="271"/>
      <c r="HMQ308" s="275"/>
      <c r="HMR308" s="271"/>
      <c r="HMS308" s="275"/>
      <c r="HMT308" s="271"/>
      <c r="HMU308" s="275"/>
      <c r="HMV308" s="271"/>
      <c r="HMW308" s="275"/>
      <c r="HMX308" s="271"/>
      <c r="HMY308" s="275"/>
      <c r="HMZ308" s="271"/>
      <c r="HNA308" s="275"/>
      <c r="HNB308" s="271"/>
      <c r="HNC308" s="275"/>
      <c r="HND308" s="271"/>
      <c r="HNE308" s="275"/>
      <c r="HNF308" s="271"/>
      <c r="HNG308" s="275"/>
      <c r="HNH308" s="271"/>
      <c r="HNI308" s="275"/>
      <c r="HNJ308" s="271"/>
      <c r="HNK308" s="275"/>
      <c r="HNL308" s="271"/>
      <c r="HNM308" s="275"/>
      <c r="HNN308" s="271"/>
      <c r="HNO308" s="275"/>
      <c r="HNP308" s="271"/>
      <c r="HNQ308" s="275"/>
      <c r="HNR308" s="271"/>
      <c r="HNS308" s="275"/>
      <c r="HNT308" s="271"/>
      <c r="HNU308" s="275"/>
      <c r="HNV308" s="271"/>
      <c r="HNW308" s="275"/>
      <c r="HNX308" s="271"/>
      <c r="HNY308" s="275"/>
      <c r="HNZ308" s="271"/>
      <c r="HOA308" s="275"/>
      <c r="HOB308" s="271"/>
      <c r="HOC308" s="275"/>
      <c r="HOD308" s="271"/>
      <c r="HOE308" s="275"/>
      <c r="HOF308" s="271"/>
      <c r="HOG308" s="275"/>
      <c r="HOH308" s="271"/>
      <c r="HOI308" s="275"/>
      <c r="HOJ308" s="271"/>
      <c r="HOK308" s="275"/>
      <c r="HOL308" s="271"/>
      <c r="HOM308" s="275"/>
      <c r="HON308" s="271"/>
      <c r="HOO308" s="275"/>
      <c r="HOP308" s="271"/>
      <c r="HOQ308" s="275"/>
      <c r="HOR308" s="271"/>
      <c r="HOS308" s="275"/>
      <c r="HOT308" s="271"/>
      <c r="HOU308" s="275"/>
      <c r="HOV308" s="271"/>
      <c r="HOW308" s="275"/>
      <c r="HOX308" s="271"/>
      <c r="HOY308" s="275"/>
      <c r="HOZ308" s="271"/>
      <c r="HPA308" s="275"/>
      <c r="HPB308" s="271"/>
      <c r="HPC308" s="275"/>
      <c r="HPD308" s="271"/>
      <c r="HPE308" s="275"/>
      <c r="HPF308" s="271"/>
      <c r="HPG308" s="275"/>
      <c r="HPH308" s="271"/>
      <c r="HPI308" s="275"/>
      <c r="HPJ308" s="271"/>
      <c r="HPK308" s="275"/>
      <c r="HPL308" s="271"/>
      <c r="HPM308" s="275"/>
      <c r="HPN308" s="271"/>
      <c r="HPO308" s="275"/>
      <c r="HPP308" s="271"/>
      <c r="HPQ308" s="275"/>
      <c r="HPR308" s="271"/>
      <c r="HPS308" s="275"/>
      <c r="HPT308" s="271"/>
      <c r="HPU308" s="275"/>
      <c r="HPV308" s="271"/>
      <c r="HPW308" s="275"/>
      <c r="HPX308" s="271"/>
      <c r="HPY308" s="275"/>
      <c r="HPZ308" s="271"/>
      <c r="HQA308" s="275"/>
      <c r="HQB308" s="271"/>
      <c r="HQC308" s="275"/>
      <c r="HQD308" s="271"/>
      <c r="HQE308" s="275"/>
      <c r="HQF308" s="271"/>
      <c r="HQG308" s="275"/>
      <c r="HQH308" s="271"/>
      <c r="HQI308" s="275"/>
      <c r="HQJ308" s="271"/>
      <c r="HQK308" s="275"/>
      <c r="HQL308" s="271"/>
      <c r="HQM308" s="275"/>
      <c r="HQN308" s="271"/>
      <c r="HQO308" s="275"/>
      <c r="HQP308" s="271"/>
      <c r="HQQ308" s="275"/>
      <c r="HQR308" s="271"/>
      <c r="HQS308" s="275"/>
      <c r="HQT308" s="271"/>
      <c r="HQU308" s="275"/>
      <c r="HQV308" s="271"/>
      <c r="HQW308" s="275"/>
      <c r="HQX308" s="271"/>
      <c r="HQY308" s="275"/>
      <c r="HQZ308" s="271"/>
      <c r="HRA308" s="275"/>
      <c r="HRB308" s="271"/>
      <c r="HRC308" s="275"/>
      <c r="HRD308" s="271"/>
      <c r="HRE308" s="275"/>
      <c r="HRF308" s="271"/>
      <c r="HRG308" s="275"/>
      <c r="HRH308" s="271"/>
      <c r="HRI308" s="275"/>
      <c r="HRJ308" s="271"/>
      <c r="HRK308" s="275"/>
      <c r="HRL308" s="271"/>
      <c r="HRM308" s="275"/>
      <c r="HRN308" s="271"/>
      <c r="HRO308" s="275"/>
      <c r="HRP308" s="271"/>
      <c r="HRQ308" s="275"/>
      <c r="HRR308" s="271"/>
      <c r="HRS308" s="275"/>
      <c r="HRT308" s="271"/>
      <c r="HRU308" s="275"/>
      <c r="HRV308" s="271"/>
      <c r="HRW308" s="275"/>
      <c r="HRX308" s="271"/>
      <c r="HRY308" s="275"/>
      <c r="HRZ308" s="271"/>
      <c r="HSA308" s="275"/>
      <c r="HSB308" s="271"/>
      <c r="HSC308" s="275"/>
      <c r="HSD308" s="271"/>
      <c r="HSE308" s="275"/>
      <c r="HSF308" s="271"/>
      <c r="HSG308" s="275"/>
      <c r="HSH308" s="271"/>
      <c r="HSI308" s="275"/>
      <c r="HSJ308" s="271"/>
      <c r="HSK308" s="275"/>
      <c r="HSL308" s="271"/>
      <c r="HSM308" s="275"/>
      <c r="HSN308" s="271"/>
      <c r="HSO308" s="275"/>
      <c r="HSP308" s="271"/>
      <c r="HSQ308" s="275"/>
      <c r="HSR308" s="271"/>
      <c r="HSS308" s="275"/>
      <c r="HST308" s="271"/>
      <c r="HSU308" s="275"/>
      <c r="HSV308" s="271"/>
      <c r="HSW308" s="275"/>
      <c r="HSX308" s="271"/>
      <c r="HSY308" s="275"/>
      <c r="HSZ308" s="271"/>
      <c r="HTA308" s="275"/>
      <c r="HTB308" s="271"/>
      <c r="HTC308" s="275"/>
      <c r="HTD308" s="271"/>
      <c r="HTE308" s="275"/>
      <c r="HTF308" s="271"/>
      <c r="HTG308" s="275"/>
      <c r="HTH308" s="271"/>
      <c r="HTI308" s="275"/>
      <c r="HTJ308" s="271"/>
      <c r="HTK308" s="275"/>
      <c r="HTL308" s="271"/>
      <c r="HTM308" s="275"/>
      <c r="HTN308" s="271"/>
      <c r="HTO308" s="275"/>
      <c r="HTP308" s="271"/>
      <c r="HTQ308" s="275"/>
      <c r="HTR308" s="271"/>
      <c r="HTS308" s="275"/>
      <c r="HTT308" s="271"/>
      <c r="HTU308" s="275"/>
      <c r="HTV308" s="271"/>
      <c r="HTW308" s="275"/>
      <c r="HTX308" s="271"/>
      <c r="HTY308" s="275"/>
      <c r="HTZ308" s="271"/>
      <c r="HUA308" s="275"/>
      <c r="HUB308" s="271"/>
      <c r="HUC308" s="275"/>
      <c r="HUD308" s="271"/>
      <c r="HUE308" s="275"/>
      <c r="HUF308" s="271"/>
      <c r="HUG308" s="275"/>
      <c r="HUH308" s="271"/>
      <c r="HUI308" s="275"/>
      <c r="HUJ308" s="271"/>
      <c r="HUK308" s="275"/>
      <c r="HUL308" s="271"/>
      <c r="HUM308" s="275"/>
      <c r="HUN308" s="271"/>
      <c r="HUO308" s="275"/>
      <c r="HUP308" s="271"/>
      <c r="HUQ308" s="275"/>
      <c r="HUR308" s="271"/>
      <c r="HUS308" s="275"/>
      <c r="HUT308" s="271"/>
      <c r="HUU308" s="275"/>
      <c r="HUV308" s="271"/>
      <c r="HUW308" s="275"/>
      <c r="HUX308" s="271"/>
      <c r="HUY308" s="275"/>
      <c r="HUZ308" s="271"/>
      <c r="HVA308" s="275"/>
      <c r="HVB308" s="271"/>
      <c r="HVC308" s="275"/>
      <c r="HVD308" s="271"/>
      <c r="HVE308" s="275"/>
      <c r="HVF308" s="271"/>
      <c r="HVG308" s="275"/>
      <c r="HVH308" s="271"/>
      <c r="HVI308" s="275"/>
      <c r="HVJ308" s="271"/>
      <c r="HVK308" s="275"/>
      <c r="HVL308" s="271"/>
      <c r="HVM308" s="275"/>
      <c r="HVN308" s="271"/>
      <c r="HVO308" s="275"/>
      <c r="HVP308" s="271"/>
      <c r="HVQ308" s="275"/>
      <c r="HVR308" s="271"/>
      <c r="HVS308" s="275"/>
      <c r="HVT308" s="271"/>
      <c r="HVU308" s="275"/>
      <c r="HVV308" s="271"/>
      <c r="HVW308" s="275"/>
      <c r="HVX308" s="271"/>
      <c r="HVY308" s="275"/>
      <c r="HVZ308" s="271"/>
      <c r="HWA308" s="275"/>
      <c r="HWB308" s="271"/>
      <c r="HWC308" s="275"/>
      <c r="HWD308" s="271"/>
      <c r="HWE308" s="275"/>
      <c r="HWF308" s="271"/>
      <c r="HWG308" s="275"/>
      <c r="HWH308" s="271"/>
      <c r="HWI308" s="275"/>
      <c r="HWJ308" s="271"/>
      <c r="HWK308" s="275"/>
      <c r="HWL308" s="271"/>
      <c r="HWM308" s="275"/>
      <c r="HWN308" s="271"/>
      <c r="HWO308" s="275"/>
      <c r="HWP308" s="271"/>
      <c r="HWQ308" s="275"/>
      <c r="HWR308" s="271"/>
      <c r="HWS308" s="275"/>
      <c r="HWT308" s="271"/>
      <c r="HWU308" s="275"/>
      <c r="HWV308" s="271"/>
      <c r="HWW308" s="275"/>
      <c r="HWX308" s="271"/>
      <c r="HWY308" s="275"/>
      <c r="HWZ308" s="271"/>
      <c r="HXA308" s="275"/>
      <c r="HXB308" s="271"/>
      <c r="HXC308" s="275"/>
      <c r="HXD308" s="271"/>
      <c r="HXE308" s="275"/>
      <c r="HXF308" s="271"/>
      <c r="HXG308" s="275"/>
      <c r="HXH308" s="271"/>
      <c r="HXI308" s="275"/>
      <c r="HXJ308" s="271"/>
      <c r="HXK308" s="275"/>
      <c r="HXL308" s="271"/>
      <c r="HXM308" s="275"/>
      <c r="HXN308" s="271"/>
      <c r="HXO308" s="275"/>
      <c r="HXP308" s="271"/>
      <c r="HXQ308" s="275"/>
      <c r="HXR308" s="271"/>
      <c r="HXS308" s="275"/>
      <c r="HXT308" s="271"/>
      <c r="HXU308" s="275"/>
      <c r="HXV308" s="271"/>
      <c r="HXW308" s="275"/>
      <c r="HXX308" s="271"/>
      <c r="HXY308" s="275"/>
      <c r="HXZ308" s="271"/>
      <c r="HYA308" s="275"/>
      <c r="HYB308" s="271"/>
      <c r="HYC308" s="275"/>
      <c r="HYD308" s="271"/>
      <c r="HYE308" s="275"/>
      <c r="HYF308" s="271"/>
      <c r="HYG308" s="275"/>
      <c r="HYH308" s="271"/>
      <c r="HYI308" s="275"/>
      <c r="HYJ308" s="271"/>
      <c r="HYK308" s="275"/>
      <c r="HYL308" s="271"/>
      <c r="HYM308" s="275"/>
      <c r="HYN308" s="271"/>
      <c r="HYO308" s="275"/>
      <c r="HYP308" s="271"/>
      <c r="HYQ308" s="275"/>
      <c r="HYR308" s="271"/>
      <c r="HYS308" s="275"/>
      <c r="HYT308" s="271"/>
      <c r="HYU308" s="275"/>
      <c r="HYV308" s="271"/>
      <c r="HYW308" s="275"/>
      <c r="HYX308" s="271"/>
      <c r="HYY308" s="275"/>
      <c r="HYZ308" s="271"/>
      <c r="HZA308" s="275"/>
      <c r="HZB308" s="271"/>
      <c r="HZC308" s="275"/>
      <c r="HZD308" s="271"/>
      <c r="HZE308" s="275"/>
      <c r="HZF308" s="271"/>
      <c r="HZG308" s="275"/>
      <c r="HZH308" s="271"/>
      <c r="HZI308" s="275"/>
      <c r="HZJ308" s="271"/>
      <c r="HZK308" s="275"/>
      <c r="HZL308" s="271"/>
      <c r="HZM308" s="275"/>
      <c r="HZN308" s="271"/>
      <c r="HZO308" s="275"/>
      <c r="HZP308" s="271"/>
      <c r="HZQ308" s="275"/>
      <c r="HZR308" s="271"/>
      <c r="HZS308" s="275"/>
      <c r="HZT308" s="271"/>
      <c r="HZU308" s="275"/>
      <c r="HZV308" s="271"/>
      <c r="HZW308" s="275"/>
      <c r="HZX308" s="271"/>
      <c r="HZY308" s="275"/>
      <c r="HZZ308" s="271"/>
      <c r="IAA308" s="275"/>
      <c r="IAB308" s="271"/>
      <c r="IAC308" s="275"/>
      <c r="IAD308" s="271"/>
      <c r="IAE308" s="275"/>
      <c r="IAF308" s="271"/>
      <c r="IAG308" s="275"/>
      <c r="IAH308" s="271"/>
      <c r="IAI308" s="275"/>
      <c r="IAJ308" s="271"/>
      <c r="IAK308" s="275"/>
      <c r="IAL308" s="271"/>
      <c r="IAM308" s="275"/>
      <c r="IAN308" s="271"/>
      <c r="IAO308" s="275"/>
      <c r="IAP308" s="271"/>
      <c r="IAQ308" s="275"/>
      <c r="IAR308" s="271"/>
      <c r="IAS308" s="275"/>
      <c r="IAT308" s="271"/>
      <c r="IAU308" s="275"/>
      <c r="IAV308" s="271"/>
      <c r="IAW308" s="275"/>
      <c r="IAX308" s="271"/>
      <c r="IAY308" s="275"/>
      <c r="IAZ308" s="271"/>
      <c r="IBA308" s="275"/>
      <c r="IBB308" s="271"/>
      <c r="IBC308" s="275"/>
      <c r="IBD308" s="271"/>
      <c r="IBE308" s="275"/>
      <c r="IBF308" s="271"/>
      <c r="IBG308" s="275"/>
      <c r="IBH308" s="271"/>
      <c r="IBI308" s="275"/>
      <c r="IBJ308" s="271"/>
      <c r="IBK308" s="275"/>
      <c r="IBL308" s="271"/>
      <c r="IBM308" s="275"/>
      <c r="IBN308" s="271"/>
      <c r="IBO308" s="275"/>
      <c r="IBP308" s="271"/>
      <c r="IBQ308" s="275"/>
      <c r="IBR308" s="271"/>
      <c r="IBS308" s="275"/>
      <c r="IBT308" s="271"/>
      <c r="IBU308" s="275"/>
      <c r="IBV308" s="271"/>
      <c r="IBW308" s="275"/>
      <c r="IBX308" s="271"/>
      <c r="IBY308" s="275"/>
      <c r="IBZ308" s="271"/>
      <c r="ICA308" s="275"/>
      <c r="ICB308" s="271"/>
      <c r="ICC308" s="275"/>
      <c r="ICD308" s="271"/>
      <c r="ICE308" s="275"/>
      <c r="ICF308" s="271"/>
      <c r="ICG308" s="275"/>
      <c r="ICH308" s="271"/>
      <c r="ICI308" s="275"/>
      <c r="ICJ308" s="271"/>
      <c r="ICK308" s="275"/>
      <c r="ICL308" s="271"/>
      <c r="ICM308" s="275"/>
      <c r="ICN308" s="271"/>
      <c r="ICO308" s="275"/>
      <c r="ICP308" s="271"/>
      <c r="ICQ308" s="275"/>
      <c r="ICR308" s="271"/>
      <c r="ICS308" s="275"/>
      <c r="ICT308" s="271"/>
      <c r="ICU308" s="275"/>
      <c r="ICV308" s="271"/>
      <c r="ICW308" s="275"/>
      <c r="ICX308" s="271"/>
      <c r="ICY308" s="275"/>
      <c r="ICZ308" s="271"/>
      <c r="IDA308" s="275"/>
      <c r="IDB308" s="271"/>
      <c r="IDC308" s="275"/>
      <c r="IDD308" s="271"/>
      <c r="IDE308" s="275"/>
      <c r="IDF308" s="271"/>
      <c r="IDG308" s="275"/>
      <c r="IDH308" s="271"/>
      <c r="IDI308" s="275"/>
      <c r="IDJ308" s="271"/>
      <c r="IDK308" s="275"/>
      <c r="IDL308" s="271"/>
      <c r="IDM308" s="275"/>
      <c r="IDN308" s="271"/>
      <c r="IDO308" s="275"/>
      <c r="IDP308" s="271"/>
      <c r="IDQ308" s="275"/>
      <c r="IDR308" s="271"/>
      <c r="IDS308" s="275"/>
      <c r="IDT308" s="271"/>
      <c r="IDU308" s="275"/>
      <c r="IDV308" s="271"/>
      <c r="IDW308" s="275"/>
      <c r="IDX308" s="271"/>
      <c r="IDY308" s="275"/>
      <c r="IDZ308" s="271"/>
      <c r="IEA308" s="275"/>
      <c r="IEB308" s="271"/>
      <c r="IEC308" s="275"/>
      <c r="IED308" s="271"/>
      <c r="IEE308" s="275"/>
      <c r="IEF308" s="271"/>
      <c r="IEG308" s="275"/>
      <c r="IEH308" s="271"/>
      <c r="IEI308" s="275"/>
      <c r="IEJ308" s="271"/>
      <c r="IEK308" s="275"/>
      <c r="IEL308" s="271"/>
      <c r="IEM308" s="275"/>
      <c r="IEN308" s="271"/>
      <c r="IEO308" s="275"/>
      <c r="IEP308" s="271"/>
      <c r="IEQ308" s="275"/>
      <c r="IER308" s="271"/>
      <c r="IES308" s="275"/>
      <c r="IET308" s="271"/>
      <c r="IEU308" s="275"/>
      <c r="IEV308" s="271"/>
      <c r="IEW308" s="275"/>
      <c r="IEX308" s="271"/>
      <c r="IEY308" s="275"/>
      <c r="IEZ308" s="271"/>
      <c r="IFA308" s="275"/>
      <c r="IFB308" s="271"/>
      <c r="IFC308" s="275"/>
      <c r="IFD308" s="271"/>
      <c r="IFE308" s="275"/>
      <c r="IFF308" s="271"/>
      <c r="IFG308" s="275"/>
      <c r="IFH308" s="271"/>
      <c r="IFI308" s="275"/>
      <c r="IFJ308" s="271"/>
      <c r="IFK308" s="275"/>
      <c r="IFL308" s="271"/>
      <c r="IFM308" s="275"/>
      <c r="IFN308" s="271"/>
      <c r="IFO308" s="275"/>
      <c r="IFP308" s="271"/>
      <c r="IFQ308" s="275"/>
      <c r="IFR308" s="271"/>
      <c r="IFS308" s="275"/>
      <c r="IFT308" s="271"/>
      <c r="IFU308" s="275"/>
      <c r="IFV308" s="271"/>
      <c r="IFW308" s="275"/>
      <c r="IFX308" s="271"/>
      <c r="IFY308" s="275"/>
      <c r="IFZ308" s="271"/>
      <c r="IGA308" s="275"/>
      <c r="IGB308" s="271"/>
      <c r="IGC308" s="275"/>
      <c r="IGD308" s="271"/>
      <c r="IGE308" s="275"/>
      <c r="IGF308" s="271"/>
      <c r="IGG308" s="275"/>
      <c r="IGH308" s="271"/>
      <c r="IGI308" s="275"/>
      <c r="IGJ308" s="271"/>
      <c r="IGK308" s="275"/>
      <c r="IGL308" s="271"/>
      <c r="IGM308" s="275"/>
      <c r="IGN308" s="271"/>
      <c r="IGO308" s="275"/>
      <c r="IGP308" s="271"/>
      <c r="IGQ308" s="275"/>
      <c r="IGR308" s="271"/>
      <c r="IGS308" s="275"/>
      <c r="IGT308" s="271"/>
      <c r="IGU308" s="275"/>
      <c r="IGV308" s="271"/>
      <c r="IGW308" s="275"/>
      <c r="IGX308" s="271"/>
      <c r="IGY308" s="275"/>
      <c r="IGZ308" s="271"/>
      <c r="IHA308" s="275"/>
      <c r="IHB308" s="271"/>
      <c r="IHC308" s="275"/>
      <c r="IHD308" s="271"/>
      <c r="IHE308" s="275"/>
      <c r="IHF308" s="271"/>
      <c r="IHG308" s="275"/>
      <c r="IHH308" s="271"/>
      <c r="IHI308" s="275"/>
      <c r="IHJ308" s="271"/>
      <c r="IHK308" s="275"/>
      <c r="IHL308" s="271"/>
      <c r="IHM308" s="275"/>
      <c r="IHN308" s="271"/>
      <c r="IHO308" s="275"/>
      <c r="IHP308" s="271"/>
      <c r="IHQ308" s="275"/>
      <c r="IHR308" s="271"/>
      <c r="IHS308" s="275"/>
      <c r="IHT308" s="271"/>
      <c r="IHU308" s="275"/>
      <c r="IHV308" s="271"/>
      <c r="IHW308" s="275"/>
      <c r="IHX308" s="271"/>
      <c r="IHY308" s="275"/>
      <c r="IHZ308" s="271"/>
      <c r="IIA308" s="275"/>
      <c r="IIB308" s="271"/>
      <c r="IIC308" s="275"/>
      <c r="IID308" s="271"/>
      <c r="IIE308" s="275"/>
      <c r="IIF308" s="271"/>
      <c r="IIG308" s="275"/>
      <c r="IIH308" s="271"/>
      <c r="III308" s="275"/>
      <c r="IIJ308" s="271"/>
      <c r="IIK308" s="275"/>
      <c r="IIL308" s="271"/>
      <c r="IIM308" s="275"/>
      <c r="IIN308" s="271"/>
      <c r="IIO308" s="275"/>
      <c r="IIP308" s="271"/>
      <c r="IIQ308" s="275"/>
      <c r="IIR308" s="271"/>
      <c r="IIS308" s="275"/>
      <c r="IIT308" s="271"/>
      <c r="IIU308" s="275"/>
      <c r="IIV308" s="271"/>
      <c r="IIW308" s="275"/>
      <c r="IIX308" s="271"/>
      <c r="IIY308" s="275"/>
      <c r="IIZ308" s="271"/>
      <c r="IJA308" s="275"/>
      <c r="IJB308" s="271"/>
      <c r="IJC308" s="275"/>
      <c r="IJD308" s="271"/>
      <c r="IJE308" s="275"/>
      <c r="IJF308" s="271"/>
      <c r="IJG308" s="275"/>
      <c r="IJH308" s="271"/>
      <c r="IJI308" s="275"/>
      <c r="IJJ308" s="271"/>
      <c r="IJK308" s="275"/>
      <c r="IJL308" s="271"/>
      <c r="IJM308" s="275"/>
      <c r="IJN308" s="271"/>
      <c r="IJO308" s="275"/>
      <c r="IJP308" s="271"/>
      <c r="IJQ308" s="275"/>
      <c r="IJR308" s="271"/>
      <c r="IJS308" s="275"/>
      <c r="IJT308" s="271"/>
      <c r="IJU308" s="275"/>
      <c r="IJV308" s="271"/>
      <c r="IJW308" s="275"/>
      <c r="IJX308" s="271"/>
      <c r="IJY308" s="275"/>
      <c r="IJZ308" s="271"/>
      <c r="IKA308" s="275"/>
      <c r="IKB308" s="271"/>
      <c r="IKC308" s="275"/>
      <c r="IKD308" s="271"/>
      <c r="IKE308" s="275"/>
      <c r="IKF308" s="271"/>
      <c r="IKG308" s="275"/>
      <c r="IKH308" s="271"/>
      <c r="IKI308" s="275"/>
      <c r="IKJ308" s="271"/>
      <c r="IKK308" s="275"/>
      <c r="IKL308" s="271"/>
      <c r="IKM308" s="275"/>
      <c r="IKN308" s="271"/>
      <c r="IKO308" s="275"/>
      <c r="IKP308" s="271"/>
      <c r="IKQ308" s="275"/>
      <c r="IKR308" s="271"/>
      <c r="IKS308" s="275"/>
      <c r="IKT308" s="271"/>
      <c r="IKU308" s="275"/>
      <c r="IKV308" s="271"/>
      <c r="IKW308" s="275"/>
      <c r="IKX308" s="271"/>
      <c r="IKY308" s="275"/>
      <c r="IKZ308" s="271"/>
      <c r="ILA308" s="275"/>
      <c r="ILB308" s="271"/>
      <c r="ILC308" s="275"/>
      <c r="ILD308" s="271"/>
      <c r="ILE308" s="275"/>
      <c r="ILF308" s="271"/>
      <c r="ILG308" s="275"/>
      <c r="ILH308" s="271"/>
      <c r="ILI308" s="275"/>
      <c r="ILJ308" s="271"/>
      <c r="ILK308" s="275"/>
      <c r="ILL308" s="271"/>
      <c r="ILM308" s="275"/>
      <c r="ILN308" s="271"/>
      <c r="ILO308" s="275"/>
      <c r="ILP308" s="271"/>
      <c r="ILQ308" s="275"/>
      <c r="ILR308" s="271"/>
      <c r="ILS308" s="275"/>
      <c r="ILT308" s="271"/>
      <c r="ILU308" s="275"/>
      <c r="ILV308" s="271"/>
      <c r="ILW308" s="275"/>
      <c r="ILX308" s="271"/>
      <c r="ILY308" s="275"/>
      <c r="ILZ308" s="271"/>
      <c r="IMA308" s="275"/>
      <c r="IMB308" s="271"/>
      <c r="IMC308" s="275"/>
      <c r="IMD308" s="271"/>
      <c r="IME308" s="275"/>
      <c r="IMF308" s="271"/>
      <c r="IMG308" s="275"/>
      <c r="IMH308" s="271"/>
      <c r="IMI308" s="275"/>
      <c r="IMJ308" s="271"/>
      <c r="IMK308" s="275"/>
      <c r="IML308" s="271"/>
      <c r="IMM308" s="275"/>
      <c r="IMN308" s="271"/>
      <c r="IMO308" s="275"/>
      <c r="IMP308" s="271"/>
      <c r="IMQ308" s="275"/>
      <c r="IMR308" s="271"/>
      <c r="IMS308" s="275"/>
      <c r="IMT308" s="271"/>
      <c r="IMU308" s="275"/>
      <c r="IMV308" s="271"/>
      <c r="IMW308" s="275"/>
      <c r="IMX308" s="271"/>
      <c r="IMY308" s="275"/>
      <c r="IMZ308" s="271"/>
      <c r="INA308" s="275"/>
      <c r="INB308" s="271"/>
      <c r="INC308" s="275"/>
      <c r="IND308" s="271"/>
      <c r="INE308" s="275"/>
      <c r="INF308" s="271"/>
      <c r="ING308" s="275"/>
      <c r="INH308" s="271"/>
      <c r="INI308" s="275"/>
      <c r="INJ308" s="271"/>
      <c r="INK308" s="275"/>
      <c r="INL308" s="271"/>
      <c r="INM308" s="275"/>
      <c r="INN308" s="271"/>
      <c r="INO308" s="275"/>
      <c r="INP308" s="271"/>
      <c r="INQ308" s="275"/>
      <c r="INR308" s="271"/>
      <c r="INS308" s="275"/>
      <c r="INT308" s="271"/>
      <c r="INU308" s="275"/>
      <c r="INV308" s="271"/>
      <c r="INW308" s="275"/>
      <c r="INX308" s="271"/>
      <c r="INY308" s="275"/>
      <c r="INZ308" s="271"/>
      <c r="IOA308" s="275"/>
      <c r="IOB308" s="271"/>
      <c r="IOC308" s="275"/>
      <c r="IOD308" s="271"/>
      <c r="IOE308" s="275"/>
      <c r="IOF308" s="271"/>
      <c r="IOG308" s="275"/>
      <c r="IOH308" s="271"/>
      <c r="IOI308" s="275"/>
      <c r="IOJ308" s="271"/>
      <c r="IOK308" s="275"/>
      <c r="IOL308" s="271"/>
      <c r="IOM308" s="275"/>
      <c r="ION308" s="271"/>
      <c r="IOO308" s="275"/>
      <c r="IOP308" s="271"/>
      <c r="IOQ308" s="275"/>
      <c r="IOR308" s="271"/>
      <c r="IOS308" s="275"/>
      <c r="IOT308" s="271"/>
      <c r="IOU308" s="275"/>
      <c r="IOV308" s="271"/>
      <c r="IOW308" s="275"/>
      <c r="IOX308" s="271"/>
      <c r="IOY308" s="275"/>
      <c r="IOZ308" s="271"/>
      <c r="IPA308" s="275"/>
      <c r="IPB308" s="271"/>
      <c r="IPC308" s="275"/>
      <c r="IPD308" s="271"/>
      <c r="IPE308" s="275"/>
      <c r="IPF308" s="271"/>
      <c r="IPG308" s="275"/>
      <c r="IPH308" s="271"/>
      <c r="IPI308" s="275"/>
      <c r="IPJ308" s="271"/>
      <c r="IPK308" s="275"/>
      <c r="IPL308" s="271"/>
      <c r="IPM308" s="275"/>
      <c r="IPN308" s="271"/>
      <c r="IPO308" s="275"/>
      <c r="IPP308" s="271"/>
      <c r="IPQ308" s="275"/>
      <c r="IPR308" s="271"/>
      <c r="IPS308" s="275"/>
      <c r="IPT308" s="271"/>
      <c r="IPU308" s="275"/>
      <c r="IPV308" s="271"/>
      <c r="IPW308" s="275"/>
      <c r="IPX308" s="271"/>
      <c r="IPY308" s="275"/>
      <c r="IPZ308" s="271"/>
      <c r="IQA308" s="275"/>
      <c r="IQB308" s="271"/>
      <c r="IQC308" s="275"/>
      <c r="IQD308" s="271"/>
      <c r="IQE308" s="275"/>
      <c r="IQF308" s="271"/>
      <c r="IQG308" s="275"/>
      <c r="IQH308" s="271"/>
      <c r="IQI308" s="275"/>
      <c r="IQJ308" s="271"/>
      <c r="IQK308" s="275"/>
      <c r="IQL308" s="271"/>
      <c r="IQM308" s="275"/>
      <c r="IQN308" s="271"/>
      <c r="IQO308" s="275"/>
      <c r="IQP308" s="271"/>
      <c r="IQQ308" s="275"/>
      <c r="IQR308" s="271"/>
      <c r="IQS308" s="275"/>
      <c r="IQT308" s="271"/>
      <c r="IQU308" s="275"/>
      <c r="IQV308" s="271"/>
      <c r="IQW308" s="275"/>
      <c r="IQX308" s="271"/>
      <c r="IQY308" s="275"/>
      <c r="IQZ308" s="271"/>
      <c r="IRA308" s="275"/>
      <c r="IRB308" s="271"/>
      <c r="IRC308" s="275"/>
      <c r="IRD308" s="271"/>
      <c r="IRE308" s="275"/>
      <c r="IRF308" s="271"/>
      <c r="IRG308" s="275"/>
      <c r="IRH308" s="271"/>
      <c r="IRI308" s="275"/>
      <c r="IRJ308" s="271"/>
      <c r="IRK308" s="275"/>
      <c r="IRL308" s="271"/>
      <c r="IRM308" s="275"/>
      <c r="IRN308" s="271"/>
      <c r="IRO308" s="275"/>
      <c r="IRP308" s="271"/>
      <c r="IRQ308" s="275"/>
      <c r="IRR308" s="271"/>
      <c r="IRS308" s="275"/>
      <c r="IRT308" s="271"/>
      <c r="IRU308" s="275"/>
      <c r="IRV308" s="271"/>
      <c r="IRW308" s="275"/>
      <c r="IRX308" s="271"/>
      <c r="IRY308" s="275"/>
      <c r="IRZ308" s="271"/>
      <c r="ISA308" s="275"/>
      <c r="ISB308" s="271"/>
      <c r="ISC308" s="275"/>
      <c r="ISD308" s="271"/>
      <c r="ISE308" s="275"/>
      <c r="ISF308" s="271"/>
      <c r="ISG308" s="275"/>
      <c r="ISH308" s="271"/>
      <c r="ISI308" s="275"/>
      <c r="ISJ308" s="271"/>
      <c r="ISK308" s="275"/>
      <c r="ISL308" s="271"/>
      <c r="ISM308" s="275"/>
      <c r="ISN308" s="271"/>
      <c r="ISO308" s="275"/>
      <c r="ISP308" s="271"/>
      <c r="ISQ308" s="275"/>
      <c r="ISR308" s="271"/>
      <c r="ISS308" s="275"/>
      <c r="IST308" s="271"/>
      <c r="ISU308" s="275"/>
      <c r="ISV308" s="271"/>
      <c r="ISW308" s="275"/>
      <c r="ISX308" s="271"/>
      <c r="ISY308" s="275"/>
      <c r="ISZ308" s="271"/>
      <c r="ITA308" s="275"/>
      <c r="ITB308" s="271"/>
      <c r="ITC308" s="275"/>
      <c r="ITD308" s="271"/>
      <c r="ITE308" s="275"/>
      <c r="ITF308" s="271"/>
      <c r="ITG308" s="275"/>
      <c r="ITH308" s="271"/>
      <c r="ITI308" s="275"/>
      <c r="ITJ308" s="271"/>
      <c r="ITK308" s="275"/>
      <c r="ITL308" s="271"/>
      <c r="ITM308" s="275"/>
      <c r="ITN308" s="271"/>
      <c r="ITO308" s="275"/>
      <c r="ITP308" s="271"/>
      <c r="ITQ308" s="275"/>
      <c r="ITR308" s="271"/>
      <c r="ITS308" s="275"/>
      <c r="ITT308" s="271"/>
      <c r="ITU308" s="275"/>
      <c r="ITV308" s="271"/>
      <c r="ITW308" s="275"/>
      <c r="ITX308" s="271"/>
      <c r="ITY308" s="275"/>
      <c r="ITZ308" s="271"/>
      <c r="IUA308" s="275"/>
      <c r="IUB308" s="271"/>
      <c r="IUC308" s="275"/>
      <c r="IUD308" s="271"/>
      <c r="IUE308" s="275"/>
      <c r="IUF308" s="271"/>
      <c r="IUG308" s="275"/>
      <c r="IUH308" s="271"/>
      <c r="IUI308" s="275"/>
      <c r="IUJ308" s="271"/>
      <c r="IUK308" s="275"/>
      <c r="IUL308" s="271"/>
      <c r="IUM308" s="275"/>
      <c r="IUN308" s="271"/>
      <c r="IUO308" s="275"/>
      <c r="IUP308" s="271"/>
      <c r="IUQ308" s="275"/>
      <c r="IUR308" s="271"/>
      <c r="IUS308" s="275"/>
      <c r="IUT308" s="271"/>
      <c r="IUU308" s="275"/>
      <c r="IUV308" s="271"/>
      <c r="IUW308" s="275"/>
      <c r="IUX308" s="271"/>
      <c r="IUY308" s="275"/>
      <c r="IUZ308" s="271"/>
      <c r="IVA308" s="275"/>
      <c r="IVB308" s="271"/>
      <c r="IVC308" s="275"/>
      <c r="IVD308" s="271"/>
      <c r="IVE308" s="275"/>
      <c r="IVF308" s="271"/>
      <c r="IVG308" s="275"/>
      <c r="IVH308" s="271"/>
      <c r="IVI308" s="275"/>
      <c r="IVJ308" s="271"/>
      <c r="IVK308" s="275"/>
      <c r="IVL308" s="271"/>
      <c r="IVM308" s="275"/>
      <c r="IVN308" s="271"/>
      <c r="IVO308" s="275"/>
      <c r="IVP308" s="271"/>
      <c r="IVQ308" s="275"/>
      <c r="IVR308" s="271"/>
      <c r="IVS308" s="275"/>
      <c r="IVT308" s="271"/>
      <c r="IVU308" s="275"/>
      <c r="IVV308" s="271"/>
      <c r="IVW308" s="275"/>
      <c r="IVX308" s="271"/>
      <c r="IVY308" s="275"/>
      <c r="IVZ308" s="271"/>
      <c r="IWA308" s="275"/>
      <c r="IWB308" s="271"/>
      <c r="IWC308" s="275"/>
      <c r="IWD308" s="271"/>
      <c r="IWE308" s="275"/>
      <c r="IWF308" s="271"/>
      <c r="IWG308" s="275"/>
      <c r="IWH308" s="271"/>
      <c r="IWI308" s="275"/>
      <c r="IWJ308" s="271"/>
      <c r="IWK308" s="275"/>
      <c r="IWL308" s="271"/>
      <c r="IWM308" s="275"/>
      <c r="IWN308" s="271"/>
      <c r="IWO308" s="275"/>
      <c r="IWP308" s="271"/>
      <c r="IWQ308" s="275"/>
      <c r="IWR308" s="271"/>
      <c r="IWS308" s="275"/>
      <c r="IWT308" s="271"/>
      <c r="IWU308" s="275"/>
      <c r="IWV308" s="271"/>
      <c r="IWW308" s="275"/>
      <c r="IWX308" s="271"/>
      <c r="IWY308" s="275"/>
      <c r="IWZ308" s="271"/>
      <c r="IXA308" s="275"/>
      <c r="IXB308" s="271"/>
      <c r="IXC308" s="275"/>
      <c r="IXD308" s="271"/>
      <c r="IXE308" s="275"/>
      <c r="IXF308" s="271"/>
      <c r="IXG308" s="275"/>
      <c r="IXH308" s="271"/>
      <c r="IXI308" s="275"/>
      <c r="IXJ308" s="271"/>
      <c r="IXK308" s="275"/>
      <c r="IXL308" s="271"/>
      <c r="IXM308" s="275"/>
      <c r="IXN308" s="271"/>
      <c r="IXO308" s="275"/>
      <c r="IXP308" s="271"/>
      <c r="IXQ308" s="275"/>
      <c r="IXR308" s="271"/>
      <c r="IXS308" s="275"/>
      <c r="IXT308" s="271"/>
      <c r="IXU308" s="275"/>
      <c r="IXV308" s="271"/>
      <c r="IXW308" s="275"/>
      <c r="IXX308" s="271"/>
      <c r="IXY308" s="275"/>
      <c r="IXZ308" s="271"/>
      <c r="IYA308" s="275"/>
      <c r="IYB308" s="271"/>
      <c r="IYC308" s="275"/>
      <c r="IYD308" s="271"/>
      <c r="IYE308" s="275"/>
      <c r="IYF308" s="271"/>
      <c r="IYG308" s="275"/>
      <c r="IYH308" s="271"/>
      <c r="IYI308" s="275"/>
      <c r="IYJ308" s="271"/>
      <c r="IYK308" s="275"/>
      <c r="IYL308" s="271"/>
      <c r="IYM308" s="275"/>
      <c r="IYN308" s="271"/>
      <c r="IYO308" s="275"/>
      <c r="IYP308" s="271"/>
      <c r="IYQ308" s="275"/>
      <c r="IYR308" s="271"/>
      <c r="IYS308" s="275"/>
      <c r="IYT308" s="271"/>
      <c r="IYU308" s="275"/>
      <c r="IYV308" s="271"/>
      <c r="IYW308" s="275"/>
      <c r="IYX308" s="271"/>
      <c r="IYY308" s="275"/>
      <c r="IYZ308" s="271"/>
      <c r="IZA308" s="275"/>
      <c r="IZB308" s="271"/>
      <c r="IZC308" s="275"/>
      <c r="IZD308" s="271"/>
      <c r="IZE308" s="275"/>
      <c r="IZF308" s="271"/>
      <c r="IZG308" s="275"/>
      <c r="IZH308" s="271"/>
      <c r="IZI308" s="275"/>
      <c r="IZJ308" s="271"/>
      <c r="IZK308" s="275"/>
      <c r="IZL308" s="271"/>
      <c r="IZM308" s="275"/>
      <c r="IZN308" s="271"/>
      <c r="IZO308" s="275"/>
      <c r="IZP308" s="271"/>
      <c r="IZQ308" s="275"/>
      <c r="IZR308" s="271"/>
      <c r="IZS308" s="275"/>
      <c r="IZT308" s="271"/>
      <c r="IZU308" s="275"/>
      <c r="IZV308" s="271"/>
      <c r="IZW308" s="275"/>
      <c r="IZX308" s="271"/>
      <c r="IZY308" s="275"/>
      <c r="IZZ308" s="271"/>
      <c r="JAA308" s="275"/>
      <c r="JAB308" s="271"/>
      <c r="JAC308" s="275"/>
      <c r="JAD308" s="271"/>
      <c r="JAE308" s="275"/>
      <c r="JAF308" s="271"/>
      <c r="JAG308" s="275"/>
      <c r="JAH308" s="271"/>
      <c r="JAI308" s="275"/>
      <c r="JAJ308" s="271"/>
      <c r="JAK308" s="275"/>
      <c r="JAL308" s="271"/>
      <c r="JAM308" s="275"/>
      <c r="JAN308" s="271"/>
      <c r="JAO308" s="275"/>
      <c r="JAP308" s="271"/>
      <c r="JAQ308" s="275"/>
      <c r="JAR308" s="271"/>
      <c r="JAS308" s="275"/>
      <c r="JAT308" s="271"/>
      <c r="JAU308" s="275"/>
      <c r="JAV308" s="271"/>
      <c r="JAW308" s="275"/>
      <c r="JAX308" s="271"/>
      <c r="JAY308" s="275"/>
      <c r="JAZ308" s="271"/>
      <c r="JBA308" s="275"/>
      <c r="JBB308" s="271"/>
      <c r="JBC308" s="275"/>
      <c r="JBD308" s="271"/>
      <c r="JBE308" s="275"/>
      <c r="JBF308" s="271"/>
      <c r="JBG308" s="275"/>
      <c r="JBH308" s="271"/>
      <c r="JBI308" s="275"/>
      <c r="JBJ308" s="271"/>
      <c r="JBK308" s="275"/>
      <c r="JBL308" s="271"/>
      <c r="JBM308" s="275"/>
      <c r="JBN308" s="271"/>
      <c r="JBO308" s="275"/>
      <c r="JBP308" s="271"/>
      <c r="JBQ308" s="275"/>
      <c r="JBR308" s="271"/>
      <c r="JBS308" s="275"/>
      <c r="JBT308" s="271"/>
      <c r="JBU308" s="275"/>
      <c r="JBV308" s="271"/>
      <c r="JBW308" s="275"/>
      <c r="JBX308" s="271"/>
      <c r="JBY308" s="275"/>
      <c r="JBZ308" s="271"/>
      <c r="JCA308" s="275"/>
      <c r="JCB308" s="271"/>
      <c r="JCC308" s="275"/>
      <c r="JCD308" s="271"/>
      <c r="JCE308" s="275"/>
      <c r="JCF308" s="271"/>
      <c r="JCG308" s="275"/>
      <c r="JCH308" s="271"/>
      <c r="JCI308" s="275"/>
      <c r="JCJ308" s="271"/>
      <c r="JCK308" s="275"/>
      <c r="JCL308" s="271"/>
      <c r="JCM308" s="275"/>
      <c r="JCN308" s="271"/>
      <c r="JCO308" s="275"/>
      <c r="JCP308" s="271"/>
      <c r="JCQ308" s="275"/>
      <c r="JCR308" s="271"/>
      <c r="JCS308" s="275"/>
      <c r="JCT308" s="271"/>
      <c r="JCU308" s="275"/>
      <c r="JCV308" s="271"/>
      <c r="JCW308" s="275"/>
      <c r="JCX308" s="271"/>
      <c r="JCY308" s="275"/>
      <c r="JCZ308" s="271"/>
      <c r="JDA308" s="275"/>
      <c r="JDB308" s="271"/>
      <c r="JDC308" s="275"/>
      <c r="JDD308" s="271"/>
      <c r="JDE308" s="275"/>
      <c r="JDF308" s="271"/>
      <c r="JDG308" s="275"/>
      <c r="JDH308" s="271"/>
      <c r="JDI308" s="275"/>
      <c r="JDJ308" s="271"/>
      <c r="JDK308" s="275"/>
      <c r="JDL308" s="271"/>
      <c r="JDM308" s="275"/>
      <c r="JDN308" s="271"/>
      <c r="JDO308" s="275"/>
      <c r="JDP308" s="271"/>
      <c r="JDQ308" s="275"/>
      <c r="JDR308" s="271"/>
      <c r="JDS308" s="275"/>
      <c r="JDT308" s="271"/>
      <c r="JDU308" s="275"/>
      <c r="JDV308" s="271"/>
      <c r="JDW308" s="275"/>
      <c r="JDX308" s="271"/>
      <c r="JDY308" s="275"/>
      <c r="JDZ308" s="271"/>
      <c r="JEA308" s="275"/>
      <c r="JEB308" s="271"/>
      <c r="JEC308" s="275"/>
      <c r="JED308" s="271"/>
      <c r="JEE308" s="275"/>
      <c r="JEF308" s="271"/>
      <c r="JEG308" s="275"/>
      <c r="JEH308" s="271"/>
      <c r="JEI308" s="275"/>
      <c r="JEJ308" s="271"/>
      <c r="JEK308" s="275"/>
      <c r="JEL308" s="271"/>
      <c r="JEM308" s="275"/>
      <c r="JEN308" s="271"/>
      <c r="JEO308" s="275"/>
      <c r="JEP308" s="271"/>
      <c r="JEQ308" s="275"/>
      <c r="JER308" s="271"/>
      <c r="JES308" s="275"/>
      <c r="JET308" s="271"/>
      <c r="JEU308" s="275"/>
      <c r="JEV308" s="271"/>
      <c r="JEW308" s="275"/>
      <c r="JEX308" s="271"/>
      <c r="JEY308" s="275"/>
      <c r="JEZ308" s="271"/>
      <c r="JFA308" s="275"/>
      <c r="JFB308" s="271"/>
      <c r="JFC308" s="275"/>
      <c r="JFD308" s="271"/>
      <c r="JFE308" s="275"/>
      <c r="JFF308" s="271"/>
      <c r="JFG308" s="275"/>
      <c r="JFH308" s="271"/>
      <c r="JFI308" s="275"/>
      <c r="JFJ308" s="271"/>
      <c r="JFK308" s="275"/>
      <c r="JFL308" s="271"/>
      <c r="JFM308" s="275"/>
      <c r="JFN308" s="271"/>
      <c r="JFO308" s="275"/>
      <c r="JFP308" s="271"/>
      <c r="JFQ308" s="275"/>
      <c r="JFR308" s="271"/>
      <c r="JFS308" s="275"/>
      <c r="JFT308" s="271"/>
      <c r="JFU308" s="275"/>
      <c r="JFV308" s="271"/>
      <c r="JFW308" s="275"/>
      <c r="JFX308" s="271"/>
      <c r="JFY308" s="275"/>
      <c r="JFZ308" s="271"/>
      <c r="JGA308" s="275"/>
      <c r="JGB308" s="271"/>
      <c r="JGC308" s="275"/>
      <c r="JGD308" s="271"/>
      <c r="JGE308" s="275"/>
      <c r="JGF308" s="271"/>
      <c r="JGG308" s="275"/>
      <c r="JGH308" s="271"/>
      <c r="JGI308" s="275"/>
      <c r="JGJ308" s="271"/>
      <c r="JGK308" s="275"/>
      <c r="JGL308" s="271"/>
      <c r="JGM308" s="275"/>
      <c r="JGN308" s="271"/>
      <c r="JGO308" s="275"/>
      <c r="JGP308" s="271"/>
      <c r="JGQ308" s="275"/>
      <c r="JGR308" s="271"/>
      <c r="JGS308" s="275"/>
      <c r="JGT308" s="271"/>
      <c r="JGU308" s="275"/>
      <c r="JGV308" s="271"/>
      <c r="JGW308" s="275"/>
      <c r="JGX308" s="271"/>
      <c r="JGY308" s="275"/>
      <c r="JGZ308" s="271"/>
      <c r="JHA308" s="275"/>
      <c r="JHB308" s="271"/>
      <c r="JHC308" s="275"/>
      <c r="JHD308" s="271"/>
      <c r="JHE308" s="275"/>
      <c r="JHF308" s="271"/>
      <c r="JHG308" s="275"/>
      <c r="JHH308" s="271"/>
      <c r="JHI308" s="275"/>
      <c r="JHJ308" s="271"/>
      <c r="JHK308" s="275"/>
      <c r="JHL308" s="271"/>
      <c r="JHM308" s="275"/>
      <c r="JHN308" s="271"/>
      <c r="JHO308" s="275"/>
      <c r="JHP308" s="271"/>
      <c r="JHQ308" s="275"/>
      <c r="JHR308" s="271"/>
      <c r="JHS308" s="275"/>
      <c r="JHT308" s="271"/>
      <c r="JHU308" s="275"/>
      <c r="JHV308" s="271"/>
      <c r="JHW308" s="275"/>
      <c r="JHX308" s="271"/>
      <c r="JHY308" s="275"/>
      <c r="JHZ308" s="271"/>
      <c r="JIA308" s="275"/>
      <c r="JIB308" s="271"/>
      <c r="JIC308" s="275"/>
      <c r="JID308" s="271"/>
      <c r="JIE308" s="275"/>
      <c r="JIF308" s="271"/>
      <c r="JIG308" s="275"/>
      <c r="JIH308" s="271"/>
      <c r="JII308" s="275"/>
      <c r="JIJ308" s="271"/>
      <c r="JIK308" s="275"/>
      <c r="JIL308" s="271"/>
      <c r="JIM308" s="275"/>
      <c r="JIN308" s="271"/>
      <c r="JIO308" s="275"/>
      <c r="JIP308" s="271"/>
      <c r="JIQ308" s="275"/>
      <c r="JIR308" s="271"/>
      <c r="JIS308" s="275"/>
      <c r="JIT308" s="271"/>
      <c r="JIU308" s="275"/>
      <c r="JIV308" s="271"/>
      <c r="JIW308" s="275"/>
      <c r="JIX308" s="271"/>
      <c r="JIY308" s="275"/>
      <c r="JIZ308" s="271"/>
      <c r="JJA308" s="275"/>
      <c r="JJB308" s="271"/>
      <c r="JJC308" s="275"/>
      <c r="JJD308" s="271"/>
      <c r="JJE308" s="275"/>
      <c r="JJF308" s="271"/>
      <c r="JJG308" s="275"/>
      <c r="JJH308" s="271"/>
      <c r="JJI308" s="275"/>
      <c r="JJJ308" s="271"/>
      <c r="JJK308" s="275"/>
      <c r="JJL308" s="271"/>
      <c r="JJM308" s="275"/>
      <c r="JJN308" s="271"/>
      <c r="JJO308" s="275"/>
      <c r="JJP308" s="271"/>
      <c r="JJQ308" s="275"/>
      <c r="JJR308" s="271"/>
      <c r="JJS308" s="275"/>
      <c r="JJT308" s="271"/>
      <c r="JJU308" s="275"/>
      <c r="JJV308" s="271"/>
      <c r="JJW308" s="275"/>
      <c r="JJX308" s="271"/>
      <c r="JJY308" s="275"/>
      <c r="JJZ308" s="271"/>
      <c r="JKA308" s="275"/>
      <c r="JKB308" s="271"/>
      <c r="JKC308" s="275"/>
      <c r="JKD308" s="271"/>
      <c r="JKE308" s="275"/>
      <c r="JKF308" s="271"/>
      <c r="JKG308" s="275"/>
      <c r="JKH308" s="271"/>
      <c r="JKI308" s="275"/>
      <c r="JKJ308" s="271"/>
      <c r="JKK308" s="275"/>
      <c r="JKL308" s="271"/>
      <c r="JKM308" s="275"/>
      <c r="JKN308" s="271"/>
      <c r="JKO308" s="275"/>
      <c r="JKP308" s="271"/>
      <c r="JKQ308" s="275"/>
      <c r="JKR308" s="271"/>
      <c r="JKS308" s="275"/>
      <c r="JKT308" s="271"/>
      <c r="JKU308" s="275"/>
      <c r="JKV308" s="271"/>
      <c r="JKW308" s="275"/>
      <c r="JKX308" s="271"/>
      <c r="JKY308" s="275"/>
      <c r="JKZ308" s="271"/>
      <c r="JLA308" s="275"/>
      <c r="JLB308" s="271"/>
      <c r="JLC308" s="275"/>
      <c r="JLD308" s="271"/>
      <c r="JLE308" s="275"/>
      <c r="JLF308" s="271"/>
      <c r="JLG308" s="275"/>
      <c r="JLH308" s="271"/>
      <c r="JLI308" s="275"/>
      <c r="JLJ308" s="271"/>
      <c r="JLK308" s="275"/>
      <c r="JLL308" s="271"/>
      <c r="JLM308" s="275"/>
      <c r="JLN308" s="271"/>
      <c r="JLO308" s="275"/>
      <c r="JLP308" s="271"/>
      <c r="JLQ308" s="275"/>
      <c r="JLR308" s="271"/>
      <c r="JLS308" s="275"/>
      <c r="JLT308" s="271"/>
      <c r="JLU308" s="275"/>
      <c r="JLV308" s="271"/>
      <c r="JLW308" s="275"/>
      <c r="JLX308" s="271"/>
      <c r="JLY308" s="275"/>
      <c r="JLZ308" s="271"/>
      <c r="JMA308" s="275"/>
      <c r="JMB308" s="271"/>
      <c r="JMC308" s="275"/>
      <c r="JMD308" s="271"/>
      <c r="JME308" s="275"/>
      <c r="JMF308" s="271"/>
      <c r="JMG308" s="275"/>
      <c r="JMH308" s="271"/>
      <c r="JMI308" s="275"/>
      <c r="JMJ308" s="271"/>
      <c r="JMK308" s="275"/>
      <c r="JML308" s="271"/>
      <c r="JMM308" s="275"/>
      <c r="JMN308" s="271"/>
      <c r="JMO308" s="275"/>
      <c r="JMP308" s="271"/>
      <c r="JMQ308" s="275"/>
      <c r="JMR308" s="271"/>
      <c r="JMS308" s="275"/>
      <c r="JMT308" s="271"/>
      <c r="JMU308" s="275"/>
      <c r="JMV308" s="271"/>
      <c r="JMW308" s="275"/>
      <c r="JMX308" s="271"/>
      <c r="JMY308" s="275"/>
      <c r="JMZ308" s="271"/>
      <c r="JNA308" s="275"/>
      <c r="JNB308" s="271"/>
      <c r="JNC308" s="275"/>
      <c r="JND308" s="271"/>
      <c r="JNE308" s="275"/>
      <c r="JNF308" s="271"/>
      <c r="JNG308" s="275"/>
      <c r="JNH308" s="271"/>
      <c r="JNI308" s="275"/>
      <c r="JNJ308" s="271"/>
      <c r="JNK308" s="275"/>
      <c r="JNL308" s="271"/>
      <c r="JNM308" s="275"/>
      <c r="JNN308" s="271"/>
      <c r="JNO308" s="275"/>
      <c r="JNP308" s="271"/>
      <c r="JNQ308" s="275"/>
      <c r="JNR308" s="271"/>
      <c r="JNS308" s="275"/>
      <c r="JNT308" s="271"/>
      <c r="JNU308" s="275"/>
      <c r="JNV308" s="271"/>
      <c r="JNW308" s="275"/>
      <c r="JNX308" s="271"/>
      <c r="JNY308" s="275"/>
      <c r="JNZ308" s="271"/>
      <c r="JOA308" s="275"/>
      <c r="JOB308" s="271"/>
      <c r="JOC308" s="275"/>
      <c r="JOD308" s="271"/>
      <c r="JOE308" s="275"/>
      <c r="JOF308" s="271"/>
      <c r="JOG308" s="275"/>
      <c r="JOH308" s="271"/>
      <c r="JOI308" s="275"/>
      <c r="JOJ308" s="271"/>
      <c r="JOK308" s="275"/>
      <c r="JOL308" s="271"/>
      <c r="JOM308" s="275"/>
      <c r="JON308" s="271"/>
      <c r="JOO308" s="275"/>
      <c r="JOP308" s="271"/>
      <c r="JOQ308" s="275"/>
      <c r="JOR308" s="271"/>
      <c r="JOS308" s="275"/>
      <c r="JOT308" s="271"/>
      <c r="JOU308" s="275"/>
      <c r="JOV308" s="271"/>
      <c r="JOW308" s="275"/>
      <c r="JOX308" s="271"/>
      <c r="JOY308" s="275"/>
      <c r="JOZ308" s="271"/>
      <c r="JPA308" s="275"/>
      <c r="JPB308" s="271"/>
      <c r="JPC308" s="275"/>
      <c r="JPD308" s="271"/>
      <c r="JPE308" s="275"/>
      <c r="JPF308" s="271"/>
      <c r="JPG308" s="275"/>
      <c r="JPH308" s="271"/>
      <c r="JPI308" s="275"/>
      <c r="JPJ308" s="271"/>
      <c r="JPK308" s="275"/>
      <c r="JPL308" s="271"/>
      <c r="JPM308" s="275"/>
      <c r="JPN308" s="271"/>
      <c r="JPO308" s="275"/>
      <c r="JPP308" s="271"/>
      <c r="JPQ308" s="275"/>
      <c r="JPR308" s="271"/>
      <c r="JPS308" s="275"/>
      <c r="JPT308" s="271"/>
      <c r="JPU308" s="275"/>
      <c r="JPV308" s="271"/>
      <c r="JPW308" s="275"/>
      <c r="JPX308" s="271"/>
      <c r="JPY308" s="275"/>
      <c r="JPZ308" s="271"/>
      <c r="JQA308" s="275"/>
      <c r="JQB308" s="271"/>
      <c r="JQC308" s="275"/>
      <c r="JQD308" s="271"/>
      <c r="JQE308" s="275"/>
      <c r="JQF308" s="271"/>
      <c r="JQG308" s="275"/>
      <c r="JQH308" s="271"/>
      <c r="JQI308" s="275"/>
      <c r="JQJ308" s="271"/>
      <c r="JQK308" s="275"/>
      <c r="JQL308" s="271"/>
      <c r="JQM308" s="275"/>
      <c r="JQN308" s="271"/>
      <c r="JQO308" s="275"/>
      <c r="JQP308" s="271"/>
      <c r="JQQ308" s="275"/>
      <c r="JQR308" s="271"/>
      <c r="JQS308" s="275"/>
      <c r="JQT308" s="271"/>
      <c r="JQU308" s="275"/>
      <c r="JQV308" s="271"/>
      <c r="JQW308" s="275"/>
      <c r="JQX308" s="271"/>
      <c r="JQY308" s="275"/>
      <c r="JQZ308" s="271"/>
      <c r="JRA308" s="275"/>
      <c r="JRB308" s="271"/>
      <c r="JRC308" s="275"/>
      <c r="JRD308" s="271"/>
      <c r="JRE308" s="275"/>
      <c r="JRF308" s="271"/>
      <c r="JRG308" s="275"/>
      <c r="JRH308" s="271"/>
      <c r="JRI308" s="275"/>
      <c r="JRJ308" s="271"/>
      <c r="JRK308" s="275"/>
      <c r="JRL308" s="271"/>
      <c r="JRM308" s="275"/>
      <c r="JRN308" s="271"/>
      <c r="JRO308" s="275"/>
      <c r="JRP308" s="271"/>
      <c r="JRQ308" s="275"/>
      <c r="JRR308" s="271"/>
      <c r="JRS308" s="275"/>
      <c r="JRT308" s="271"/>
      <c r="JRU308" s="275"/>
      <c r="JRV308" s="271"/>
      <c r="JRW308" s="275"/>
      <c r="JRX308" s="271"/>
      <c r="JRY308" s="275"/>
      <c r="JRZ308" s="271"/>
      <c r="JSA308" s="275"/>
      <c r="JSB308" s="271"/>
      <c r="JSC308" s="275"/>
      <c r="JSD308" s="271"/>
      <c r="JSE308" s="275"/>
      <c r="JSF308" s="271"/>
      <c r="JSG308" s="275"/>
      <c r="JSH308" s="271"/>
      <c r="JSI308" s="275"/>
      <c r="JSJ308" s="271"/>
      <c r="JSK308" s="275"/>
      <c r="JSL308" s="271"/>
      <c r="JSM308" s="275"/>
      <c r="JSN308" s="271"/>
      <c r="JSO308" s="275"/>
      <c r="JSP308" s="271"/>
      <c r="JSQ308" s="275"/>
      <c r="JSR308" s="271"/>
      <c r="JSS308" s="275"/>
      <c r="JST308" s="271"/>
      <c r="JSU308" s="275"/>
      <c r="JSV308" s="271"/>
      <c r="JSW308" s="275"/>
      <c r="JSX308" s="271"/>
      <c r="JSY308" s="275"/>
      <c r="JSZ308" s="271"/>
      <c r="JTA308" s="275"/>
      <c r="JTB308" s="271"/>
      <c r="JTC308" s="275"/>
      <c r="JTD308" s="271"/>
      <c r="JTE308" s="275"/>
      <c r="JTF308" s="271"/>
      <c r="JTG308" s="275"/>
      <c r="JTH308" s="271"/>
      <c r="JTI308" s="275"/>
      <c r="JTJ308" s="271"/>
      <c r="JTK308" s="275"/>
      <c r="JTL308" s="271"/>
      <c r="JTM308" s="275"/>
      <c r="JTN308" s="271"/>
      <c r="JTO308" s="275"/>
      <c r="JTP308" s="271"/>
      <c r="JTQ308" s="275"/>
      <c r="JTR308" s="271"/>
      <c r="JTS308" s="275"/>
      <c r="JTT308" s="271"/>
      <c r="JTU308" s="275"/>
      <c r="JTV308" s="271"/>
      <c r="JTW308" s="275"/>
      <c r="JTX308" s="271"/>
      <c r="JTY308" s="275"/>
      <c r="JTZ308" s="271"/>
      <c r="JUA308" s="275"/>
      <c r="JUB308" s="271"/>
      <c r="JUC308" s="275"/>
      <c r="JUD308" s="271"/>
      <c r="JUE308" s="275"/>
      <c r="JUF308" s="271"/>
      <c r="JUG308" s="275"/>
      <c r="JUH308" s="271"/>
      <c r="JUI308" s="275"/>
      <c r="JUJ308" s="271"/>
      <c r="JUK308" s="275"/>
      <c r="JUL308" s="271"/>
      <c r="JUM308" s="275"/>
      <c r="JUN308" s="271"/>
      <c r="JUO308" s="275"/>
      <c r="JUP308" s="271"/>
      <c r="JUQ308" s="275"/>
      <c r="JUR308" s="271"/>
      <c r="JUS308" s="275"/>
      <c r="JUT308" s="271"/>
      <c r="JUU308" s="275"/>
      <c r="JUV308" s="271"/>
      <c r="JUW308" s="275"/>
      <c r="JUX308" s="271"/>
      <c r="JUY308" s="275"/>
      <c r="JUZ308" s="271"/>
      <c r="JVA308" s="275"/>
      <c r="JVB308" s="271"/>
      <c r="JVC308" s="275"/>
      <c r="JVD308" s="271"/>
      <c r="JVE308" s="275"/>
      <c r="JVF308" s="271"/>
      <c r="JVG308" s="275"/>
      <c r="JVH308" s="271"/>
      <c r="JVI308" s="275"/>
      <c r="JVJ308" s="271"/>
      <c r="JVK308" s="275"/>
      <c r="JVL308" s="271"/>
      <c r="JVM308" s="275"/>
      <c r="JVN308" s="271"/>
      <c r="JVO308" s="275"/>
      <c r="JVP308" s="271"/>
      <c r="JVQ308" s="275"/>
      <c r="JVR308" s="271"/>
      <c r="JVS308" s="275"/>
      <c r="JVT308" s="271"/>
      <c r="JVU308" s="275"/>
      <c r="JVV308" s="271"/>
      <c r="JVW308" s="275"/>
      <c r="JVX308" s="271"/>
      <c r="JVY308" s="275"/>
      <c r="JVZ308" s="271"/>
      <c r="JWA308" s="275"/>
      <c r="JWB308" s="271"/>
      <c r="JWC308" s="275"/>
      <c r="JWD308" s="271"/>
      <c r="JWE308" s="275"/>
      <c r="JWF308" s="271"/>
      <c r="JWG308" s="275"/>
      <c r="JWH308" s="271"/>
      <c r="JWI308" s="275"/>
      <c r="JWJ308" s="271"/>
      <c r="JWK308" s="275"/>
      <c r="JWL308" s="271"/>
      <c r="JWM308" s="275"/>
      <c r="JWN308" s="271"/>
      <c r="JWO308" s="275"/>
      <c r="JWP308" s="271"/>
      <c r="JWQ308" s="275"/>
      <c r="JWR308" s="271"/>
      <c r="JWS308" s="275"/>
      <c r="JWT308" s="271"/>
      <c r="JWU308" s="275"/>
      <c r="JWV308" s="271"/>
      <c r="JWW308" s="275"/>
      <c r="JWX308" s="271"/>
      <c r="JWY308" s="275"/>
      <c r="JWZ308" s="271"/>
      <c r="JXA308" s="275"/>
      <c r="JXB308" s="271"/>
      <c r="JXC308" s="275"/>
      <c r="JXD308" s="271"/>
      <c r="JXE308" s="275"/>
      <c r="JXF308" s="271"/>
      <c r="JXG308" s="275"/>
      <c r="JXH308" s="271"/>
      <c r="JXI308" s="275"/>
      <c r="JXJ308" s="271"/>
      <c r="JXK308" s="275"/>
      <c r="JXL308" s="271"/>
      <c r="JXM308" s="275"/>
      <c r="JXN308" s="271"/>
      <c r="JXO308" s="275"/>
      <c r="JXP308" s="271"/>
      <c r="JXQ308" s="275"/>
      <c r="JXR308" s="271"/>
      <c r="JXS308" s="275"/>
      <c r="JXT308" s="271"/>
      <c r="JXU308" s="275"/>
      <c r="JXV308" s="271"/>
      <c r="JXW308" s="275"/>
      <c r="JXX308" s="271"/>
      <c r="JXY308" s="275"/>
      <c r="JXZ308" s="271"/>
      <c r="JYA308" s="275"/>
      <c r="JYB308" s="271"/>
      <c r="JYC308" s="275"/>
      <c r="JYD308" s="271"/>
      <c r="JYE308" s="275"/>
      <c r="JYF308" s="271"/>
      <c r="JYG308" s="275"/>
      <c r="JYH308" s="271"/>
      <c r="JYI308" s="275"/>
      <c r="JYJ308" s="271"/>
      <c r="JYK308" s="275"/>
      <c r="JYL308" s="271"/>
      <c r="JYM308" s="275"/>
      <c r="JYN308" s="271"/>
      <c r="JYO308" s="275"/>
      <c r="JYP308" s="271"/>
      <c r="JYQ308" s="275"/>
      <c r="JYR308" s="271"/>
      <c r="JYS308" s="275"/>
      <c r="JYT308" s="271"/>
      <c r="JYU308" s="275"/>
      <c r="JYV308" s="271"/>
      <c r="JYW308" s="275"/>
      <c r="JYX308" s="271"/>
      <c r="JYY308" s="275"/>
      <c r="JYZ308" s="271"/>
      <c r="JZA308" s="275"/>
      <c r="JZB308" s="271"/>
      <c r="JZC308" s="275"/>
      <c r="JZD308" s="271"/>
      <c r="JZE308" s="275"/>
      <c r="JZF308" s="271"/>
      <c r="JZG308" s="275"/>
      <c r="JZH308" s="271"/>
      <c r="JZI308" s="275"/>
      <c r="JZJ308" s="271"/>
      <c r="JZK308" s="275"/>
      <c r="JZL308" s="271"/>
      <c r="JZM308" s="275"/>
      <c r="JZN308" s="271"/>
      <c r="JZO308" s="275"/>
      <c r="JZP308" s="271"/>
      <c r="JZQ308" s="275"/>
      <c r="JZR308" s="271"/>
      <c r="JZS308" s="275"/>
      <c r="JZT308" s="271"/>
      <c r="JZU308" s="275"/>
      <c r="JZV308" s="271"/>
      <c r="JZW308" s="275"/>
      <c r="JZX308" s="271"/>
      <c r="JZY308" s="275"/>
      <c r="JZZ308" s="271"/>
      <c r="KAA308" s="275"/>
      <c r="KAB308" s="271"/>
      <c r="KAC308" s="275"/>
      <c r="KAD308" s="271"/>
      <c r="KAE308" s="275"/>
      <c r="KAF308" s="271"/>
      <c r="KAG308" s="275"/>
      <c r="KAH308" s="271"/>
      <c r="KAI308" s="275"/>
      <c r="KAJ308" s="271"/>
      <c r="KAK308" s="275"/>
      <c r="KAL308" s="271"/>
      <c r="KAM308" s="275"/>
      <c r="KAN308" s="271"/>
      <c r="KAO308" s="275"/>
      <c r="KAP308" s="271"/>
      <c r="KAQ308" s="275"/>
      <c r="KAR308" s="271"/>
      <c r="KAS308" s="275"/>
      <c r="KAT308" s="271"/>
      <c r="KAU308" s="275"/>
      <c r="KAV308" s="271"/>
      <c r="KAW308" s="275"/>
      <c r="KAX308" s="271"/>
      <c r="KAY308" s="275"/>
      <c r="KAZ308" s="271"/>
      <c r="KBA308" s="275"/>
      <c r="KBB308" s="271"/>
      <c r="KBC308" s="275"/>
      <c r="KBD308" s="271"/>
      <c r="KBE308" s="275"/>
      <c r="KBF308" s="271"/>
      <c r="KBG308" s="275"/>
      <c r="KBH308" s="271"/>
      <c r="KBI308" s="275"/>
      <c r="KBJ308" s="271"/>
      <c r="KBK308" s="275"/>
      <c r="KBL308" s="271"/>
      <c r="KBM308" s="275"/>
      <c r="KBN308" s="271"/>
      <c r="KBO308" s="275"/>
      <c r="KBP308" s="271"/>
      <c r="KBQ308" s="275"/>
      <c r="KBR308" s="271"/>
      <c r="KBS308" s="275"/>
      <c r="KBT308" s="271"/>
      <c r="KBU308" s="275"/>
      <c r="KBV308" s="271"/>
      <c r="KBW308" s="275"/>
      <c r="KBX308" s="271"/>
      <c r="KBY308" s="275"/>
      <c r="KBZ308" s="271"/>
      <c r="KCA308" s="275"/>
      <c r="KCB308" s="271"/>
      <c r="KCC308" s="275"/>
      <c r="KCD308" s="271"/>
      <c r="KCE308" s="275"/>
      <c r="KCF308" s="271"/>
      <c r="KCG308" s="275"/>
      <c r="KCH308" s="271"/>
      <c r="KCI308" s="275"/>
      <c r="KCJ308" s="271"/>
      <c r="KCK308" s="275"/>
      <c r="KCL308" s="271"/>
      <c r="KCM308" s="275"/>
      <c r="KCN308" s="271"/>
      <c r="KCO308" s="275"/>
      <c r="KCP308" s="271"/>
      <c r="KCQ308" s="275"/>
      <c r="KCR308" s="271"/>
      <c r="KCS308" s="275"/>
      <c r="KCT308" s="271"/>
      <c r="KCU308" s="275"/>
      <c r="KCV308" s="271"/>
      <c r="KCW308" s="275"/>
      <c r="KCX308" s="271"/>
      <c r="KCY308" s="275"/>
      <c r="KCZ308" s="271"/>
      <c r="KDA308" s="275"/>
      <c r="KDB308" s="271"/>
      <c r="KDC308" s="275"/>
      <c r="KDD308" s="271"/>
      <c r="KDE308" s="275"/>
      <c r="KDF308" s="271"/>
      <c r="KDG308" s="275"/>
      <c r="KDH308" s="271"/>
      <c r="KDI308" s="275"/>
      <c r="KDJ308" s="271"/>
      <c r="KDK308" s="275"/>
      <c r="KDL308" s="271"/>
      <c r="KDM308" s="275"/>
      <c r="KDN308" s="271"/>
      <c r="KDO308" s="275"/>
      <c r="KDP308" s="271"/>
      <c r="KDQ308" s="275"/>
      <c r="KDR308" s="271"/>
      <c r="KDS308" s="275"/>
      <c r="KDT308" s="271"/>
      <c r="KDU308" s="275"/>
      <c r="KDV308" s="271"/>
      <c r="KDW308" s="275"/>
      <c r="KDX308" s="271"/>
      <c r="KDY308" s="275"/>
      <c r="KDZ308" s="271"/>
      <c r="KEA308" s="275"/>
      <c r="KEB308" s="271"/>
      <c r="KEC308" s="275"/>
      <c r="KED308" s="271"/>
      <c r="KEE308" s="275"/>
      <c r="KEF308" s="271"/>
      <c r="KEG308" s="275"/>
      <c r="KEH308" s="271"/>
      <c r="KEI308" s="275"/>
      <c r="KEJ308" s="271"/>
      <c r="KEK308" s="275"/>
      <c r="KEL308" s="271"/>
      <c r="KEM308" s="275"/>
      <c r="KEN308" s="271"/>
      <c r="KEO308" s="275"/>
      <c r="KEP308" s="271"/>
      <c r="KEQ308" s="275"/>
      <c r="KER308" s="271"/>
      <c r="KES308" s="275"/>
      <c r="KET308" s="271"/>
      <c r="KEU308" s="275"/>
      <c r="KEV308" s="271"/>
      <c r="KEW308" s="275"/>
      <c r="KEX308" s="271"/>
      <c r="KEY308" s="275"/>
      <c r="KEZ308" s="271"/>
      <c r="KFA308" s="275"/>
      <c r="KFB308" s="271"/>
      <c r="KFC308" s="275"/>
      <c r="KFD308" s="271"/>
      <c r="KFE308" s="275"/>
      <c r="KFF308" s="271"/>
      <c r="KFG308" s="275"/>
      <c r="KFH308" s="271"/>
      <c r="KFI308" s="275"/>
      <c r="KFJ308" s="271"/>
      <c r="KFK308" s="275"/>
      <c r="KFL308" s="271"/>
      <c r="KFM308" s="275"/>
      <c r="KFN308" s="271"/>
      <c r="KFO308" s="275"/>
      <c r="KFP308" s="271"/>
      <c r="KFQ308" s="275"/>
      <c r="KFR308" s="271"/>
      <c r="KFS308" s="275"/>
      <c r="KFT308" s="271"/>
      <c r="KFU308" s="275"/>
      <c r="KFV308" s="271"/>
      <c r="KFW308" s="275"/>
      <c r="KFX308" s="271"/>
      <c r="KFY308" s="275"/>
      <c r="KFZ308" s="271"/>
      <c r="KGA308" s="275"/>
      <c r="KGB308" s="271"/>
      <c r="KGC308" s="275"/>
      <c r="KGD308" s="271"/>
      <c r="KGE308" s="275"/>
      <c r="KGF308" s="271"/>
      <c r="KGG308" s="275"/>
      <c r="KGH308" s="271"/>
      <c r="KGI308" s="275"/>
      <c r="KGJ308" s="271"/>
      <c r="KGK308" s="275"/>
      <c r="KGL308" s="271"/>
      <c r="KGM308" s="275"/>
      <c r="KGN308" s="271"/>
      <c r="KGO308" s="275"/>
      <c r="KGP308" s="271"/>
      <c r="KGQ308" s="275"/>
      <c r="KGR308" s="271"/>
      <c r="KGS308" s="275"/>
      <c r="KGT308" s="271"/>
      <c r="KGU308" s="275"/>
      <c r="KGV308" s="271"/>
      <c r="KGW308" s="275"/>
      <c r="KGX308" s="271"/>
      <c r="KGY308" s="275"/>
      <c r="KGZ308" s="271"/>
      <c r="KHA308" s="275"/>
      <c r="KHB308" s="271"/>
      <c r="KHC308" s="275"/>
      <c r="KHD308" s="271"/>
      <c r="KHE308" s="275"/>
      <c r="KHF308" s="271"/>
      <c r="KHG308" s="275"/>
      <c r="KHH308" s="271"/>
      <c r="KHI308" s="275"/>
      <c r="KHJ308" s="271"/>
      <c r="KHK308" s="275"/>
      <c r="KHL308" s="271"/>
      <c r="KHM308" s="275"/>
      <c r="KHN308" s="271"/>
      <c r="KHO308" s="275"/>
      <c r="KHP308" s="271"/>
      <c r="KHQ308" s="275"/>
      <c r="KHR308" s="271"/>
      <c r="KHS308" s="275"/>
      <c r="KHT308" s="271"/>
      <c r="KHU308" s="275"/>
      <c r="KHV308" s="271"/>
      <c r="KHW308" s="275"/>
      <c r="KHX308" s="271"/>
      <c r="KHY308" s="275"/>
      <c r="KHZ308" s="271"/>
      <c r="KIA308" s="275"/>
      <c r="KIB308" s="271"/>
      <c r="KIC308" s="275"/>
      <c r="KID308" s="271"/>
      <c r="KIE308" s="275"/>
      <c r="KIF308" s="271"/>
      <c r="KIG308" s="275"/>
      <c r="KIH308" s="271"/>
      <c r="KII308" s="275"/>
      <c r="KIJ308" s="271"/>
      <c r="KIK308" s="275"/>
      <c r="KIL308" s="271"/>
      <c r="KIM308" s="275"/>
      <c r="KIN308" s="271"/>
      <c r="KIO308" s="275"/>
      <c r="KIP308" s="271"/>
      <c r="KIQ308" s="275"/>
      <c r="KIR308" s="271"/>
      <c r="KIS308" s="275"/>
      <c r="KIT308" s="271"/>
      <c r="KIU308" s="275"/>
      <c r="KIV308" s="271"/>
      <c r="KIW308" s="275"/>
      <c r="KIX308" s="271"/>
      <c r="KIY308" s="275"/>
      <c r="KIZ308" s="271"/>
      <c r="KJA308" s="275"/>
      <c r="KJB308" s="271"/>
      <c r="KJC308" s="275"/>
      <c r="KJD308" s="271"/>
      <c r="KJE308" s="275"/>
      <c r="KJF308" s="271"/>
      <c r="KJG308" s="275"/>
      <c r="KJH308" s="271"/>
      <c r="KJI308" s="275"/>
      <c r="KJJ308" s="271"/>
      <c r="KJK308" s="275"/>
      <c r="KJL308" s="271"/>
      <c r="KJM308" s="275"/>
      <c r="KJN308" s="271"/>
      <c r="KJO308" s="275"/>
      <c r="KJP308" s="271"/>
      <c r="KJQ308" s="275"/>
      <c r="KJR308" s="271"/>
      <c r="KJS308" s="275"/>
      <c r="KJT308" s="271"/>
      <c r="KJU308" s="275"/>
      <c r="KJV308" s="271"/>
      <c r="KJW308" s="275"/>
      <c r="KJX308" s="271"/>
      <c r="KJY308" s="275"/>
      <c r="KJZ308" s="271"/>
      <c r="KKA308" s="275"/>
      <c r="KKB308" s="271"/>
      <c r="KKC308" s="275"/>
      <c r="KKD308" s="271"/>
      <c r="KKE308" s="275"/>
      <c r="KKF308" s="271"/>
      <c r="KKG308" s="275"/>
      <c r="KKH308" s="271"/>
      <c r="KKI308" s="275"/>
      <c r="KKJ308" s="271"/>
      <c r="KKK308" s="275"/>
      <c r="KKL308" s="271"/>
      <c r="KKM308" s="275"/>
      <c r="KKN308" s="271"/>
      <c r="KKO308" s="275"/>
      <c r="KKP308" s="271"/>
      <c r="KKQ308" s="275"/>
      <c r="KKR308" s="271"/>
      <c r="KKS308" s="275"/>
      <c r="KKT308" s="271"/>
      <c r="KKU308" s="275"/>
      <c r="KKV308" s="271"/>
      <c r="KKW308" s="275"/>
      <c r="KKX308" s="271"/>
      <c r="KKY308" s="275"/>
      <c r="KKZ308" s="271"/>
      <c r="KLA308" s="275"/>
      <c r="KLB308" s="271"/>
      <c r="KLC308" s="275"/>
      <c r="KLD308" s="271"/>
      <c r="KLE308" s="275"/>
      <c r="KLF308" s="271"/>
      <c r="KLG308" s="275"/>
      <c r="KLH308" s="271"/>
      <c r="KLI308" s="275"/>
      <c r="KLJ308" s="271"/>
      <c r="KLK308" s="275"/>
      <c r="KLL308" s="271"/>
      <c r="KLM308" s="275"/>
      <c r="KLN308" s="271"/>
      <c r="KLO308" s="275"/>
      <c r="KLP308" s="271"/>
      <c r="KLQ308" s="275"/>
      <c r="KLR308" s="271"/>
      <c r="KLS308" s="275"/>
      <c r="KLT308" s="271"/>
      <c r="KLU308" s="275"/>
      <c r="KLV308" s="271"/>
      <c r="KLW308" s="275"/>
      <c r="KLX308" s="271"/>
      <c r="KLY308" s="275"/>
      <c r="KLZ308" s="271"/>
      <c r="KMA308" s="275"/>
      <c r="KMB308" s="271"/>
      <c r="KMC308" s="275"/>
      <c r="KMD308" s="271"/>
      <c r="KME308" s="275"/>
      <c r="KMF308" s="271"/>
      <c r="KMG308" s="275"/>
      <c r="KMH308" s="271"/>
      <c r="KMI308" s="275"/>
      <c r="KMJ308" s="271"/>
      <c r="KMK308" s="275"/>
      <c r="KML308" s="271"/>
      <c r="KMM308" s="275"/>
      <c r="KMN308" s="271"/>
      <c r="KMO308" s="275"/>
      <c r="KMP308" s="271"/>
      <c r="KMQ308" s="275"/>
      <c r="KMR308" s="271"/>
      <c r="KMS308" s="275"/>
      <c r="KMT308" s="271"/>
      <c r="KMU308" s="275"/>
      <c r="KMV308" s="271"/>
      <c r="KMW308" s="275"/>
      <c r="KMX308" s="271"/>
      <c r="KMY308" s="275"/>
      <c r="KMZ308" s="271"/>
      <c r="KNA308" s="275"/>
      <c r="KNB308" s="271"/>
      <c r="KNC308" s="275"/>
      <c r="KND308" s="271"/>
      <c r="KNE308" s="275"/>
      <c r="KNF308" s="271"/>
      <c r="KNG308" s="275"/>
      <c r="KNH308" s="271"/>
      <c r="KNI308" s="275"/>
      <c r="KNJ308" s="271"/>
      <c r="KNK308" s="275"/>
      <c r="KNL308" s="271"/>
      <c r="KNM308" s="275"/>
      <c r="KNN308" s="271"/>
      <c r="KNO308" s="275"/>
      <c r="KNP308" s="271"/>
      <c r="KNQ308" s="275"/>
      <c r="KNR308" s="271"/>
      <c r="KNS308" s="275"/>
      <c r="KNT308" s="271"/>
      <c r="KNU308" s="275"/>
      <c r="KNV308" s="271"/>
      <c r="KNW308" s="275"/>
      <c r="KNX308" s="271"/>
      <c r="KNY308" s="275"/>
      <c r="KNZ308" s="271"/>
      <c r="KOA308" s="275"/>
      <c r="KOB308" s="271"/>
      <c r="KOC308" s="275"/>
      <c r="KOD308" s="271"/>
      <c r="KOE308" s="275"/>
      <c r="KOF308" s="271"/>
      <c r="KOG308" s="275"/>
      <c r="KOH308" s="271"/>
      <c r="KOI308" s="275"/>
      <c r="KOJ308" s="271"/>
      <c r="KOK308" s="275"/>
      <c r="KOL308" s="271"/>
      <c r="KOM308" s="275"/>
      <c r="KON308" s="271"/>
      <c r="KOO308" s="275"/>
      <c r="KOP308" s="271"/>
      <c r="KOQ308" s="275"/>
      <c r="KOR308" s="271"/>
      <c r="KOS308" s="275"/>
      <c r="KOT308" s="271"/>
      <c r="KOU308" s="275"/>
      <c r="KOV308" s="271"/>
      <c r="KOW308" s="275"/>
      <c r="KOX308" s="271"/>
      <c r="KOY308" s="275"/>
      <c r="KOZ308" s="271"/>
      <c r="KPA308" s="275"/>
      <c r="KPB308" s="271"/>
      <c r="KPC308" s="275"/>
      <c r="KPD308" s="271"/>
      <c r="KPE308" s="275"/>
      <c r="KPF308" s="271"/>
      <c r="KPG308" s="275"/>
      <c r="KPH308" s="271"/>
      <c r="KPI308" s="275"/>
      <c r="KPJ308" s="271"/>
      <c r="KPK308" s="275"/>
      <c r="KPL308" s="271"/>
      <c r="KPM308" s="275"/>
      <c r="KPN308" s="271"/>
      <c r="KPO308" s="275"/>
      <c r="KPP308" s="271"/>
      <c r="KPQ308" s="275"/>
      <c r="KPR308" s="271"/>
      <c r="KPS308" s="275"/>
      <c r="KPT308" s="271"/>
      <c r="KPU308" s="275"/>
      <c r="KPV308" s="271"/>
      <c r="KPW308" s="275"/>
      <c r="KPX308" s="271"/>
      <c r="KPY308" s="275"/>
      <c r="KPZ308" s="271"/>
      <c r="KQA308" s="275"/>
      <c r="KQB308" s="271"/>
      <c r="KQC308" s="275"/>
      <c r="KQD308" s="271"/>
      <c r="KQE308" s="275"/>
      <c r="KQF308" s="271"/>
      <c r="KQG308" s="275"/>
      <c r="KQH308" s="271"/>
      <c r="KQI308" s="275"/>
      <c r="KQJ308" s="271"/>
      <c r="KQK308" s="275"/>
      <c r="KQL308" s="271"/>
      <c r="KQM308" s="275"/>
      <c r="KQN308" s="271"/>
      <c r="KQO308" s="275"/>
      <c r="KQP308" s="271"/>
      <c r="KQQ308" s="275"/>
      <c r="KQR308" s="271"/>
      <c r="KQS308" s="275"/>
      <c r="KQT308" s="271"/>
      <c r="KQU308" s="275"/>
      <c r="KQV308" s="271"/>
      <c r="KQW308" s="275"/>
      <c r="KQX308" s="271"/>
      <c r="KQY308" s="275"/>
      <c r="KQZ308" s="271"/>
      <c r="KRA308" s="275"/>
      <c r="KRB308" s="271"/>
      <c r="KRC308" s="275"/>
      <c r="KRD308" s="271"/>
      <c r="KRE308" s="275"/>
      <c r="KRF308" s="271"/>
      <c r="KRG308" s="275"/>
      <c r="KRH308" s="271"/>
      <c r="KRI308" s="275"/>
      <c r="KRJ308" s="271"/>
      <c r="KRK308" s="275"/>
      <c r="KRL308" s="271"/>
      <c r="KRM308" s="275"/>
      <c r="KRN308" s="271"/>
      <c r="KRO308" s="275"/>
      <c r="KRP308" s="271"/>
      <c r="KRQ308" s="275"/>
      <c r="KRR308" s="271"/>
      <c r="KRS308" s="275"/>
      <c r="KRT308" s="271"/>
      <c r="KRU308" s="275"/>
      <c r="KRV308" s="271"/>
      <c r="KRW308" s="275"/>
      <c r="KRX308" s="271"/>
      <c r="KRY308" s="275"/>
      <c r="KRZ308" s="271"/>
      <c r="KSA308" s="275"/>
      <c r="KSB308" s="271"/>
      <c r="KSC308" s="275"/>
      <c r="KSD308" s="271"/>
      <c r="KSE308" s="275"/>
      <c r="KSF308" s="271"/>
      <c r="KSG308" s="275"/>
      <c r="KSH308" s="271"/>
      <c r="KSI308" s="275"/>
      <c r="KSJ308" s="271"/>
      <c r="KSK308" s="275"/>
      <c r="KSL308" s="271"/>
      <c r="KSM308" s="275"/>
      <c r="KSN308" s="271"/>
      <c r="KSO308" s="275"/>
      <c r="KSP308" s="271"/>
      <c r="KSQ308" s="275"/>
      <c r="KSR308" s="271"/>
      <c r="KSS308" s="275"/>
      <c r="KST308" s="271"/>
      <c r="KSU308" s="275"/>
      <c r="KSV308" s="271"/>
      <c r="KSW308" s="275"/>
      <c r="KSX308" s="271"/>
      <c r="KSY308" s="275"/>
      <c r="KSZ308" s="271"/>
      <c r="KTA308" s="275"/>
      <c r="KTB308" s="271"/>
      <c r="KTC308" s="275"/>
      <c r="KTD308" s="271"/>
      <c r="KTE308" s="275"/>
      <c r="KTF308" s="271"/>
      <c r="KTG308" s="275"/>
      <c r="KTH308" s="271"/>
      <c r="KTI308" s="275"/>
      <c r="KTJ308" s="271"/>
      <c r="KTK308" s="275"/>
      <c r="KTL308" s="271"/>
      <c r="KTM308" s="275"/>
      <c r="KTN308" s="271"/>
      <c r="KTO308" s="275"/>
      <c r="KTP308" s="271"/>
      <c r="KTQ308" s="275"/>
      <c r="KTR308" s="271"/>
      <c r="KTS308" s="275"/>
      <c r="KTT308" s="271"/>
      <c r="KTU308" s="275"/>
      <c r="KTV308" s="271"/>
      <c r="KTW308" s="275"/>
      <c r="KTX308" s="271"/>
      <c r="KTY308" s="275"/>
      <c r="KTZ308" s="271"/>
      <c r="KUA308" s="275"/>
      <c r="KUB308" s="271"/>
      <c r="KUC308" s="275"/>
      <c r="KUD308" s="271"/>
      <c r="KUE308" s="275"/>
      <c r="KUF308" s="271"/>
      <c r="KUG308" s="275"/>
      <c r="KUH308" s="271"/>
      <c r="KUI308" s="275"/>
      <c r="KUJ308" s="271"/>
      <c r="KUK308" s="275"/>
      <c r="KUL308" s="271"/>
      <c r="KUM308" s="275"/>
      <c r="KUN308" s="271"/>
      <c r="KUO308" s="275"/>
      <c r="KUP308" s="271"/>
      <c r="KUQ308" s="275"/>
      <c r="KUR308" s="271"/>
      <c r="KUS308" s="275"/>
      <c r="KUT308" s="271"/>
      <c r="KUU308" s="275"/>
      <c r="KUV308" s="271"/>
      <c r="KUW308" s="275"/>
      <c r="KUX308" s="271"/>
      <c r="KUY308" s="275"/>
      <c r="KUZ308" s="271"/>
      <c r="KVA308" s="275"/>
      <c r="KVB308" s="271"/>
      <c r="KVC308" s="275"/>
      <c r="KVD308" s="271"/>
      <c r="KVE308" s="275"/>
      <c r="KVF308" s="271"/>
      <c r="KVG308" s="275"/>
      <c r="KVH308" s="271"/>
      <c r="KVI308" s="275"/>
      <c r="KVJ308" s="271"/>
      <c r="KVK308" s="275"/>
      <c r="KVL308" s="271"/>
      <c r="KVM308" s="275"/>
      <c r="KVN308" s="271"/>
      <c r="KVO308" s="275"/>
      <c r="KVP308" s="271"/>
      <c r="KVQ308" s="275"/>
      <c r="KVR308" s="271"/>
      <c r="KVS308" s="275"/>
      <c r="KVT308" s="271"/>
      <c r="KVU308" s="275"/>
      <c r="KVV308" s="271"/>
      <c r="KVW308" s="275"/>
      <c r="KVX308" s="271"/>
      <c r="KVY308" s="275"/>
      <c r="KVZ308" s="271"/>
      <c r="KWA308" s="275"/>
      <c r="KWB308" s="271"/>
      <c r="KWC308" s="275"/>
      <c r="KWD308" s="271"/>
      <c r="KWE308" s="275"/>
      <c r="KWF308" s="271"/>
      <c r="KWG308" s="275"/>
      <c r="KWH308" s="271"/>
      <c r="KWI308" s="275"/>
      <c r="KWJ308" s="271"/>
      <c r="KWK308" s="275"/>
      <c r="KWL308" s="271"/>
      <c r="KWM308" s="275"/>
      <c r="KWN308" s="271"/>
      <c r="KWO308" s="275"/>
      <c r="KWP308" s="271"/>
      <c r="KWQ308" s="275"/>
      <c r="KWR308" s="271"/>
      <c r="KWS308" s="275"/>
      <c r="KWT308" s="271"/>
      <c r="KWU308" s="275"/>
      <c r="KWV308" s="271"/>
      <c r="KWW308" s="275"/>
      <c r="KWX308" s="271"/>
      <c r="KWY308" s="275"/>
      <c r="KWZ308" s="271"/>
      <c r="KXA308" s="275"/>
      <c r="KXB308" s="271"/>
      <c r="KXC308" s="275"/>
      <c r="KXD308" s="271"/>
      <c r="KXE308" s="275"/>
      <c r="KXF308" s="271"/>
      <c r="KXG308" s="275"/>
      <c r="KXH308" s="271"/>
      <c r="KXI308" s="275"/>
      <c r="KXJ308" s="271"/>
      <c r="KXK308" s="275"/>
      <c r="KXL308" s="271"/>
      <c r="KXM308" s="275"/>
      <c r="KXN308" s="271"/>
      <c r="KXO308" s="275"/>
      <c r="KXP308" s="271"/>
      <c r="KXQ308" s="275"/>
      <c r="KXR308" s="271"/>
      <c r="KXS308" s="275"/>
      <c r="KXT308" s="271"/>
      <c r="KXU308" s="275"/>
      <c r="KXV308" s="271"/>
      <c r="KXW308" s="275"/>
      <c r="KXX308" s="271"/>
      <c r="KXY308" s="275"/>
      <c r="KXZ308" s="271"/>
      <c r="KYA308" s="275"/>
      <c r="KYB308" s="271"/>
      <c r="KYC308" s="275"/>
      <c r="KYD308" s="271"/>
      <c r="KYE308" s="275"/>
      <c r="KYF308" s="271"/>
      <c r="KYG308" s="275"/>
      <c r="KYH308" s="271"/>
      <c r="KYI308" s="275"/>
      <c r="KYJ308" s="271"/>
      <c r="KYK308" s="275"/>
      <c r="KYL308" s="271"/>
      <c r="KYM308" s="275"/>
      <c r="KYN308" s="271"/>
      <c r="KYO308" s="275"/>
      <c r="KYP308" s="271"/>
      <c r="KYQ308" s="275"/>
      <c r="KYR308" s="271"/>
      <c r="KYS308" s="275"/>
      <c r="KYT308" s="271"/>
      <c r="KYU308" s="275"/>
      <c r="KYV308" s="271"/>
      <c r="KYW308" s="275"/>
      <c r="KYX308" s="271"/>
      <c r="KYY308" s="275"/>
      <c r="KYZ308" s="271"/>
      <c r="KZA308" s="275"/>
      <c r="KZB308" s="271"/>
      <c r="KZC308" s="275"/>
      <c r="KZD308" s="271"/>
      <c r="KZE308" s="275"/>
      <c r="KZF308" s="271"/>
      <c r="KZG308" s="275"/>
      <c r="KZH308" s="271"/>
      <c r="KZI308" s="275"/>
      <c r="KZJ308" s="271"/>
      <c r="KZK308" s="275"/>
      <c r="KZL308" s="271"/>
      <c r="KZM308" s="275"/>
      <c r="KZN308" s="271"/>
      <c r="KZO308" s="275"/>
      <c r="KZP308" s="271"/>
      <c r="KZQ308" s="275"/>
      <c r="KZR308" s="271"/>
      <c r="KZS308" s="275"/>
      <c r="KZT308" s="271"/>
      <c r="KZU308" s="275"/>
      <c r="KZV308" s="271"/>
      <c r="KZW308" s="275"/>
      <c r="KZX308" s="271"/>
      <c r="KZY308" s="275"/>
      <c r="KZZ308" s="271"/>
      <c r="LAA308" s="275"/>
      <c r="LAB308" s="271"/>
      <c r="LAC308" s="275"/>
      <c r="LAD308" s="271"/>
      <c r="LAE308" s="275"/>
      <c r="LAF308" s="271"/>
      <c r="LAG308" s="275"/>
      <c r="LAH308" s="271"/>
      <c r="LAI308" s="275"/>
      <c r="LAJ308" s="271"/>
      <c r="LAK308" s="275"/>
      <c r="LAL308" s="271"/>
      <c r="LAM308" s="275"/>
      <c r="LAN308" s="271"/>
      <c r="LAO308" s="275"/>
      <c r="LAP308" s="271"/>
      <c r="LAQ308" s="275"/>
      <c r="LAR308" s="271"/>
      <c r="LAS308" s="275"/>
      <c r="LAT308" s="271"/>
      <c r="LAU308" s="275"/>
      <c r="LAV308" s="271"/>
      <c r="LAW308" s="275"/>
      <c r="LAX308" s="271"/>
      <c r="LAY308" s="275"/>
      <c r="LAZ308" s="271"/>
      <c r="LBA308" s="275"/>
      <c r="LBB308" s="271"/>
      <c r="LBC308" s="275"/>
      <c r="LBD308" s="271"/>
      <c r="LBE308" s="275"/>
      <c r="LBF308" s="271"/>
      <c r="LBG308" s="275"/>
      <c r="LBH308" s="271"/>
      <c r="LBI308" s="275"/>
      <c r="LBJ308" s="271"/>
      <c r="LBK308" s="275"/>
      <c r="LBL308" s="271"/>
      <c r="LBM308" s="275"/>
      <c r="LBN308" s="271"/>
      <c r="LBO308" s="275"/>
      <c r="LBP308" s="271"/>
      <c r="LBQ308" s="275"/>
      <c r="LBR308" s="271"/>
      <c r="LBS308" s="275"/>
      <c r="LBT308" s="271"/>
      <c r="LBU308" s="275"/>
      <c r="LBV308" s="271"/>
      <c r="LBW308" s="275"/>
      <c r="LBX308" s="271"/>
      <c r="LBY308" s="275"/>
      <c r="LBZ308" s="271"/>
      <c r="LCA308" s="275"/>
      <c r="LCB308" s="271"/>
      <c r="LCC308" s="275"/>
      <c r="LCD308" s="271"/>
      <c r="LCE308" s="275"/>
      <c r="LCF308" s="271"/>
      <c r="LCG308" s="275"/>
      <c r="LCH308" s="271"/>
      <c r="LCI308" s="275"/>
      <c r="LCJ308" s="271"/>
      <c r="LCK308" s="275"/>
      <c r="LCL308" s="271"/>
      <c r="LCM308" s="275"/>
      <c r="LCN308" s="271"/>
      <c r="LCO308" s="275"/>
      <c r="LCP308" s="271"/>
      <c r="LCQ308" s="275"/>
      <c r="LCR308" s="271"/>
      <c r="LCS308" s="275"/>
      <c r="LCT308" s="271"/>
      <c r="LCU308" s="275"/>
      <c r="LCV308" s="271"/>
      <c r="LCW308" s="275"/>
      <c r="LCX308" s="271"/>
      <c r="LCY308" s="275"/>
      <c r="LCZ308" s="271"/>
      <c r="LDA308" s="275"/>
      <c r="LDB308" s="271"/>
      <c r="LDC308" s="275"/>
      <c r="LDD308" s="271"/>
      <c r="LDE308" s="275"/>
      <c r="LDF308" s="271"/>
      <c r="LDG308" s="275"/>
      <c r="LDH308" s="271"/>
      <c r="LDI308" s="275"/>
      <c r="LDJ308" s="271"/>
      <c r="LDK308" s="275"/>
      <c r="LDL308" s="271"/>
      <c r="LDM308" s="275"/>
      <c r="LDN308" s="271"/>
      <c r="LDO308" s="275"/>
      <c r="LDP308" s="271"/>
      <c r="LDQ308" s="275"/>
      <c r="LDR308" s="271"/>
      <c r="LDS308" s="275"/>
      <c r="LDT308" s="271"/>
      <c r="LDU308" s="275"/>
      <c r="LDV308" s="271"/>
      <c r="LDW308" s="275"/>
      <c r="LDX308" s="271"/>
      <c r="LDY308" s="275"/>
      <c r="LDZ308" s="271"/>
      <c r="LEA308" s="275"/>
      <c r="LEB308" s="271"/>
      <c r="LEC308" s="275"/>
      <c r="LED308" s="271"/>
      <c r="LEE308" s="275"/>
      <c r="LEF308" s="271"/>
      <c r="LEG308" s="275"/>
      <c r="LEH308" s="271"/>
      <c r="LEI308" s="275"/>
      <c r="LEJ308" s="271"/>
      <c r="LEK308" s="275"/>
      <c r="LEL308" s="271"/>
      <c r="LEM308" s="275"/>
      <c r="LEN308" s="271"/>
      <c r="LEO308" s="275"/>
      <c r="LEP308" s="271"/>
      <c r="LEQ308" s="275"/>
      <c r="LER308" s="271"/>
      <c r="LES308" s="275"/>
      <c r="LET308" s="271"/>
      <c r="LEU308" s="275"/>
      <c r="LEV308" s="271"/>
      <c r="LEW308" s="275"/>
      <c r="LEX308" s="271"/>
      <c r="LEY308" s="275"/>
      <c r="LEZ308" s="271"/>
      <c r="LFA308" s="275"/>
      <c r="LFB308" s="271"/>
      <c r="LFC308" s="275"/>
      <c r="LFD308" s="271"/>
      <c r="LFE308" s="275"/>
      <c r="LFF308" s="271"/>
      <c r="LFG308" s="275"/>
      <c r="LFH308" s="271"/>
      <c r="LFI308" s="275"/>
      <c r="LFJ308" s="271"/>
      <c r="LFK308" s="275"/>
      <c r="LFL308" s="271"/>
      <c r="LFM308" s="275"/>
      <c r="LFN308" s="271"/>
      <c r="LFO308" s="275"/>
      <c r="LFP308" s="271"/>
      <c r="LFQ308" s="275"/>
      <c r="LFR308" s="271"/>
      <c r="LFS308" s="275"/>
      <c r="LFT308" s="271"/>
      <c r="LFU308" s="275"/>
      <c r="LFV308" s="271"/>
      <c r="LFW308" s="275"/>
      <c r="LFX308" s="271"/>
      <c r="LFY308" s="275"/>
      <c r="LFZ308" s="271"/>
      <c r="LGA308" s="275"/>
      <c r="LGB308" s="271"/>
      <c r="LGC308" s="275"/>
      <c r="LGD308" s="271"/>
      <c r="LGE308" s="275"/>
      <c r="LGF308" s="271"/>
      <c r="LGG308" s="275"/>
      <c r="LGH308" s="271"/>
      <c r="LGI308" s="275"/>
      <c r="LGJ308" s="271"/>
      <c r="LGK308" s="275"/>
      <c r="LGL308" s="271"/>
      <c r="LGM308" s="275"/>
      <c r="LGN308" s="271"/>
      <c r="LGO308" s="275"/>
      <c r="LGP308" s="271"/>
      <c r="LGQ308" s="275"/>
      <c r="LGR308" s="271"/>
      <c r="LGS308" s="275"/>
      <c r="LGT308" s="271"/>
      <c r="LGU308" s="275"/>
      <c r="LGV308" s="271"/>
      <c r="LGW308" s="275"/>
      <c r="LGX308" s="271"/>
      <c r="LGY308" s="275"/>
      <c r="LGZ308" s="271"/>
      <c r="LHA308" s="275"/>
      <c r="LHB308" s="271"/>
      <c r="LHC308" s="275"/>
      <c r="LHD308" s="271"/>
      <c r="LHE308" s="275"/>
      <c r="LHF308" s="271"/>
      <c r="LHG308" s="275"/>
      <c r="LHH308" s="271"/>
      <c r="LHI308" s="275"/>
      <c r="LHJ308" s="271"/>
      <c r="LHK308" s="275"/>
      <c r="LHL308" s="271"/>
      <c r="LHM308" s="275"/>
      <c r="LHN308" s="271"/>
      <c r="LHO308" s="275"/>
      <c r="LHP308" s="271"/>
      <c r="LHQ308" s="275"/>
      <c r="LHR308" s="271"/>
      <c r="LHS308" s="275"/>
      <c r="LHT308" s="271"/>
      <c r="LHU308" s="275"/>
      <c r="LHV308" s="271"/>
      <c r="LHW308" s="275"/>
      <c r="LHX308" s="271"/>
      <c r="LHY308" s="275"/>
      <c r="LHZ308" s="271"/>
      <c r="LIA308" s="275"/>
      <c r="LIB308" s="271"/>
      <c r="LIC308" s="275"/>
      <c r="LID308" s="271"/>
      <c r="LIE308" s="275"/>
      <c r="LIF308" s="271"/>
      <c r="LIG308" s="275"/>
      <c r="LIH308" s="271"/>
      <c r="LII308" s="275"/>
      <c r="LIJ308" s="271"/>
      <c r="LIK308" s="275"/>
      <c r="LIL308" s="271"/>
      <c r="LIM308" s="275"/>
      <c r="LIN308" s="271"/>
      <c r="LIO308" s="275"/>
      <c r="LIP308" s="271"/>
      <c r="LIQ308" s="275"/>
      <c r="LIR308" s="271"/>
      <c r="LIS308" s="275"/>
      <c r="LIT308" s="271"/>
      <c r="LIU308" s="275"/>
      <c r="LIV308" s="271"/>
      <c r="LIW308" s="275"/>
      <c r="LIX308" s="271"/>
      <c r="LIY308" s="275"/>
      <c r="LIZ308" s="271"/>
      <c r="LJA308" s="275"/>
      <c r="LJB308" s="271"/>
      <c r="LJC308" s="275"/>
      <c r="LJD308" s="271"/>
      <c r="LJE308" s="275"/>
      <c r="LJF308" s="271"/>
      <c r="LJG308" s="275"/>
      <c r="LJH308" s="271"/>
      <c r="LJI308" s="275"/>
      <c r="LJJ308" s="271"/>
      <c r="LJK308" s="275"/>
      <c r="LJL308" s="271"/>
      <c r="LJM308" s="275"/>
      <c r="LJN308" s="271"/>
      <c r="LJO308" s="275"/>
      <c r="LJP308" s="271"/>
      <c r="LJQ308" s="275"/>
      <c r="LJR308" s="271"/>
      <c r="LJS308" s="275"/>
      <c r="LJT308" s="271"/>
      <c r="LJU308" s="275"/>
      <c r="LJV308" s="271"/>
      <c r="LJW308" s="275"/>
      <c r="LJX308" s="271"/>
      <c r="LJY308" s="275"/>
      <c r="LJZ308" s="271"/>
      <c r="LKA308" s="275"/>
      <c r="LKB308" s="271"/>
      <c r="LKC308" s="275"/>
      <c r="LKD308" s="271"/>
      <c r="LKE308" s="275"/>
      <c r="LKF308" s="271"/>
      <c r="LKG308" s="275"/>
      <c r="LKH308" s="271"/>
      <c r="LKI308" s="275"/>
      <c r="LKJ308" s="271"/>
      <c r="LKK308" s="275"/>
      <c r="LKL308" s="271"/>
      <c r="LKM308" s="275"/>
      <c r="LKN308" s="271"/>
      <c r="LKO308" s="275"/>
      <c r="LKP308" s="271"/>
      <c r="LKQ308" s="275"/>
      <c r="LKR308" s="271"/>
      <c r="LKS308" s="275"/>
      <c r="LKT308" s="271"/>
      <c r="LKU308" s="275"/>
      <c r="LKV308" s="271"/>
      <c r="LKW308" s="275"/>
      <c r="LKX308" s="271"/>
      <c r="LKY308" s="275"/>
      <c r="LKZ308" s="271"/>
      <c r="LLA308" s="275"/>
      <c r="LLB308" s="271"/>
      <c r="LLC308" s="275"/>
      <c r="LLD308" s="271"/>
      <c r="LLE308" s="275"/>
      <c r="LLF308" s="271"/>
      <c r="LLG308" s="275"/>
      <c r="LLH308" s="271"/>
      <c r="LLI308" s="275"/>
      <c r="LLJ308" s="271"/>
      <c r="LLK308" s="275"/>
      <c r="LLL308" s="271"/>
      <c r="LLM308" s="275"/>
      <c r="LLN308" s="271"/>
      <c r="LLO308" s="275"/>
      <c r="LLP308" s="271"/>
      <c r="LLQ308" s="275"/>
      <c r="LLR308" s="271"/>
      <c r="LLS308" s="275"/>
      <c r="LLT308" s="271"/>
      <c r="LLU308" s="275"/>
      <c r="LLV308" s="271"/>
      <c r="LLW308" s="275"/>
      <c r="LLX308" s="271"/>
      <c r="LLY308" s="275"/>
      <c r="LLZ308" s="271"/>
      <c r="LMA308" s="275"/>
      <c r="LMB308" s="271"/>
      <c r="LMC308" s="275"/>
      <c r="LMD308" s="271"/>
      <c r="LME308" s="275"/>
      <c r="LMF308" s="271"/>
      <c r="LMG308" s="275"/>
      <c r="LMH308" s="271"/>
      <c r="LMI308" s="275"/>
      <c r="LMJ308" s="271"/>
      <c r="LMK308" s="275"/>
      <c r="LML308" s="271"/>
      <c r="LMM308" s="275"/>
      <c r="LMN308" s="271"/>
      <c r="LMO308" s="275"/>
      <c r="LMP308" s="271"/>
      <c r="LMQ308" s="275"/>
      <c r="LMR308" s="271"/>
      <c r="LMS308" s="275"/>
      <c r="LMT308" s="271"/>
      <c r="LMU308" s="275"/>
      <c r="LMV308" s="271"/>
      <c r="LMW308" s="275"/>
      <c r="LMX308" s="271"/>
      <c r="LMY308" s="275"/>
      <c r="LMZ308" s="271"/>
      <c r="LNA308" s="275"/>
      <c r="LNB308" s="271"/>
      <c r="LNC308" s="275"/>
      <c r="LND308" s="271"/>
      <c r="LNE308" s="275"/>
      <c r="LNF308" s="271"/>
      <c r="LNG308" s="275"/>
      <c r="LNH308" s="271"/>
      <c r="LNI308" s="275"/>
      <c r="LNJ308" s="271"/>
      <c r="LNK308" s="275"/>
      <c r="LNL308" s="271"/>
      <c r="LNM308" s="275"/>
      <c r="LNN308" s="271"/>
      <c r="LNO308" s="275"/>
      <c r="LNP308" s="271"/>
      <c r="LNQ308" s="275"/>
      <c r="LNR308" s="271"/>
      <c r="LNS308" s="275"/>
      <c r="LNT308" s="271"/>
      <c r="LNU308" s="275"/>
      <c r="LNV308" s="271"/>
      <c r="LNW308" s="275"/>
      <c r="LNX308" s="271"/>
      <c r="LNY308" s="275"/>
      <c r="LNZ308" s="271"/>
      <c r="LOA308" s="275"/>
      <c r="LOB308" s="271"/>
      <c r="LOC308" s="275"/>
      <c r="LOD308" s="271"/>
      <c r="LOE308" s="275"/>
      <c r="LOF308" s="271"/>
      <c r="LOG308" s="275"/>
      <c r="LOH308" s="271"/>
      <c r="LOI308" s="275"/>
      <c r="LOJ308" s="271"/>
      <c r="LOK308" s="275"/>
      <c r="LOL308" s="271"/>
      <c r="LOM308" s="275"/>
      <c r="LON308" s="271"/>
      <c r="LOO308" s="275"/>
      <c r="LOP308" s="271"/>
      <c r="LOQ308" s="275"/>
      <c r="LOR308" s="271"/>
      <c r="LOS308" s="275"/>
      <c r="LOT308" s="271"/>
      <c r="LOU308" s="275"/>
      <c r="LOV308" s="271"/>
      <c r="LOW308" s="275"/>
      <c r="LOX308" s="271"/>
      <c r="LOY308" s="275"/>
      <c r="LOZ308" s="271"/>
      <c r="LPA308" s="275"/>
      <c r="LPB308" s="271"/>
      <c r="LPC308" s="275"/>
      <c r="LPD308" s="271"/>
      <c r="LPE308" s="275"/>
      <c r="LPF308" s="271"/>
      <c r="LPG308" s="275"/>
      <c r="LPH308" s="271"/>
      <c r="LPI308" s="275"/>
      <c r="LPJ308" s="271"/>
      <c r="LPK308" s="275"/>
      <c r="LPL308" s="271"/>
      <c r="LPM308" s="275"/>
      <c r="LPN308" s="271"/>
      <c r="LPO308" s="275"/>
      <c r="LPP308" s="271"/>
      <c r="LPQ308" s="275"/>
      <c r="LPR308" s="271"/>
      <c r="LPS308" s="275"/>
      <c r="LPT308" s="271"/>
      <c r="LPU308" s="275"/>
      <c r="LPV308" s="271"/>
      <c r="LPW308" s="275"/>
      <c r="LPX308" s="271"/>
      <c r="LPY308" s="275"/>
      <c r="LPZ308" s="271"/>
      <c r="LQA308" s="275"/>
      <c r="LQB308" s="271"/>
      <c r="LQC308" s="275"/>
      <c r="LQD308" s="271"/>
      <c r="LQE308" s="275"/>
      <c r="LQF308" s="271"/>
      <c r="LQG308" s="275"/>
      <c r="LQH308" s="271"/>
      <c r="LQI308" s="275"/>
      <c r="LQJ308" s="271"/>
      <c r="LQK308" s="275"/>
      <c r="LQL308" s="271"/>
      <c r="LQM308" s="275"/>
      <c r="LQN308" s="271"/>
      <c r="LQO308" s="275"/>
      <c r="LQP308" s="271"/>
      <c r="LQQ308" s="275"/>
      <c r="LQR308" s="271"/>
      <c r="LQS308" s="275"/>
      <c r="LQT308" s="271"/>
      <c r="LQU308" s="275"/>
      <c r="LQV308" s="271"/>
      <c r="LQW308" s="275"/>
      <c r="LQX308" s="271"/>
      <c r="LQY308" s="275"/>
      <c r="LQZ308" s="271"/>
      <c r="LRA308" s="275"/>
      <c r="LRB308" s="271"/>
      <c r="LRC308" s="275"/>
      <c r="LRD308" s="271"/>
      <c r="LRE308" s="275"/>
      <c r="LRF308" s="271"/>
      <c r="LRG308" s="275"/>
      <c r="LRH308" s="271"/>
      <c r="LRI308" s="275"/>
      <c r="LRJ308" s="271"/>
      <c r="LRK308" s="275"/>
      <c r="LRL308" s="271"/>
      <c r="LRM308" s="275"/>
      <c r="LRN308" s="271"/>
      <c r="LRO308" s="275"/>
      <c r="LRP308" s="271"/>
      <c r="LRQ308" s="275"/>
      <c r="LRR308" s="271"/>
      <c r="LRS308" s="275"/>
      <c r="LRT308" s="271"/>
      <c r="LRU308" s="275"/>
      <c r="LRV308" s="271"/>
      <c r="LRW308" s="275"/>
      <c r="LRX308" s="271"/>
      <c r="LRY308" s="275"/>
      <c r="LRZ308" s="271"/>
      <c r="LSA308" s="275"/>
      <c r="LSB308" s="271"/>
      <c r="LSC308" s="275"/>
      <c r="LSD308" s="271"/>
      <c r="LSE308" s="275"/>
      <c r="LSF308" s="271"/>
      <c r="LSG308" s="275"/>
      <c r="LSH308" s="271"/>
      <c r="LSI308" s="275"/>
      <c r="LSJ308" s="271"/>
      <c r="LSK308" s="275"/>
      <c r="LSL308" s="271"/>
      <c r="LSM308" s="275"/>
      <c r="LSN308" s="271"/>
      <c r="LSO308" s="275"/>
      <c r="LSP308" s="271"/>
      <c r="LSQ308" s="275"/>
      <c r="LSR308" s="271"/>
      <c r="LSS308" s="275"/>
      <c r="LST308" s="271"/>
      <c r="LSU308" s="275"/>
      <c r="LSV308" s="271"/>
      <c r="LSW308" s="275"/>
      <c r="LSX308" s="271"/>
      <c r="LSY308" s="275"/>
      <c r="LSZ308" s="271"/>
      <c r="LTA308" s="275"/>
      <c r="LTB308" s="271"/>
      <c r="LTC308" s="275"/>
      <c r="LTD308" s="271"/>
      <c r="LTE308" s="275"/>
      <c r="LTF308" s="271"/>
      <c r="LTG308" s="275"/>
      <c r="LTH308" s="271"/>
      <c r="LTI308" s="275"/>
      <c r="LTJ308" s="271"/>
      <c r="LTK308" s="275"/>
      <c r="LTL308" s="271"/>
      <c r="LTM308" s="275"/>
      <c r="LTN308" s="271"/>
      <c r="LTO308" s="275"/>
      <c r="LTP308" s="271"/>
      <c r="LTQ308" s="275"/>
      <c r="LTR308" s="271"/>
      <c r="LTS308" s="275"/>
      <c r="LTT308" s="271"/>
      <c r="LTU308" s="275"/>
      <c r="LTV308" s="271"/>
      <c r="LTW308" s="275"/>
      <c r="LTX308" s="271"/>
      <c r="LTY308" s="275"/>
      <c r="LTZ308" s="271"/>
      <c r="LUA308" s="275"/>
      <c r="LUB308" s="271"/>
      <c r="LUC308" s="275"/>
      <c r="LUD308" s="271"/>
      <c r="LUE308" s="275"/>
      <c r="LUF308" s="271"/>
      <c r="LUG308" s="275"/>
      <c r="LUH308" s="271"/>
      <c r="LUI308" s="275"/>
      <c r="LUJ308" s="271"/>
      <c r="LUK308" s="275"/>
      <c r="LUL308" s="271"/>
      <c r="LUM308" s="275"/>
      <c r="LUN308" s="271"/>
      <c r="LUO308" s="275"/>
      <c r="LUP308" s="271"/>
      <c r="LUQ308" s="275"/>
      <c r="LUR308" s="271"/>
      <c r="LUS308" s="275"/>
      <c r="LUT308" s="271"/>
      <c r="LUU308" s="275"/>
      <c r="LUV308" s="271"/>
      <c r="LUW308" s="275"/>
      <c r="LUX308" s="271"/>
      <c r="LUY308" s="275"/>
      <c r="LUZ308" s="271"/>
      <c r="LVA308" s="275"/>
      <c r="LVB308" s="271"/>
      <c r="LVC308" s="275"/>
      <c r="LVD308" s="271"/>
      <c r="LVE308" s="275"/>
      <c r="LVF308" s="271"/>
      <c r="LVG308" s="275"/>
      <c r="LVH308" s="271"/>
      <c r="LVI308" s="275"/>
      <c r="LVJ308" s="271"/>
      <c r="LVK308" s="275"/>
      <c r="LVL308" s="271"/>
      <c r="LVM308" s="275"/>
      <c r="LVN308" s="271"/>
      <c r="LVO308" s="275"/>
      <c r="LVP308" s="271"/>
      <c r="LVQ308" s="275"/>
      <c r="LVR308" s="271"/>
      <c r="LVS308" s="275"/>
      <c r="LVT308" s="271"/>
      <c r="LVU308" s="275"/>
      <c r="LVV308" s="271"/>
      <c r="LVW308" s="275"/>
      <c r="LVX308" s="271"/>
      <c r="LVY308" s="275"/>
      <c r="LVZ308" s="271"/>
      <c r="LWA308" s="275"/>
      <c r="LWB308" s="271"/>
      <c r="LWC308" s="275"/>
      <c r="LWD308" s="271"/>
      <c r="LWE308" s="275"/>
      <c r="LWF308" s="271"/>
      <c r="LWG308" s="275"/>
      <c r="LWH308" s="271"/>
      <c r="LWI308" s="275"/>
      <c r="LWJ308" s="271"/>
      <c r="LWK308" s="275"/>
      <c r="LWL308" s="271"/>
      <c r="LWM308" s="275"/>
      <c r="LWN308" s="271"/>
      <c r="LWO308" s="275"/>
      <c r="LWP308" s="271"/>
      <c r="LWQ308" s="275"/>
      <c r="LWR308" s="271"/>
      <c r="LWS308" s="275"/>
      <c r="LWT308" s="271"/>
      <c r="LWU308" s="275"/>
      <c r="LWV308" s="271"/>
      <c r="LWW308" s="275"/>
      <c r="LWX308" s="271"/>
      <c r="LWY308" s="275"/>
      <c r="LWZ308" s="271"/>
      <c r="LXA308" s="275"/>
      <c r="LXB308" s="271"/>
      <c r="LXC308" s="275"/>
      <c r="LXD308" s="271"/>
      <c r="LXE308" s="275"/>
      <c r="LXF308" s="271"/>
      <c r="LXG308" s="275"/>
      <c r="LXH308" s="271"/>
      <c r="LXI308" s="275"/>
      <c r="LXJ308" s="271"/>
      <c r="LXK308" s="275"/>
      <c r="LXL308" s="271"/>
      <c r="LXM308" s="275"/>
      <c r="LXN308" s="271"/>
      <c r="LXO308" s="275"/>
      <c r="LXP308" s="271"/>
      <c r="LXQ308" s="275"/>
      <c r="LXR308" s="271"/>
      <c r="LXS308" s="275"/>
      <c r="LXT308" s="271"/>
      <c r="LXU308" s="275"/>
      <c r="LXV308" s="271"/>
      <c r="LXW308" s="275"/>
      <c r="LXX308" s="271"/>
      <c r="LXY308" s="275"/>
      <c r="LXZ308" s="271"/>
      <c r="LYA308" s="275"/>
      <c r="LYB308" s="271"/>
      <c r="LYC308" s="275"/>
      <c r="LYD308" s="271"/>
      <c r="LYE308" s="275"/>
      <c r="LYF308" s="271"/>
      <c r="LYG308" s="275"/>
      <c r="LYH308" s="271"/>
      <c r="LYI308" s="275"/>
      <c r="LYJ308" s="271"/>
      <c r="LYK308" s="275"/>
      <c r="LYL308" s="271"/>
      <c r="LYM308" s="275"/>
      <c r="LYN308" s="271"/>
      <c r="LYO308" s="275"/>
      <c r="LYP308" s="271"/>
      <c r="LYQ308" s="275"/>
      <c r="LYR308" s="271"/>
      <c r="LYS308" s="275"/>
      <c r="LYT308" s="271"/>
      <c r="LYU308" s="275"/>
      <c r="LYV308" s="271"/>
      <c r="LYW308" s="275"/>
      <c r="LYX308" s="271"/>
      <c r="LYY308" s="275"/>
      <c r="LYZ308" s="271"/>
      <c r="LZA308" s="275"/>
      <c r="LZB308" s="271"/>
      <c r="LZC308" s="275"/>
      <c r="LZD308" s="271"/>
      <c r="LZE308" s="275"/>
      <c r="LZF308" s="271"/>
      <c r="LZG308" s="275"/>
      <c r="LZH308" s="271"/>
      <c r="LZI308" s="275"/>
      <c r="LZJ308" s="271"/>
      <c r="LZK308" s="275"/>
      <c r="LZL308" s="271"/>
      <c r="LZM308" s="275"/>
      <c r="LZN308" s="271"/>
      <c r="LZO308" s="275"/>
      <c r="LZP308" s="271"/>
      <c r="LZQ308" s="275"/>
      <c r="LZR308" s="271"/>
      <c r="LZS308" s="275"/>
      <c r="LZT308" s="271"/>
      <c r="LZU308" s="275"/>
      <c r="LZV308" s="271"/>
      <c r="LZW308" s="275"/>
      <c r="LZX308" s="271"/>
      <c r="LZY308" s="275"/>
      <c r="LZZ308" s="271"/>
      <c r="MAA308" s="275"/>
      <c r="MAB308" s="271"/>
      <c r="MAC308" s="275"/>
      <c r="MAD308" s="271"/>
      <c r="MAE308" s="275"/>
      <c r="MAF308" s="271"/>
      <c r="MAG308" s="275"/>
      <c r="MAH308" s="271"/>
      <c r="MAI308" s="275"/>
      <c r="MAJ308" s="271"/>
      <c r="MAK308" s="275"/>
      <c r="MAL308" s="271"/>
      <c r="MAM308" s="275"/>
      <c r="MAN308" s="271"/>
      <c r="MAO308" s="275"/>
      <c r="MAP308" s="271"/>
      <c r="MAQ308" s="275"/>
      <c r="MAR308" s="271"/>
      <c r="MAS308" s="275"/>
      <c r="MAT308" s="271"/>
      <c r="MAU308" s="275"/>
      <c r="MAV308" s="271"/>
      <c r="MAW308" s="275"/>
      <c r="MAX308" s="271"/>
      <c r="MAY308" s="275"/>
      <c r="MAZ308" s="271"/>
      <c r="MBA308" s="275"/>
      <c r="MBB308" s="271"/>
      <c r="MBC308" s="275"/>
      <c r="MBD308" s="271"/>
      <c r="MBE308" s="275"/>
      <c r="MBF308" s="271"/>
      <c r="MBG308" s="275"/>
      <c r="MBH308" s="271"/>
      <c r="MBI308" s="275"/>
      <c r="MBJ308" s="271"/>
      <c r="MBK308" s="275"/>
      <c r="MBL308" s="271"/>
      <c r="MBM308" s="275"/>
      <c r="MBN308" s="271"/>
      <c r="MBO308" s="275"/>
      <c r="MBP308" s="271"/>
      <c r="MBQ308" s="275"/>
      <c r="MBR308" s="271"/>
      <c r="MBS308" s="275"/>
      <c r="MBT308" s="271"/>
      <c r="MBU308" s="275"/>
      <c r="MBV308" s="271"/>
      <c r="MBW308" s="275"/>
      <c r="MBX308" s="271"/>
      <c r="MBY308" s="275"/>
      <c r="MBZ308" s="271"/>
      <c r="MCA308" s="275"/>
      <c r="MCB308" s="271"/>
      <c r="MCC308" s="275"/>
      <c r="MCD308" s="271"/>
      <c r="MCE308" s="275"/>
      <c r="MCF308" s="271"/>
      <c r="MCG308" s="275"/>
      <c r="MCH308" s="271"/>
      <c r="MCI308" s="275"/>
      <c r="MCJ308" s="271"/>
      <c r="MCK308" s="275"/>
      <c r="MCL308" s="271"/>
      <c r="MCM308" s="275"/>
      <c r="MCN308" s="271"/>
      <c r="MCO308" s="275"/>
      <c r="MCP308" s="271"/>
      <c r="MCQ308" s="275"/>
      <c r="MCR308" s="271"/>
      <c r="MCS308" s="275"/>
      <c r="MCT308" s="271"/>
      <c r="MCU308" s="275"/>
      <c r="MCV308" s="271"/>
      <c r="MCW308" s="275"/>
      <c r="MCX308" s="271"/>
      <c r="MCY308" s="275"/>
      <c r="MCZ308" s="271"/>
      <c r="MDA308" s="275"/>
      <c r="MDB308" s="271"/>
      <c r="MDC308" s="275"/>
      <c r="MDD308" s="271"/>
      <c r="MDE308" s="275"/>
      <c r="MDF308" s="271"/>
      <c r="MDG308" s="275"/>
      <c r="MDH308" s="271"/>
      <c r="MDI308" s="275"/>
      <c r="MDJ308" s="271"/>
      <c r="MDK308" s="275"/>
      <c r="MDL308" s="271"/>
      <c r="MDM308" s="275"/>
      <c r="MDN308" s="271"/>
      <c r="MDO308" s="275"/>
      <c r="MDP308" s="271"/>
      <c r="MDQ308" s="275"/>
      <c r="MDR308" s="271"/>
      <c r="MDS308" s="275"/>
      <c r="MDT308" s="271"/>
      <c r="MDU308" s="275"/>
      <c r="MDV308" s="271"/>
      <c r="MDW308" s="275"/>
      <c r="MDX308" s="271"/>
      <c r="MDY308" s="275"/>
      <c r="MDZ308" s="271"/>
      <c r="MEA308" s="275"/>
      <c r="MEB308" s="271"/>
      <c r="MEC308" s="275"/>
      <c r="MED308" s="271"/>
      <c r="MEE308" s="275"/>
      <c r="MEF308" s="271"/>
      <c r="MEG308" s="275"/>
      <c r="MEH308" s="271"/>
      <c r="MEI308" s="275"/>
      <c r="MEJ308" s="271"/>
      <c r="MEK308" s="275"/>
      <c r="MEL308" s="271"/>
      <c r="MEM308" s="275"/>
      <c r="MEN308" s="271"/>
      <c r="MEO308" s="275"/>
      <c r="MEP308" s="271"/>
      <c r="MEQ308" s="275"/>
      <c r="MER308" s="271"/>
      <c r="MES308" s="275"/>
      <c r="MET308" s="271"/>
      <c r="MEU308" s="275"/>
      <c r="MEV308" s="271"/>
      <c r="MEW308" s="275"/>
      <c r="MEX308" s="271"/>
      <c r="MEY308" s="275"/>
      <c r="MEZ308" s="271"/>
      <c r="MFA308" s="275"/>
      <c r="MFB308" s="271"/>
      <c r="MFC308" s="275"/>
      <c r="MFD308" s="271"/>
      <c r="MFE308" s="275"/>
      <c r="MFF308" s="271"/>
      <c r="MFG308" s="275"/>
      <c r="MFH308" s="271"/>
      <c r="MFI308" s="275"/>
      <c r="MFJ308" s="271"/>
      <c r="MFK308" s="275"/>
      <c r="MFL308" s="271"/>
      <c r="MFM308" s="275"/>
      <c r="MFN308" s="271"/>
      <c r="MFO308" s="275"/>
      <c r="MFP308" s="271"/>
      <c r="MFQ308" s="275"/>
      <c r="MFR308" s="271"/>
      <c r="MFS308" s="275"/>
      <c r="MFT308" s="271"/>
      <c r="MFU308" s="275"/>
      <c r="MFV308" s="271"/>
      <c r="MFW308" s="275"/>
      <c r="MFX308" s="271"/>
      <c r="MFY308" s="275"/>
      <c r="MFZ308" s="271"/>
      <c r="MGA308" s="275"/>
      <c r="MGB308" s="271"/>
      <c r="MGC308" s="275"/>
      <c r="MGD308" s="271"/>
      <c r="MGE308" s="275"/>
      <c r="MGF308" s="271"/>
      <c r="MGG308" s="275"/>
      <c r="MGH308" s="271"/>
      <c r="MGI308" s="275"/>
      <c r="MGJ308" s="271"/>
      <c r="MGK308" s="275"/>
      <c r="MGL308" s="271"/>
      <c r="MGM308" s="275"/>
      <c r="MGN308" s="271"/>
      <c r="MGO308" s="275"/>
      <c r="MGP308" s="271"/>
      <c r="MGQ308" s="275"/>
      <c r="MGR308" s="271"/>
      <c r="MGS308" s="275"/>
      <c r="MGT308" s="271"/>
      <c r="MGU308" s="275"/>
      <c r="MGV308" s="271"/>
      <c r="MGW308" s="275"/>
      <c r="MGX308" s="271"/>
      <c r="MGY308" s="275"/>
      <c r="MGZ308" s="271"/>
      <c r="MHA308" s="275"/>
      <c r="MHB308" s="271"/>
      <c r="MHC308" s="275"/>
      <c r="MHD308" s="271"/>
      <c r="MHE308" s="275"/>
      <c r="MHF308" s="271"/>
      <c r="MHG308" s="275"/>
      <c r="MHH308" s="271"/>
      <c r="MHI308" s="275"/>
      <c r="MHJ308" s="271"/>
      <c r="MHK308" s="275"/>
      <c r="MHL308" s="271"/>
      <c r="MHM308" s="275"/>
      <c r="MHN308" s="271"/>
      <c r="MHO308" s="275"/>
      <c r="MHP308" s="271"/>
      <c r="MHQ308" s="275"/>
      <c r="MHR308" s="271"/>
      <c r="MHS308" s="275"/>
      <c r="MHT308" s="271"/>
      <c r="MHU308" s="275"/>
      <c r="MHV308" s="271"/>
      <c r="MHW308" s="275"/>
      <c r="MHX308" s="271"/>
      <c r="MHY308" s="275"/>
      <c r="MHZ308" s="271"/>
      <c r="MIA308" s="275"/>
      <c r="MIB308" s="271"/>
      <c r="MIC308" s="275"/>
      <c r="MID308" s="271"/>
      <c r="MIE308" s="275"/>
      <c r="MIF308" s="271"/>
      <c r="MIG308" s="275"/>
      <c r="MIH308" s="271"/>
      <c r="MII308" s="275"/>
      <c r="MIJ308" s="271"/>
      <c r="MIK308" s="275"/>
      <c r="MIL308" s="271"/>
      <c r="MIM308" s="275"/>
      <c r="MIN308" s="271"/>
      <c r="MIO308" s="275"/>
      <c r="MIP308" s="271"/>
      <c r="MIQ308" s="275"/>
      <c r="MIR308" s="271"/>
      <c r="MIS308" s="275"/>
      <c r="MIT308" s="271"/>
      <c r="MIU308" s="275"/>
      <c r="MIV308" s="271"/>
      <c r="MIW308" s="275"/>
      <c r="MIX308" s="271"/>
      <c r="MIY308" s="275"/>
      <c r="MIZ308" s="271"/>
      <c r="MJA308" s="275"/>
      <c r="MJB308" s="271"/>
      <c r="MJC308" s="275"/>
      <c r="MJD308" s="271"/>
      <c r="MJE308" s="275"/>
      <c r="MJF308" s="271"/>
      <c r="MJG308" s="275"/>
      <c r="MJH308" s="271"/>
      <c r="MJI308" s="275"/>
      <c r="MJJ308" s="271"/>
      <c r="MJK308" s="275"/>
      <c r="MJL308" s="271"/>
      <c r="MJM308" s="275"/>
      <c r="MJN308" s="271"/>
      <c r="MJO308" s="275"/>
      <c r="MJP308" s="271"/>
      <c r="MJQ308" s="275"/>
      <c r="MJR308" s="271"/>
      <c r="MJS308" s="275"/>
      <c r="MJT308" s="271"/>
      <c r="MJU308" s="275"/>
      <c r="MJV308" s="271"/>
      <c r="MJW308" s="275"/>
      <c r="MJX308" s="271"/>
      <c r="MJY308" s="275"/>
      <c r="MJZ308" s="271"/>
      <c r="MKA308" s="275"/>
      <c r="MKB308" s="271"/>
      <c r="MKC308" s="275"/>
      <c r="MKD308" s="271"/>
      <c r="MKE308" s="275"/>
      <c r="MKF308" s="271"/>
      <c r="MKG308" s="275"/>
      <c r="MKH308" s="271"/>
      <c r="MKI308" s="275"/>
      <c r="MKJ308" s="271"/>
      <c r="MKK308" s="275"/>
      <c r="MKL308" s="271"/>
      <c r="MKM308" s="275"/>
      <c r="MKN308" s="271"/>
      <c r="MKO308" s="275"/>
      <c r="MKP308" s="271"/>
      <c r="MKQ308" s="275"/>
      <c r="MKR308" s="271"/>
      <c r="MKS308" s="275"/>
      <c r="MKT308" s="271"/>
      <c r="MKU308" s="275"/>
      <c r="MKV308" s="271"/>
      <c r="MKW308" s="275"/>
      <c r="MKX308" s="271"/>
      <c r="MKY308" s="275"/>
      <c r="MKZ308" s="271"/>
      <c r="MLA308" s="275"/>
      <c r="MLB308" s="271"/>
      <c r="MLC308" s="275"/>
      <c r="MLD308" s="271"/>
      <c r="MLE308" s="275"/>
      <c r="MLF308" s="271"/>
      <c r="MLG308" s="275"/>
      <c r="MLH308" s="271"/>
      <c r="MLI308" s="275"/>
      <c r="MLJ308" s="271"/>
      <c r="MLK308" s="275"/>
      <c r="MLL308" s="271"/>
      <c r="MLM308" s="275"/>
      <c r="MLN308" s="271"/>
      <c r="MLO308" s="275"/>
      <c r="MLP308" s="271"/>
      <c r="MLQ308" s="275"/>
      <c r="MLR308" s="271"/>
      <c r="MLS308" s="275"/>
      <c r="MLT308" s="271"/>
      <c r="MLU308" s="275"/>
      <c r="MLV308" s="271"/>
      <c r="MLW308" s="275"/>
      <c r="MLX308" s="271"/>
      <c r="MLY308" s="275"/>
      <c r="MLZ308" s="271"/>
      <c r="MMA308" s="275"/>
      <c r="MMB308" s="271"/>
      <c r="MMC308" s="275"/>
      <c r="MMD308" s="271"/>
      <c r="MME308" s="275"/>
      <c r="MMF308" s="271"/>
      <c r="MMG308" s="275"/>
      <c r="MMH308" s="271"/>
      <c r="MMI308" s="275"/>
      <c r="MMJ308" s="271"/>
      <c r="MMK308" s="275"/>
      <c r="MML308" s="271"/>
      <c r="MMM308" s="275"/>
      <c r="MMN308" s="271"/>
      <c r="MMO308" s="275"/>
      <c r="MMP308" s="271"/>
      <c r="MMQ308" s="275"/>
      <c r="MMR308" s="271"/>
      <c r="MMS308" s="275"/>
      <c r="MMT308" s="271"/>
      <c r="MMU308" s="275"/>
      <c r="MMV308" s="271"/>
      <c r="MMW308" s="275"/>
      <c r="MMX308" s="271"/>
      <c r="MMY308" s="275"/>
      <c r="MMZ308" s="271"/>
      <c r="MNA308" s="275"/>
      <c r="MNB308" s="271"/>
      <c r="MNC308" s="275"/>
      <c r="MND308" s="271"/>
      <c r="MNE308" s="275"/>
      <c r="MNF308" s="271"/>
      <c r="MNG308" s="275"/>
      <c r="MNH308" s="271"/>
      <c r="MNI308" s="275"/>
      <c r="MNJ308" s="271"/>
      <c r="MNK308" s="275"/>
      <c r="MNL308" s="271"/>
      <c r="MNM308" s="275"/>
      <c r="MNN308" s="271"/>
      <c r="MNO308" s="275"/>
      <c r="MNP308" s="271"/>
      <c r="MNQ308" s="275"/>
      <c r="MNR308" s="271"/>
      <c r="MNS308" s="275"/>
      <c r="MNT308" s="271"/>
      <c r="MNU308" s="275"/>
      <c r="MNV308" s="271"/>
      <c r="MNW308" s="275"/>
      <c r="MNX308" s="271"/>
      <c r="MNY308" s="275"/>
      <c r="MNZ308" s="271"/>
      <c r="MOA308" s="275"/>
      <c r="MOB308" s="271"/>
      <c r="MOC308" s="275"/>
      <c r="MOD308" s="271"/>
      <c r="MOE308" s="275"/>
      <c r="MOF308" s="271"/>
      <c r="MOG308" s="275"/>
      <c r="MOH308" s="271"/>
      <c r="MOI308" s="275"/>
      <c r="MOJ308" s="271"/>
      <c r="MOK308" s="275"/>
      <c r="MOL308" s="271"/>
      <c r="MOM308" s="275"/>
      <c r="MON308" s="271"/>
      <c r="MOO308" s="275"/>
      <c r="MOP308" s="271"/>
      <c r="MOQ308" s="275"/>
      <c r="MOR308" s="271"/>
      <c r="MOS308" s="275"/>
      <c r="MOT308" s="271"/>
      <c r="MOU308" s="275"/>
      <c r="MOV308" s="271"/>
      <c r="MOW308" s="275"/>
      <c r="MOX308" s="271"/>
      <c r="MOY308" s="275"/>
      <c r="MOZ308" s="271"/>
      <c r="MPA308" s="275"/>
      <c r="MPB308" s="271"/>
      <c r="MPC308" s="275"/>
      <c r="MPD308" s="271"/>
      <c r="MPE308" s="275"/>
      <c r="MPF308" s="271"/>
      <c r="MPG308" s="275"/>
      <c r="MPH308" s="271"/>
      <c r="MPI308" s="275"/>
      <c r="MPJ308" s="271"/>
      <c r="MPK308" s="275"/>
      <c r="MPL308" s="271"/>
      <c r="MPM308" s="275"/>
      <c r="MPN308" s="271"/>
      <c r="MPO308" s="275"/>
      <c r="MPP308" s="271"/>
      <c r="MPQ308" s="275"/>
      <c r="MPR308" s="271"/>
      <c r="MPS308" s="275"/>
      <c r="MPT308" s="271"/>
      <c r="MPU308" s="275"/>
      <c r="MPV308" s="271"/>
      <c r="MPW308" s="275"/>
      <c r="MPX308" s="271"/>
      <c r="MPY308" s="275"/>
      <c r="MPZ308" s="271"/>
      <c r="MQA308" s="275"/>
      <c r="MQB308" s="271"/>
      <c r="MQC308" s="275"/>
      <c r="MQD308" s="271"/>
      <c r="MQE308" s="275"/>
      <c r="MQF308" s="271"/>
      <c r="MQG308" s="275"/>
      <c r="MQH308" s="271"/>
      <c r="MQI308" s="275"/>
      <c r="MQJ308" s="271"/>
      <c r="MQK308" s="275"/>
      <c r="MQL308" s="271"/>
      <c r="MQM308" s="275"/>
      <c r="MQN308" s="271"/>
      <c r="MQO308" s="275"/>
      <c r="MQP308" s="271"/>
      <c r="MQQ308" s="275"/>
      <c r="MQR308" s="271"/>
      <c r="MQS308" s="275"/>
      <c r="MQT308" s="271"/>
      <c r="MQU308" s="275"/>
      <c r="MQV308" s="271"/>
      <c r="MQW308" s="275"/>
      <c r="MQX308" s="271"/>
      <c r="MQY308" s="275"/>
      <c r="MQZ308" s="271"/>
      <c r="MRA308" s="275"/>
      <c r="MRB308" s="271"/>
      <c r="MRC308" s="275"/>
      <c r="MRD308" s="271"/>
      <c r="MRE308" s="275"/>
      <c r="MRF308" s="271"/>
      <c r="MRG308" s="275"/>
      <c r="MRH308" s="271"/>
      <c r="MRI308" s="275"/>
      <c r="MRJ308" s="271"/>
      <c r="MRK308" s="275"/>
      <c r="MRL308" s="271"/>
      <c r="MRM308" s="275"/>
      <c r="MRN308" s="271"/>
      <c r="MRO308" s="275"/>
      <c r="MRP308" s="271"/>
      <c r="MRQ308" s="275"/>
      <c r="MRR308" s="271"/>
      <c r="MRS308" s="275"/>
      <c r="MRT308" s="271"/>
      <c r="MRU308" s="275"/>
      <c r="MRV308" s="271"/>
      <c r="MRW308" s="275"/>
      <c r="MRX308" s="271"/>
      <c r="MRY308" s="275"/>
      <c r="MRZ308" s="271"/>
      <c r="MSA308" s="275"/>
      <c r="MSB308" s="271"/>
      <c r="MSC308" s="275"/>
      <c r="MSD308" s="271"/>
      <c r="MSE308" s="275"/>
      <c r="MSF308" s="271"/>
      <c r="MSG308" s="275"/>
      <c r="MSH308" s="271"/>
      <c r="MSI308" s="275"/>
      <c r="MSJ308" s="271"/>
      <c r="MSK308" s="275"/>
      <c r="MSL308" s="271"/>
      <c r="MSM308" s="275"/>
      <c r="MSN308" s="271"/>
      <c r="MSO308" s="275"/>
      <c r="MSP308" s="271"/>
      <c r="MSQ308" s="275"/>
      <c r="MSR308" s="271"/>
      <c r="MSS308" s="275"/>
      <c r="MST308" s="271"/>
      <c r="MSU308" s="275"/>
      <c r="MSV308" s="271"/>
      <c r="MSW308" s="275"/>
      <c r="MSX308" s="271"/>
      <c r="MSY308" s="275"/>
      <c r="MSZ308" s="271"/>
      <c r="MTA308" s="275"/>
      <c r="MTB308" s="271"/>
      <c r="MTC308" s="275"/>
      <c r="MTD308" s="271"/>
      <c r="MTE308" s="275"/>
      <c r="MTF308" s="271"/>
      <c r="MTG308" s="275"/>
      <c r="MTH308" s="271"/>
      <c r="MTI308" s="275"/>
      <c r="MTJ308" s="271"/>
      <c r="MTK308" s="275"/>
      <c r="MTL308" s="271"/>
      <c r="MTM308" s="275"/>
      <c r="MTN308" s="271"/>
      <c r="MTO308" s="275"/>
      <c r="MTP308" s="271"/>
      <c r="MTQ308" s="275"/>
      <c r="MTR308" s="271"/>
      <c r="MTS308" s="275"/>
      <c r="MTT308" s="271"/>
      <c r="MTU308" s="275"/>
      <c r="MTV308" s="271"/>
      <c r="MTW308" s="275"/>
      <c r="MTX308" s="271"/>
      <c r="MTY308" s="275"/>
      <c r="MTZ308" s="271"/>
      <c r="MUA308" s="275"/>
      <c r="MUB308" s="271"/>
      <c r="MUC308" s="275"/>
      <c r="MUD308" s="271"/>
      <c r="MUE308" s="275"/>
      <c r="MUF308" s="271"/>
      <c r="MUG308" s="275"/>
      <c r="MUH308" s="271"/>
      <c r="MUI308" s="275"/>
      <c r="MUJ308" s="271"/>
      <c r="MUK308" s="275"/>
      <c r="MUL308" s="271"/>
      <c r="MUM308" s="275"/>
      <c r="MUN308" s="271"/>
      <c r="MUO308" s="275"/>
      <c r="MUP308" s="271"/>
      <c r="MUQ308" s="275"/>
      <c r="MUR308" s="271"/>
      <c r="MUS308" s="275"/>
      <c r="MUT308" s="271"/>
      <c r="MUU308" s="275"/>
      <c r="MUV308" s="271"/>
      <c r="MUW308" s="275"/>
      <c r="MUX308" s="271"/>
      <c r="MUY308" s="275"/>
      <c r="MUZ308" s="271"/>
      <c r="MVA308" s="275"/>
      <c r="MVB308" s="271"/>
      <c r="MVC308" s="275"/>
      <c r="MVD308" s="271"/>
      <c r="MVE308" s="275"/>
      <c r="MVF308" s="271"/>
      <c r="MVG308" s="275"/>
      <c r="MVH308" s="271"/>
      <c r="MVI308" s="275"/>
      <c r="MVJ308" s="271"/>
      <c r="MVK308" s="275"/>
      <c r="MVL308" s="271"/>
      <c r="MVM308" s="275"/>
      <c r="MVN308" s="271"/>
      <c r="MVO308" s="275"/>
      <c r="MVP308" s="271"/>
      <c r="MVQ308" s="275"/>
      <c r="MVR308" s="271"/>
      <c r="MVS308" s="275"/>
      <c r="MVT308" s="271"/>
      <c r="MVU308" s="275"/>
      <c r="MVV308" s="271"/>
      <c r="MVW308" s="275"/>
      <c r="MVX308" s="271"/>
      <c r="MVY308" s="275"/>
      <c r="MVZ308" s="271"/>
      <c r="MWA308" s="275"/>
      <c r="MWB308" s="271"/>
      <c r="MWC308" s="275"/>
      <c r="MWD308" s="271"/>
      <c r="MWE308" s="275"/>
      <c r="MWF308" s="271"/>
      <c r="MWG308" s="275"/>
      <c r="MWH308" s="271"/>
      <c r="MWI308" s="275"/>
      <c r="MWJ308" s="271"/>
      <c r="MWK308" s="275"/>
      <c r="MWL308" s="271"/>
      <c r="MWM308" s="275"/>
      <c r="MWN308" s="271"/>
      <c r="MWO308" s="275"/>
      <c r="MWP308" s="271"/>
      <c r="MWQ308" s="275"/>
      <c r="MWR308" s="271"/>
      <c r="MWS308" s="275"/>
      <c r="MWT308" s="271"/>
      <c r="MWU308" s="275"/>
      <c r="MWV308" s="271"/>
      <c r="MWW308" s="275"/>
      <c r="MWX308" s="271"/>
      <c r="MWY308" s="275"/>
      <c r="MWZ308" s="271"/>
      <c r="MXA308" s="275"/>
      <c r="MXB308" s="271"/>
      <c r="MXC308" s="275"/>
      <c r="MXD308" s="271"/>
      <c r="MXE308" s="275"/>
      <c r="MXF308" s="271"/>
      <c r="MXG308" s="275"/>
      <c r="MXH308" s="271"/>
      <c r="MXI308" s="275"/>
      <c r="MXJ308" s="271"/>
      <c r="MXK308" s="275"/>
      <c r="MXL308" s="271"/>
      <c r="MXM308" s="275"/>
      <c r="MXN308" s="271"/>
      <c r="MXO308" s="275"/>
      <c r="MXP308" s="271"/>
      <c r="MXQ308" s="275"/>
      <c r="MXR308" s="271"/>
      <c r="MXS308" s="275"/>
      <c r="MXT308" s="271"/>
      <c r="MXU308" s="275"/>
      <c r="MXV308" s="271"/>
      <c r="MXW308" s="275"/>
      <c r="MXX308" s="271"/>
      <c r="MXY308" s="275"/>
      <c r="MXZ308" s="271"/>
      <c r="MYA308" s="275"/>
      <c r="MYB308" s="271"/>
      <c r="MYC308" s="275"/>
      <c r="MYD308" s="271"/>
      <c r="MYE308" s="275"/>
      <c r="MYF308" s="271"/>
      <c r="MYG308" s="275"/>
      <c r="MYH308" s="271"/>
      <c r="MYI308" s="275"/>
      <c r="MYJ308" s="271"/>
      <c r="MYK308" s="275"/>
      <c r="MYL308" s="271"/>
      <c r="MYM308" s="275"/>
      <c r="MYN308" s="271"/>
      <c r="MYO308" s="275"/>
      <c r="MYP308" s="271"/>
      <c r="MYQ308" s="275"/>
      <c r="MYR308" s="271"/>
      <c r="MYS308" s="275"/>
      <c r="MYT308" s="271"/>
      <c r="MYU308" s="275"/>
      <c r="MYV308" s="271"/>
      <c r="MYW308" s="275"/>
      <c r="MYX308" s="271"/>
      <c r="MYY308" s="275"/>
      <c r="MYZ308" s="271"/>
      <c r="MZA308" s="275"/>
      <c r="MZB308" s="271"/>
      <c r="MZC308" s="275"/>
      <c r="MZD308" s="271"/>
      <c r="MZE308" s="275"/>
      <c r="MZF308" s="271"/>
      <c r="MZG308" s="275"/>
      <c r="MZH308" s="271"/>
      <c r="MZI308" s="275"/>
      <c r="MZJ308" s="271"/>
      <c r="MZK308" s="275"/>
      <c r="MZL308" s="271"/>
      <c r="MZM308" s="275"/>
      <c r="MZN308" s="271"/>
      <c r="MZO308" s="275"/>
      <c r="MZP308" s="271"/>
      <c r="MZQ308" s="275"/>
      <c r="MZR308" s="271"/>
      <c r="MZS308" s="275"/>
      <c r="MZT308" s="271"/>
      <c r="MZU308" s="275"/>
      <c r="MZV308" s="271"/>
      <c r="MZW308" s="275"/>
      <c r="MZX308" s="271"/>
      <c r="MZY308" s="275"/>
      <c r="MZZ308" s="271"/>
      <c r="NAA308" s="275"/>
      <c r="NAB308" s="271"/>
      <c r="NAC308" s="275"/>
      <c r="NAD308" s="271"/>
      <c r="NAE308" s="275"/>
      <c r="NAF308" s="271"/>
      <c r="NAG308" s="275"/>
      <c r="NAH308" s="271"/>
      <c r="NAI308" s="275"/>
      <c r="NAJ308" s="271"/>
      <c r="NAK308" s="275"/>
      <c r="NAL308" s="271"/>
      <c r="NAM308" s="275"/>
      <c r="NAN308" s="271"/>
      <c r="NAO308" s="275"/>
      <c r="NAP308" s="271"/>
      <c r="NAQ308" s="275"/>
      <c r="NAR308" s="271"/>
      <c r="NAS308" s="275"/>
      <c r="NAT308" s="271"/>
      <c r="NAU308" s="275"/>
      <c r="NAV308" s="271"/>
      <c r="NAW308" s="275"/>
      <c r="NAX308" s="271"/>
      <c r="NAY308" s="275"/>
      <c r="NAZ308" s="271"/>
      <c r="NBA308" s="275"/>
      <c r="NBB308" s="271"/>
      <c r="NBC308" s="275"/>
      <c r="NBD308" s="271"/>
      <c r="NBE308" s="275"/>
      <c r="NBF308" s="271"/>
      <c r="NBG308" s="275"/>
      <c r="NBH308" s="271"/>
      <c r="NBI308" s="275"/>
      <c r="NBJ308" s="271"/>
      <c r="NBK308" s="275"/>
      <c r="NBL308" s="271"/>
      <c r="NBM308" s="275"/>
      <c r="NBN308" s="271"/>
      <c r="NBO308" s="275"/>
      <c r="NBP308" s="271"/>
      <c r="NBQ308" s="275"/>
      <c r="NBR308" s="271"/>
      <c r="NBS308" s="275"/>
      <c r="NBT308" s="271"/>
      <c r="NBU308" s="275"/>
      <c r="NBV308" s="271"/>
      <c r="NBW308" s="275"/>
      <c r="NBX308" s="271"/>
      <c r="NBY308" s="275"/>
      <c r="NBZ308" s="271"/>
      <c r="NCA308" s="275"/>
      <c r="NCB308" s="271"/>
      <c r="NCC308" s="275"/>
      <c r="NCD308" s="271"/>
      <c r="NCE308" s="275"/>
      <c r="NCF308" s="271"/>
      <c r="NCG308" s="275"/>
      <c r="NCH308" s="271"/>
      <c r="NCI308" s="275"/>
      <c r="NCJ308" s="271"/>
      <c r="NCK308" s="275"/>
      <c r="NCL308" s="271"/>
      <c r="NCM308" s="275"/>
      <c r="NCN308" s="271"/>
      <c r="NCO308" s="275"/>
      <c r="NCP308" s="271"/>
      <c r="NCQ308" s="275"/>
      <c r="NCR308" s="271"/>
      <c r="NCS308" s="275"/>
      <c r="NCT308" s="271"/>
      <c r="NCU308" s="275"/>
      <c r="NCV308" s="271"/>
      <c r="NCW308" s="275"/>
      <c r="NCX308" s="271"/>
      <c r="NCY308" s="275"/>
      <c r="NCZ308" s="271"/>
      <c r="NDA308" s="275"/>
      <c r="NDB308" s="271"/>
      <c r="NDC308" s="275"/>
      <c r="NDD308" s="271"/>
      <c r="NDE308" s="275"/>
      <c r="NDF308" s="271"/>
      <c r="NDG308" s="275"/>
      <c r="NDH308" s="271"/>
      <c r="NDI308" s="275"/>
      <c r="NDJ308" s="271"/>
      <c r="NDK308" s="275"/>
      <c r="NDL308" s="271"/>
      <c r="NDM308" s="275"/>
      <c r="NDN308" s="271"/>
      <c r="NDO308" s="275"/>
      <c r="NDP308" s="271"/>
      <c r="NDQ308" s="275"/>
      <c r="NDR308" s="271"/>
      <c r="NDS308" s="275"/>
      <c r="NDT308" s="271"/>
      <c r="NDU308" s="275"/>
      <c r="NDV308" s="271"/>
      <c r="NDW308" s="275"/>
      <c r="NDX308" s="271"/>
      <c r="NDY308" s="275"/>
      <c r="NDZ308" s="271"/>
      <c r="NEA308" s="275"/>
      <c r="NEB308" s="271"/>
      <c r="NEC308" s="275"/>
      <c r="NED308" s="271"/>
      <c r="NEE308" s="275"/>
      <c r="NEF308" s="271"/>
      <c r="NEG308" s="275"/>
      <c r="NEH308" s="271"/>
      <c r="NEI308" s="275"/>
      <c r="NEJ308" s="271"/>
      <c r="NEK308" s="275"/>
      <c r="NEL308" s="271"/>
      <c r="NEM308" s="275"/>
      <c r="NEN308" s="271"/>
      <c r="NEO308" s="275"/>
      <c r="NEP308" s="271"/>
      <c r="NEQ308" s="275"/>
      <c r="NER308" s="271"/>
      <c r="NES308" s="275"/>
      <c r="NET308" s="271"/>
      <c r="NEU308" s="275"/>
      <c r="NEV308" s="271"/>
      <c r="NEW308" s="275"/>
      <c r="NEX308" s="271"/>
      <c r="NEY308" s="275"/>
      <c r="NEZ308" s="271"/>
      <c r="NFA308" s="275"/>
      <c r="NFB308" s="271"/>
      <c r="NFC308" s="275"/>
      <c r="NFD308" s="271"/>
      <c r="NFE308" s="275"/>
      <c r="NFF308" s="271"/>
      <c r="NFG308" s="275"/>
      <c r="NFH308" s="271"/>
      <c r="NFI308" s="275"/>
      <c r="NFJ308" s="271"/>
      <c r="NFK308" s="275"/>
      <c r="NFL308" s="271"/>
      <c r="NFM308" s="275"/>
      <c r="NFN308" s="271"/>
      <c r="NFO308" s="275"/>
      <c r="NFP308" s="271"/>
      <c r="NFQ308" s="275"/>
      <c r="NFR308" s="271"/>
      <c r="NFS308" s="275"/>
      <c r="NFT308" s="271"/>
      <c r="NFU308" s="275"/>
      <c r="NFV308" s="271"/>
      <c r="NFW308" s="275"/>
      <c r="NFX308" s="271"/>
      <c r="NFY308" s="275"/>
      <c r="NFZ308" s="271"/>
      <c r="NGA308" s="275"/>
      <c r="NGB308" s="271"/>
      <c r="NGC308" s="275"/>
      <c r="NGD308" s="271"/>
      <c r="NGE308" s="275"/>
      <c r="NGF308" s="271"/>
      <c r="NGG308" s="275"/>
      <c r="NGH308" s="271"/>
      <c r="NGI308" s="275"/>
      <c r="NGJ308" s="271"/>
      <c r="NGK308" s="275"/>
      <c r="NGL308" s="271"/>
      <c r="NGM308" s="275"/>
      <c r="NGN308" s="271"/>
      <c r="NGO308" s="275"/>
      <c r="NGP308" s="271"/>
      <c r="NGQ308" s="275"/>
      <c r="NGR308" s="271"/>
      <c r="NGS308" s="275"/>
      <c r="NGT308" s="271"/>
      <c r="NGU308" s="275"/>
      <c r="NGV308" s="271"/>
      <c r="NGW308" s="275"/>
      <c r="NGX308" s="271"/>
      <c r="NGY308" s="275"/>
      <c r="NGZ308" s="271"/>
      <c r="NHA308" s="275"/>
      <c r="NHB308" s="271"/>
      <c r="NHC308" s="275"/>
      <c r="NHD308" s="271"/>
      <c r="NHE308" s="275"/>
      <c r="NHF308" s="271"/>
      <c r="NHG308" s="275"/>
      <c r="NHH308" s="271"/>
      <c r="NHI308" s="275"/>
      <c r="NHJ308" s="271"/>
      <c r="NHK308" s="275"/>
      <c r="NHL308" s="271"/>
      <c r="NHM308" s="275"/>
      <c r="NHN308" s="271"/>
      <c r="NHO308" s="275"/>
      <c r="NHP308" s="271"/>
      <c r="NHQ308" s="275"/>
      <c r="NHR308" s="271"/>
      <c r="NHS308" s="275"/>
      <c r="NHT308" s="271"/>
      <c r="NHU308" s="275"/>
      <c r="NHV308" s="271"/>
      <c r="NHW308" s="275"/>
      <c r="NHX308" s="271"/>
      <c r="NHY308" s="275"/>
      <c r="NHZ308" s="271"/>
      <c r="NIA308" s="275"/>
      <c r="NIB308" s="271"/>
      <c r="NIC308" s="275"/>
      <c r="NID308" s="271"/>
      <c r="NIE308" s="275"/>
      <c r="NIF308" s="271"/>
      <c r="NIG308" s="275"/>
      <c r="NIH308" s="271"/>
      <c r="NII308" s="275"/>
      <c r="NIJ308" s="271"/>
      <c r="NIK308" s="275"/>
      <c r="NIL308" s="271"/>
      <c r="NIM308" s="275"/>
      <c r="NIN308" s="271"/>
      <c r="NIO308" s="275"/>
      <c r="NIP308" s="271"/>
      <c r="NIQ308" s="275"/>
      <c r="NIR308" s="271"/>
      <c r="NIS308" s="275"/>
      <c r="NIT308" s="271"/>
      <c r="NIU308" s="275"/>
      <c r="NIV308" s="271"/>
      <c r="NIW308" s="275"/>
      <c r="NIX308" s="271"/>
      <c r="NIY308" s="275"/>
      <c r="NIZ308" s="271"/>
      <c r="NJA308" s="275"/>
      <c r="NJB308" s="271"/>
      <c r="NJC308" s="275"/>
      <c r="NJD308" s="271"/>
      <c r="NJE308" s="275"/>
      <c r="NJF308" s="271"/>
      <c r="NJG308" s="275"/>
      <c r="NJH308" s="271"/>
      <c r="NJI308" s="275"/>
      <c r="NJJ308" s="271"/>
      <c r="NJK308" s="275"/>
      <c r="NJL308" s="271"/>
      <c r="NJM308" s="275"/>
      <c r="NJN308" s="271"/>
      <c r="NJO308" s="275"/>
      <c r="NJP308" s="271"/>
      <c r="NJQ308" s="275"/>
      <c r="NJR308" s="271"/>
      <c r="NJS308" s="275"/>
      <c r="NJT308" s="271"/>
      <c r="NJU308" s="275"/>
      <c r="NJV308" s="271"/>
      <c r="NJW308" s="275"/>
      <c r="NJX308" s="271"/>
      <c r="NJY308" s="275"/>
      <c r="NJZ308" s="271"/>
      <c r="NKA308" s="275"/>
      <c r="NKB308" s="271"/>
      <c r="NKC308" s="275"/>
      <c r="NKD308" s="271"/>
      <c r="NKE308" s="275"/>
      <c r="NKF308" s="271"/>
      <c r="NKG308" s="275"/>
      <c r="NKH308" s="271"/>
      <c r="NKI308" s="275"/>
      <c r="NKJ308" s="271"/>
      <c r="NKK308" s="275"/>
      <c r="NKL308" s="271"/>
      <c r="NKM308" s="275"/>
      <c r="NKN308" s="271"/>
      <c r="NKO308" s="275"/>
      <c r="NKP308" s="271"/>
      <c r="NKQ308" s="275"/>
      <c r="NKR308" s="271"/>
      <c r="NKS308" s="275"/>
      <c r="NKT308" s="271"/>
      <c r="NKU308" s="275"/>
      <c r="NKV308" s="271"/>
      <c r="NKW308" s="275"/>
      <c r="NKX308" s="271"/>
      <c r="NKY308" s="275"/>
      <c r="NKZ308" s="271"/>
      <c r="NLA308" s="275"/>
      <c r="NLB308" s="271"/>
      <c r="NLC308" s="275"/>
      <c r="NLD308" s="271"/>
      <c r="NLE308" s="275"/>
      <c r="NLF308" s="271"/>
      <c r="NLG308" s="275"/>
      <c r="NLH308" s="271"/>
      <c r="NLI308" s="275"/>
      <c r="NLJ308" s="271"/>
      <c r="NLK308" s="275"/>
      <c r="NLL308" s="271"/>
      <c r="NLM308" s="275"/>
      <c r="NLN308" s="271"/>
      <c r="NLO308" s="275"/>
      <c r="NLP308" s="271"/>
      <c r="NLQ308" s="275"/>
      <c r="NLR308" s="271"/>
      <c r="NLS308" s="275"/>
      <c r="NLT308" s="271"/>
      <c r="NLU308" s="275"/>
      <c r="NLV308" s="271"/>
      <c r="NLW308" s="275"/>
      <c r="NLX308" s="271"/>
      <c r="NLY308" s="275"/>
      <c r="NLZ308" s="271"/>
      <c r="NMA308" s="275"/>
      <c r="NMB308" s="271"/>
      <c r="NMC308" s="275"/>
      <c r="NMD308" s="271"/>
      <c r="NME308" s="275"/>
      <c r="NMF308" s="271"/>
      <c r="NMG308" s="275"/>
      <c r="NMH308" s="271"/>
      <c r="NMI308" s="275"/>
      <c r="NMJ308" s="271"/>
      <c r="NMK308" s="275"/>
      <c r="NML308" s="271"/>
      <c r="NMM308" s="275"/>
      <c r="NMN308" s="271"/>
      <c r="NMO308" s="275"/>
      <c r="NMP308" s="271"/>
      <c r="NMQ308" s="275"/>
      <c r="NMR308" s="271"/>
      <c r="NMS308" s="275"/>
      <c r="NMT308" s="271"/>
      <c r="NMU308" s="275"/>
      <c r="NMV308" s="271"/>
      <c r="NMW308" s="275"/>
      <c r="NMX308" s="271"/>
      <c r="NMY308" s="275"/>
      <c r="NMZ308" s="271"/>
      <c r="NNA308" s="275"/>
      <c r="NNB308" s="271"/>
      <c r="NNC308" s="275"/>
      <c r="NND308" s="271"/>
      <c r="NNE308" s="275"/>
      <c r="NNF308" s="271"/>
      <c r="NNG308" s="275"/>
      <c r="NNH308" s="271"/>
      <c r="NNI308" s="275"/>
      <c r="NNJ308" s="271"/>
      <c r="NNK308" s="275"/>
      <c r="NNL308" s="271"/>
      <c r="NNM308" s="275"/>
      <c r="NNN308" s="271"/>
      <c r="NNO308" s="275"/>
      <c r="NNP308" s="271"/>
      <c r="NNQ308" s="275"/>
      <c r="NNR308" s="271"/>
      <c r="NNS308" s="275"/>
      <c r="NNT308" s="271"/>
      <c r="NNU308" s="275"/>
      <c r="NNV308" s="271"/>
      <c r="NNW308" s="275"/>
      <c r="NNX308" s="271"/>
      <c r="NNY308" s="275"/>
      <c r="NNZ308" s="271"/>
      <c r="NOA308" s="275"/>
      <c r="NOB308" s="271"/>
      <c r="NOC308" s="275"/>
      <c r="NOD308" s="271"/>
      <c r="NOE308" s="275"/>
      <c r="NOF308" s="271"/>
      <c r="NOG308" s="275"/>
      <c r="NOH308" s="271"/>
      <c r="NOI308" s="275"/>
      <c r="NOJ308" s="271"/>
      <c r="NOK308" s="275"/>
      <c r="NOL308" s="271"/>
      <c r="NOM308" s="275"/>
      <c r="NON308" s="271"/>
      <c r="NOO308" s="275"/>
      <c r="NOP308" s="271"/>
      <c r="NOQ308" s="275"/>
      <c r="NOR308" s="271"/>
      <c r="NOS308" s="275"/>
      <c r="NOT308" s="271"/>
      <c r="NOU308" s="275"/>
      <c r="NOV308" s="271"/>
      <c r="NOW308" s="275"/>
      <c r="NOX308" s="271"/>
      <c r="NOY308" s="275"/>
      <c r="NOZ308" s="271"/>
      <c r="NPA308" s="275"/>
      <c r="NPB308" s="271"/>
      <c r="NPC308" s="275"/>
      <c r="NPD308" s="271"/>
      <c r="NPE308" s="275"/>
      <c r="NPF308" s="271"/>
      <c r="NPG308" s="275"/>
      <c r="NPH308" s="271"/>
      <c r="NPI308" s="275"/>
      <c r="NPJ308" s="271"/>
      <c r="NPK308" s="275"/>
      <c r="NPL308" s="271"/>
      <c r="NPM308" s="275"/>
      <c r="NPN308" s="271"/>
      <c r="NPO308" s="275"/>
      <c r="NPP308" s="271"/>
      <c r="NPQ308" s="275"/>
      <c r="NPR308" s="271"/>
      <c r="NPS308" s="275"/>
      <c r="NPT308" s="271"/>
      <c r="NPU308" s="275"/>
      <c r="NPV308" s="271"/>
      <c r="NPW308" s="275"/>
      <c r="NPX308" s="271"/>
      <c r="NPY308" s="275"/>
      <c r="NPZ308" s="271"/>
      <c r="NQA308" s="275"/>
      <c r="NQB308" s="271"/>
      <c r="NQC308" s="275"/>
      <c r="NQD308" s="271"/>
      <c r="NQE308" s="275"/>
      <c r="NQF308" s="271"/>
      <c r="NQG308" s="275"/>
      <c r="NQH308" s="271"/>
      <c r="NQI308" s="275"/>
      <c r="NQJ308" s="271"/>
      <c r="NQK308" s="275"/>
      <c r="NQL308" s="271"/>
      <c r="NQM308" s="275"/>
      <c r="NQN308" s="271"/>
      <c r="NQO308" s="275"/>
      <c r="NQP308" s="271"/>
      <c r="NQQ308" s="275"/>
      <c r="NQR308" s="271"/>
      <c r="NQS308" s="275"/>
      <c r="NQT308" s="271"/>
      <c r="NQU308" s="275"/>
      <c r="NQV308" s="271"/>
      <c r="NQW308" s="275"/>
      <c r="NQX308" s="271"/>
      <c r="NQY308" s="275"/>
      <c r="NQZ308" s="271"/>
      <c r="NRA308" s="275"/>
      <c r="NRB308" s="271"/>
      <c r="NRC308" s="275"/>
      <c r="NRD308" s="271"/>
      <c r="NRE308" s="275"/>
      <c r="NRF308" s="271"/>
      <c r="NRG308" s="275"/>
      <c r="NRH308" s="271"/>
      <c r="NRI308" s="275"/>
      <c r="NRJ308" s="271"/>
      <c r="NRK308" s="275"/>
      <c r="NRL308" s="271"/>
      <c r="NRM308" s="275"/>
      <c r="NRN308" s="271"/>
      <c r="NRO308" s="275"/>
      <c r="NRP308" s="271"/>
      <c r="NRQ308" s="275"/>
      <c r="NRR308" s="271"/>
      <c r="NRS308" s="275"/>
      <c r="NRT308" s="271"/>
      <c r="NRU308" s="275"/>
      <c r="NRV308" s="271"/>
      <c r="NRW308" s="275"/>
      <c r="NRX308" s="271"/>
      <c r="NRY308" s="275"/>
      <c r="NRZ308" s="271"/>
      <c r="NSA308" s="275"/>
      <c r="NSB308" s="271"/>
      <c r="NSC308" s="275"/>
      <c r="NSD308" s="271"/>
      <c r="NSE308" s="275"/>
      <c r="NSF308" s="271"/>
      <c r="NSG308" s="275"/>
      <c r="NSH308" s="271"/>
      <c r="NSI308" s="275"/>
      <c r="NSJ308" s="271"/>
      <c r="NSK308" s="275"/>
      <c r="NSL308" s="271"/>
      <c r="NSM308" s="275"/>
      <c r="NSN308" s="271"/>
      <c r="NSO308" s="275"/>
      <c r="NSP308" s="271"/>
      <c r="NSQ308" s="275"/>
      <c r="NSR308" s="271"/>
      <c r="NSS308" s="275"/>
      <c r="NST308" s="271"/>
      <c r="NSU308" s="275"/>
      <c r="NSV308" s="271"/>
      <c r="NSW308" s="275"/>
      <c r="NSX308" s="271"/>
      <c r="NSY308" s="275"/>
      <c r="NSZ308" s="271"/>
      <c r="NTA308" s="275"/>
      <c r="NTB308" s="271"/>
      <c r="NTC308" s="275"/>
      <c r="NTD308" s="271"/>
      <c r="NTE308" s="275"/>
      <c r="NTF308" s="271"/>
      <c r="NTG308" s="275"/>
      <c r="NTH308" s="271"/>
      <c r="NTI308" s="275"/>
      <c r="NTJ308" s="271"/>
      <c r="NTK308" s="275"/>
      <c r="NTL308" s="271"/>
      <c r="NTM308" s="275"/>
      <c r="NTN308" s="271"/>
      <c r="NTO308" s="275"/>
      <c r="NTP308" s="271"/>
      <c r="NTQ308" s="275"/>
      <c r="NTR308" s="271"/>
      <c r="NTS308" s="275"/>
      <c r="NTT308" s="271"/>
      <c r="NTU308" s="275"/>
      <c r="NTV308" s="271"/>
      <c r="NTW308" s="275"/>
      <c r="NTX308" s="271"/>
      <c r="NTY308" s="275"/>
      <c r="NTZ308" s="271"/>
      <c r="NUA308" s="275"/>
      <c r="NUB308" s="271"/>
      <c r="NUC308" s="275"/>
      <c r="NUD308" s="271"/>
      <c r="NUE308" s="275"/>
      <c r="NUF308" s="271"/>
      <c r="NUG308" s="275"/>
      <c r="NUH308" s="271"/>
      <c r="NUI308" s="275"/>
      <c r="NUJ308" s="271"/>
      <c r="NUK308" s="275"/>
      <c r="NUL308" s="271"/>
      <c r="NUM308" s="275"/>
      <c r="NUN308" s="271"/>
      <c r="NUO308" s="275"/>
      <c r="NUP308" s="271"/>
      <c r="NUQ308" s="275"/>
      <c r="NUR308" s="271"/>
      <c r="NUS308" s="275"/>
      <c r="NUT308" s="271"/>
      <c r="NUU308" s="275"/>
      <c r="NUV308" s="271"/>
      <c r="NUW308" s="275"/>
      <c r="NUX308" s="271"/>
      <c r="NUY308" s="275"/>
      <c r="NUZ308" s="271"/>
      <c r="NVA308" s="275"/>
      <c r="NVB308" s="271"/>
      <c r="NVC308" s="275"/>
      <c r="NVD308" s="271"/>
      <c r="NVE308" s="275"/>
      <c r="NVF308" s="271"/>
      <c r="NVG308" s="275"/>
      <c r="NVH308" s="271"/>
      <c r="NVI308" s="275"/>
      <c r="NVJ308" s="271"/>
      <c r="NVK308" s="275"/>
      <c r="NVL308" s="271"/>
      <c r="NVM308" s="275"/>
      <c r="NVN308" s="271"/>
      <c r="NVO308" s="275"/>
      <c r="NVP308" s="271"/>
      <c r="NVQ308" s="275"/>
      <c r="NVR308" s="271"/>
      <c r="NVS308" s="275"/>
      <c r="NVT308" s="271"/>
      <c r="NVU308" s="275"/>
      <c r="NVV308" s="271"/>
      <c r="NVW308" s="275"/>
      <c r="NVX308" s="271"/>
      <c r="NVY308" s="275"/>
      <c r="NVZ308" s="271"/>
      <c r="NWA308" s="275"/>
      <c r="NWB308" s="271"/>
      <c r="NWC308" s="275"/>
      <c r="NWD308" s="271"/>
      <c r="NWE308" s="275"/>
      <c r="NWF308" s="271"/>
      <c r="NWG308" s="275"/>
      <c r="NWH308" s="271"/>
      <c r="NWI308" s="275"/>
      <c r="NWJ308" s="271"/>
      <c r="NWK308" s="275"/>
      <c r="NWL308" s="271"/>
      <c r="NWM308" s="275"/>
      <c r="NWN308" s="271"/>
      <c r="NWO308" s="275"/>
      <c r="NWP308" s="271"/>
      <c r="NWQ308" s="275"/>
      <c r="NWR308" s="271"/>
      <c r="NWS308" s="275"/>
      <c r="NWT308" s="271"/>
      <c r="NWU308" s="275"/>
      <c r="NWV308" s="271"/>
      <c r="NWW308" s="275"/>
      <c r="NWX308" s="271"/>
      <c r="NWY308" s="275"/>
      <c r="NWZ308" s="271"/>
      <c r="NXA308" s="275"/>
      <c r="NXB308" s="271"/>
      <c r="NXC308" s="275"/>
      <c r="NXD308" s="271"/>
      <c r="NXE308" s="275"/>
      <c r="NXF308" s="271"/>
      <c r="NXG308" s="275"/>
      <c r="NXH308" s="271"/>
      <c r="NXI308" s="275"/>
      <c r="NXJ308" s="271"/>
      <c r="NXK308" s="275"/>
      <c r="NXL308" s="271"/>
      <c r="NXM308" s="275"/>
      <c r="NXN308" s="271"/>
      <c r="NXO308" s="275"/>
      <c r="NXP308" s="271"/>
      <c r="NXQ308" s="275"/>
      <c r="NXR308" s="271"/>
      <c r="NXS308" s="275"/>
      <c r="NXT308" s="271"/>
      <c r="NXU308" s="275"/>
      <c r="NXV308" s="271"/>
      <c r="NXW308" s="275"/>
      <c r="NXX308" s="271"/>
      <c r="NXY308" s="275"/>
      <c r="NXZ308" s="271"/>
      <c r="NYA308" s="275"/>
      <c r="NYB308" s="271"/>
      <c r="NYC308" s="275"/>
      <c r="NYD308" s="271"/>
      <c r="NYE308" s="275"/>
      <c r="NYF308" s="271"/>
      <c r="NYG308" s="275"/>
      <c r="NYH308" s="271"/>
      <c r="NYI308" s="275"/>
      <c r="NYJ308" s="271"/>
      <c r="NYK308" s="275"/>
      <c r="NYL308" s="271"/>
      <c r="NYM308" s="275"/>
      <c r="NYN308" s="271"/>
      <c r="NYO308" s="275"/>
      <c r="NYP308" s="271"/>
      <c r="NYQ308" s="275"/>
      <c r="NYR308" s="271"/>
      <c r="NYS308" s="275"/>
      <c r="NYT308" s="271"/>
      <c r="NYU308" s="275"/>
      <c r="NYV308" s="271"/>
      <c r="NYW308" s="275"/>
      <c r="NYX308" s="271"/>
      <c r="NYY308" s="275"/>
      <c r="NYZ308" s="271"/>
      <c r="NZA308" s="275"/>
      <c r="NZB308" s="271"/>
      <c r="NZC308" s="275"/>
      <c r="NZD308" s="271"/>
      <c r="NZE308" s="275"/>
      <c r="NZF308" s="271"/>
      <c r="NZG308" s="275"/>
      <c r="NZH308" s="271"/>
      <c r="NZI308" s="275"/>
      <c r="NZJ308" s="271"/>
      <c r="NZK308" s="275"/>
      <c r="NZL308" s="271"/>
      <c r="NZM308" s="275"/>
      <c r="NZN308" s="271"/>
      <c r="NZO308" s="275"/>
      <c r="NZP308" s="271"/>
      <c r="NZQ308" s="275"/>
      <c r="NZR308" s="271"/>
      <c r="NZS308" s="275"/>
      <c r="NZT308" s="271"/>
      <c r="NZU308" s="275"/>
      <c r="NZV308" s="271"/>
      <c r="NZW308" s="275"/>
      <c r="NZX308" s="271"/>
      <c r="NZY308" s="275"/>
      <c r="NZZ308" s="271"/>
      <c r="OAA308" s="275"/>
      <c r="OAB308" s="271"/>
      <c r="OAC308" s="275"/>
      <c r="OAD308" s="271"/>
      <c r="OAE308" s="275"/>
      <c r="OAF308" s="271"/>
      <c r="OAG308" s="275"/>
      <c r="OAH308" s="271"/>
      <c r="OAI308" s="275"/>
      <c r="OAJ308" s="271"/>
      <c r="OAK308" s="275"/>
      <c r="OAL308" s="271"/>
      <c r="OAM308" s="275"/>
      <c r="OAN308" s="271"/>
      <c r="OAO308" s="275"/>
      <c r="OAP308" s="271"/>
      <c r="OAQ308" s="275"/>
      <c r="OAR308" s="271"/>
      <c r="OAS308" s="275"/>
      <c r="OAT308" s="271"/>
      <c r="OAU308" s="275"/>
      <c r="OAV308" s="271"/>
      <c r="OAW308" s="275"/>
      <c r="OAX308" s="271"/>
      <c r="OAY308" s="275"/>
      <c r="OAZ308" s="271"/>
      <c r="OBA308" s="275"/>
      <c r="OBB308" s="271"/>
      <c r="OBC308" s="275"/>
      <c r="OBD308" s="271"/>
      <c r="OBE308" s="275"/>
      <c r="OBF308" s="271"/>
      <c r="OBG308" s="275"/>
      <c r="OBH308" s="271"/>
      <c r="OBI308" s="275"/>
      <c r="OBJ308" s="271"/>
      <c r="OBK308" s="275"/>
      <c r="OBL308" s="271"/>
      <c r="OBM308" s="275"/>
      <c r="OBN308" s="271"/>
      <c r="OBO308" s="275"/>
      <c r="OBP308" s="271"/>
      <c r="OBQ308" s="275"/>
      <c r="OBR308" s="271"/>
      <c r="OBS308" s="275"/>
      <c r="OBT308" s="271"/>
      <c r="OBU308" s="275"/>
      <c r="OBV308" s="271"/>
      <c r="OBW308" s="275"/>
      <c r="OBX308" s="271"/>
      <c r="OBY308" s="275"/>
      <c r="OBZ308" s="271"/>
      <c r="OCA308" s="275"/>
      <c r="OCB308" s="271"/>
      <c r="OCC308" s="275"/>
      <c r="OCD308" s="271"/>
      <c r="OCE308" s="275"/>
      <c r="OCF308" s="271"/>
      <c r="OCG308" s="275"/>
      <c r="OCH308" s="271"/>
      <c r="OCI308" s="275"/>
      <c r="OCJ308" s="271"/>
      <c r="OCK308" s="275"/>
      <c r="OCL308" s="271"/>
      <c r="OCM308" s="275"/>
      <c r="OCN308" s="271"/>
      <c r="OCO308" s="275"/>
      <c r="OCP308" s="271"/>
      <c r="OCQ308" s="275"/>
      <c r="OCR308" s="271"/>
      <c r="OCS308" s="275"/>
      <c r="OCT308" s="271"/>
      <c r="OCU308" s="275"/>
      <c r="OCV308" s="271"/>
      <c r="OCW308" s="275"/>
      <c r="OCX308" s="271"/>
      <c r="OCY308" s="275"/>
      <c r="OCZ308" s="271"/>
      <c r="ODA308" s="275"/>
      <c r="ODB308" s="271"/>
      <c r="ODC308" s="275"/>
      <c r="ODD308" s="271"/>
      <c r="ODE308" s="275"/>
      <c r="ODF308" s="271"/>
      <c r="ODG308" s="275"/>
      <c r="ODH308" s="271"/>
      <c r="ODI308" s="275"/>
      <c r="ODJ308" s="271"/>
      <c r="ODK308" s="275"/>
      <c r="ODL308" s="271"/>
      <c r="ODM308" s="275"/>
      <c r="ODN308" s="271"/>
      <c r="ODO308" s="275"/>
      <c r="ODP308" s="271"/>
      <c r="ODQ308" s="275"/>
      <c r="ODR308" s="271"/>
      <c r="ODS308" s="275"/>
      <c r="ODT308" s="271"/>
      <c r="ODU308" s="275"/>
      <c r="ODV308" s="271"/>
      <c r="ODW308" s="275"/>
      <c r="ODX308" s="271"/>
      <c r="ODY308" s="275"/>
      <c r="ODZ308" s="271"/>
      <c r="OEA308" s="275"/>
      <c r="OEB308" s="271"/>
      <c r="OEC308" s="275"/>
      <c r="OED308" s="271"/>
      <c r="OEE308" s="275"/>
      <c r="OEF308" s="271"/>
      <c r="OEG308" s="275"/>
      <c r="OEH308" s="271"/>
      <c r="OEI308" s="275"/>
      <c r="OEJ308" s="271"/>
      <c r="OEK308" s="275"/>
      <c r="OEL308" s="271"/>
      <c r="OEM308" s="275"/>
      <c r="OEN308" s="271"/>
      <c r="OEO308" s="275"/>
      <c r="OEP308" s="271"/>
      <c r="OEQ308" s="275"/>
      <c r="OER308" s="271"/>
      <c r="OES308" s="275"/>
      <c r="OET308" s="271"/>
      <c r="OEU308" s="275"/>
      <c r="OEV308" s="271"/>
      <c r="OEW308" s="275"/>
      <c r="OEX308" s="271"/>
      <c r="OEY308" s="275"/>
      <c r="OEZ308" s="271"/>
      <c r="OFA308" s="275"/>
      <c r="OFB308" s="271"/>
      <c r="OFC308" s="275"/>
      <c r="OFD308" s="271"/>
      <c r="OFE308" s="275"/>
      <c r="OFF308" s="271"/>
      <c r="OFG308" s="275"/>
      <c r="OFH308" s="271"/>
      <c r="OFI308" s="275"/>
      <c r="OFJ308" s="271"/>
      <c r="OFK308" s="275"/>
      <c r="OFL308" s="271"/>
      <c r="OFM308" s="275"/>
      <c r="OFN308" s="271"/>
      <c r="OFO308" s="275"/>
      <c r="OFP308" s="271"/>
      <c r="OFQ308" s="275"/>
      <c r="OFR308" s="271"/>
      <c r="OFS308" s="275"/>
      <c r="OFT308" s="271"/>
      <c r="OFU308" s="275"/>
      <c r="OFV308" s="271"/>
      <c r="OFW308" s="275"/>
      <c r="OFX308" s="271"/>
      <c r="OFY308" s="275"/>
      <c r="OFZ308" s="271"/>
      <c r="OGA308" s="275"/>
      <c r="OGB308" s="271"/>
      <c r="OGC308" s="275"/>
      <c r="OGD308" s="271"/>
      <c r="OGE308" s="275"/>
      <c r="OGF308" s="271"/>
      <c r="OGG308" s="275"/>
      <c r="OGH308" s="271"/>
      <c r="OGI308" s="275"/>
      <c r="OGJ308" s="271"/>
      <c r="OGK308" s="275"/>
      <c r="OGL308" s="271"/>
      <c r="OGM308" s="275"/>
      <c r="OGN308" s="271"/>
      <c r="OGO308" s="275"/>
      <c r="OGP308" s="271"/>
      <c r="OGQ308" s="275"/>
      <c r="OGR308" s="271"/>
      <c r="OGS308" s="275"/>
      <c r="OGT308" s="271"/>
      <c r="OGU308" s="275"/>
      <c r="OGV308" s="271"/>
      <c r="OGW308" s="275"/>
      <c r="OGX308" s="271"/>
      <c r="OGY308" s="275"/>
      <c r="OGZ308" s="271"/>
      <c r="OHA308" s="275"/>
      <c r="OHB308" s="271"/>
      <c r="OHC308" s="275"/>
      <c r="OHD308" s="271"/>
      <c r="OHE308" s="275"/>
      <c r="OHF308" s="271"/>
      <c r="OHG308" s="275"/>
      <c r="OHH308" s="271"/>
      <c r="OHI308" s="275"/>
      <c r="OHJ308" s="271"/>
      <c r="OHK308" s="275"/>
      <c r="OHL308" s="271"/>
      <c r="OHM308" s="275"/>
      <c r="OHN308" s="271"/>
      <c r="OHO308" s="275"/>
      <c r="OHP308" s="271"/>
      <c r="OHQ308" s="275"/>
      <c r="OHR308" s="271"/>
      <c r="OHS308" s="275"/>
      <c r="OHT308" s="271"/>
      <c r="OHU308" s="275"/>
      <c r="OHV308" s="271"/>
      <c r="OHW308" s="275"/>
      <c r="OHX308" s="271"/>
      <c r="OHY308" s="275"/>
      <c r="OHZ308" s="271"/>
      <c r="OIA308" s="275"/>
      <c r="OIB308" s="271"/>
      <c r="OIC308" s="275"/>
      <c r="OID308" s="271"/>
      <c r="OIE308" s="275"/>
      <c r="OIF308" s="271"/>
      <c r="OIG308" s="275"/>
      <c r="OIH308" s="271"/>
      <c r="OII308" s="275"/>
      <c r="OIJ308" s="271"/>
      <c r="OIK308" s="275"/>
      <c r="OIL308" s="271"/>
      <c r="OIM308" s="275"/>
      <c r="OIN308" s="271"/>
      <c r="OIO308" s="275"/>
      <c r="OIP308" s="271"/>
      <c r="OIQ308" s="275"/>
      <c r="OIR308" s="271"/>
      <c r="OIS308" s="275"/>
      <c r="OIT308" s="271"/>
      <c r="OIU308" s="275"/>
      <c r="OIV308" s="271"/>
      <c r="OIW308" s="275"/>
      <c r="OIX308" s="271"/>
      <c r="OIY308" s="275"/>
      <c r="OIZ308" s="271"/>
      <c r="OJA308" s="275"/>
      <c r="OJB308" s="271"/>
      <c r="OJC308" s="275"/>
      <c r="OJD308" s="271"/>
      <c r="OJE308" s="275"/>
      <c r="OJF308" s="271"/>
      <c r="OJG308" s="275"/>
      <c r="OJH308" s="271"/>
      <c r="OJI308" s="275"/>
      <c r="OJJ308" s="271"/>
      <c r="OJK308" s="275"/>
      <c r="OJL308" s="271"/>
      <c r="OJM308" s="275"/>
      <c r="OJN308" s="271"/>
      <c r="OJO308" s="275"/>
      <c r="OJP308" s="271"/>
      <c r="OJQ308" s="275"/>
      <c r="OJR308" s="271"/>
      <c r="OJS308" s="275"/>
      <c r="OJT308" s="271"/>
      <c r="OJU308" s="275"/>
      <c r="OJV308" s="271"/>
      <c r="OJW308" s="275"/>
      <c r="OJX308" s="271"/>
      <c r="OJY308" s="275"/>
      <c r="OJZ308" s="271"/>
      <c r="OKA308" s="275"/>
      <c r="OKB308" s="271"/>
      <c r="OKC308" s="275"/>
      <c r="OKD308" s="271"/>
      <c r="OKE308" s="275"/>
      <c r="OKF308" s="271"/>
      <c r="OKG308" s="275"/>
      <c r="OKH308" s="271"/>
      <c r="OKI308" s="275"/>
      <c r="OKJ308" s="271"/>
      <c r="OKK308" s="275"/>
      <c r="OKL308" s="271"/>
      <c r="OKM308" s="275"/>
      <c r="OKN308" s="271"/>
      <c r="OKO308" s="275"/>
      <c r="OKP308" s="271"/>
      <c r="OKQ308" s="275"/>
      <c r="OKR308" s="271"/>
      <c r="OKS308" s="275"/>
      <c r="OKT308" s="271"/>
      <c r="OKU308" s="275"/>
      <c r="OKV308" s="271"/>
      <c r="OKW308" s="275"/>
      <c r="OKX308" s="271"/>
      <c r="OKY308" s="275"/>
      <c r="OKZ308" s="271"/>
      <c r="OLA308" s="275"/>
      <c r="OLB308" s="271"/>
      <c r="OLC308" s="275"/>
      <c r="OLD308" s="271"/>
      <c r="OLE308" s="275"/>
      <c r="OLF308" s="271"/>
      <c r="OLG308" s="275"/>
      <c r="OLH308" s="271"/>
      <c r="OLI308" s="275"/>
      <c r="OLJ308" s="271"/>
      <c r="OLK308" s="275"/>
      <c r="OLL308" s="271"/>
      <c r="OLM308" s="275"/>
      <c r="OLN308" s="271"/>
      <c r="OLO308" s="275"/>
      <c r="OLP308" s="271"/>
      <c r="OLQ308" s="275"/>
      <c r="OLR308" s="271"/>
      <c r="OLS308" s="275"/>
      <c r="OLT308" s="271"/>
      <c r="OLU308" s="275"/>
      <c r="OLV308" s="271"/>
      <c r="OLW308" s="275"/>
      <c r="OLX308" s="271"/>
      <c r="OLY308" s="275"/>
      <c r="OLZ308" s="271"/>
      <c r="OMA308" s="275"/>
      <c r="OMB308" s="271"/>
      <c r="OMC308" s="275"/>
      <c r="OMD308" s="271"/>
      <c r="OME308" s="275"/>
      <c r="OMF308" s="271"/>
      <c r="OMG308" s="275"/>
      <c r="OMH308" s="271"/>
      <c r="OMI308" s="275"/>
      <c r="OMJ308" s="271"/>
      <c r="OMK308" s="275"/>
      <c r="OML308" s="271"/>
      <c r="OMM308" s="275"/>
      <c r="OMN308" s="271"/>
      <c r="OMO308" s="275"/>
      <c r="OMP308" s="271"/>
      <c r="OMQ308" s="275"/>
      <c r="OMR308" s="271"/>
      <c r="OMS308" s="275"/>
      <c r="OMT308" s="271"/>
      <c r="OMU308" s="275"/>
      <c r="OMV308" s="271"/>
      <c r="OMW308" s="275"/>
      <c r="OMX308" s="271"/>
      <c r="OMY308" s="275"/>
      <c r="OMZ308" s="271"/>
      <c r="ONA308" s="275"/>
      <c r="ONB308" s="271"/>
      <c r="ONC308" s="275"/>
      <c r="OND308" s="271"/>
      <c r="ONE308" s="275"/>
      <c r="ONF308" s="271"/>
      <c r="ONG308" s="275"/>
      <c r="ONH308" s="271"/>
      <c r="ONI308" s="275"/>
      <c r="ONJ308" s="271"/>
      <c r="ONK308" s="275"/>
      <c r="ONL308" s="271"/>
      <c r="ONM308" s="275"/>
      <c r="ONN308" s="271"/>
      <c r="ONO308" s="275"/>
      <c r="ONP308" s="271"/>
      <c r="ONQ308" s="275"/>
      <c r="ONR308" s="271"/>
      <c r="ONS308" s="275"/>
      <c r="ONT308" s="271"/>
      <c r="ONU308" s="275"/>
      <c r="ONV308" s="271"/>
      <c r="ONW308" s="275"/>
      <c r="ONX308" s="271"/>
      <c r="ONY308" s="275"/>
      <c r="ONZ308" s="271"/>
      <c r="OOA308" s="275"/>
      <c r="OOB308" s="271"/>
      <c r="OOC308" s="275"/>
      <c r="OOD308" s="271"/>
      <c r="OOE308" s="275"/>
      <c r="OOF308" s="271"/>
      <c r="OOG308" s="275"/>
      <c r="OOH308" s="271"/>
      <c r="OOI308" s="275"/>
      <c r="OOJ308" s="271"/>
      <c r="OOK308" s="275"/>
      <c r="OOL308" s="271"/>
      <c r="OOM308" s="275"/>
      <c r="OON308" s="271"/>
      <c r="OOO308" s="275"/>
      <c r="OOP308" s="271"/>
      <c r="OOQ308" s="275"/>
      <c r="OOR308" s="271"/>
      <c r="OOS308" s="275"/>
      <c r="OOT308" s="271"/>
      <c r="OOU308" s="275"/>
      <c r="OOV308" s="271"/>
      <c r="OOW308" s="275"/>
      <c r="OOX308" s="271"/>
      <c r="OOY308" s="275"/>
      <c r="OOZ308" s="271"/>
      <c r="OPA308" s="275"/>
      <c r="OPB308" s="271"/>
      <c r="OPC308" s="275"/>
      <c r="OPD308" s="271"/>
      <c r="OPE308" s="275"/>
      <c r="OPF308" s="271"/>
      <c r="OPG308" s="275"/>
      <c r="OPH308" s="271"/>
      <c r="OPI308" s="275"/>
      <c r="OPJ308" s="271"/>
      <c r="OPK308" s="275"/>
      <c r="OPL308" s="271"/>
      <c r="OPM308" s="275"/>
      <c r="OPN308" s="271"/>
      <c r="OPO308" s="275"/>
      <c r="OPP308" s="271"/>
      <c r="OPQ308" s="275"/>
      <c r="OPR308" s="271"/>
      <c r="OPS308" s="275"/>
      <c r="OPT308" s="271"/>
      <c r="OPU308" s="275"/>
      <c r="OPV308" s="271"/>
      <c r="OPW308" s="275"/>
      <c r="OPX308" s="271"/>
      <c r="OPY308" s="275"/>
      <c r="OPZ308" s="271"/>
      <c r="OQA308" s="275"/>
      <c r="OQB308" s="271"/>
      <c r="OQC308" s="275"/>
      <c r="OQD308" s="271"/>
      <c r="OQE308" s="275"/>
      <c r="OQF308" s="271"/>
      <c r="OQG308" s="275"/>
      <c r="OQH308" s="271"/>
      <c r="OQI308" s="275"/>
      <c r="OQJ308" s="271"/>
      <c r="OQK308" s="275"/>
      <c r="OQL308" s="271"/>
      <c r="OQM308" s="275"/>
      <c r="OQN308" s="271"/>
      <c r="OQO308" s="275"/>
      <c r="OQP308" s="271"/>
      <c r="OQQ308" s="275"/>
      <c r="OQR308" s="271"/>
      <c r="OQS308" s="275"/>
      <c r="OQT308" s="271"/>
      <c r="OQU308" s="275"/>
      <c r="OQV308" s="271"/>
      <c r="OQW308" s="275"/>
      <c r="OQX308" s="271"/>
      <c r="OQY308" s="275"/>
      <c r="OQZ308" s="271"/>
      <c r="ORA308" s="275"/>
      <c r="ORB308" s="271"/>
      <c r="ORC308" s="275"/>
      <c r="ORD308" s="271"/>
      <c r="ORE308" s="275"/>
      <c r="ORF308" s="271"/>
      <c r="ORG308" s="275"/>
      <c r="ORH308" s="271"/>
      <c r="ORI308" s="275"/>
      <c r="ORJ308" s="271"/>
      <c r="ORK308" s="275"/>
      <c r="ORL308" s="271"/>
      <c r="ORM308" s="275"/>
      <c r="ORN308" s="271"/>
      <c r="ORO308" s="275"/>
      <c r="ORP308" s="271"/>
      <c r="ORQ308" s="275"/>
      <c r="ORR308" s="271"/>
      <c r="ORS308" s="275"/>
      <c r="ORT308" s="271"/>
      <c r="ORU308" s="275"/>
      <c r="ORV308" s="271"/>
      <c r="ORW308" s="275"/>
      <c r="ORX308" s="271"/>
      <c r="ORY308" s="275"/>
      <c r="ORZ308" s="271"/>
      <c r="OSA308" s="275"/>
      <c r="OSB308" s="271"/>
      <c r="OSC308" s="275"/>
      <c r="OSD308" s="271"/>
      <c r="OSE308" s="275"/>
      <c r="OSF308" s="271"/>
      <c r="OSG308" s="275"/>
      <c r="OSH308" s="271"/>
      <c r="OSI308" s="275"/>
      <c r="OSJ308" s="271"/>
      <c r="OSK308" s="275"/>
      <c r="OSL308" s="271"/>
      <c r="OSM308" s="275"/>
      <c r="OSN308" s="271"/>
      <c r="OSO308" s="275"/>
      <c r="OSP308" s="271"/>
      <c r="OSQ308" s="275"/>
      <c r="OSR308" s="271"/>
      <c r="OSS308" s="275"/>
      <c r="OST308" s="271"/>
      <c r="OSU308" s="275"/>
      <c r="OSV308" s="271"/>
      <c r="OSW308" s="275"/>
      <c r="OSX308" s="271"/>
      <c r="OSY308" s="275"/>
      <c r="OSZ308" s="271"/>
      <c r="OTA308" s="275"/>
      <c r="OTB308" s="271"/>
      <c r="OTC308" s="275"/>
      <c r="OTD308" s="271"/>
      <c r="OTE308" s="275"/>
      <c r="OTF308" s="271"/>
      <c r="OTG308" s="275"/>
      <c r="OTH308" s="271"/>
      <c r="OTI308" s="275"/>
      <c r="OTJ308" s="271"/>
      <c r="OTK308" s="275"/>
      <c r="OTL308" s="271"/>
      <c r="OTM308" s="275"/>
      <c r="OTN308" s="271"/>
      <c r="OTO308" s="275"/>
      <c r="OTP308" s="271"/>
      <c r="OTQ308" s="275"/>
      <c r="OTR308" s="271"/>
      <c r="OTS308" s="275"/>
      <c r="OTT308" s="271"/>
      <c r="OTU308" s="275"/>
      <c r="OTV308" s="271"/>
      <c r="OTW308" s="275"/>
      <c r="OTX308" s="271"/>
      <c r="OTY308" s="275"/>
      <c r="OTZ308" s="271"/>
      <c r="OUA308" s="275"/>
      <c r="OUB308" s="271"/>
      <c r="OUC308" s="275"/>
      <c r="OUD308" s="271"/>
      <c r="OUE308" s="275"/>
      <c r="OUF308" s="271"/>
      <c r="OUG308" s="275"/>
      <c r="OUH308" s="271"/>
      <c r="OUI308" s="275"/>
      <c r="OUJ308" s="271"/>
      <c r="OUK308" s="275"/>
      <c r="OUL308" s="271"/>
      <c r="OUM308" s="275"/>
      <c r="OUN308" s="271"/>
      <c r="OUO308" s="275"/>
      <c r="OUP308" s="271"/>
      <c r="OUQ308" s="275"/>
      <c r="OUR308" s="271"/>
      <c r="OUS308" s="275"/>
      <c r="OUT308" s="271"/>
      <c r="OUU308" s="275"/>
      <c r="OUV308" s="271"/>
      <c r="OUW308" s="275"/>
      <c r="OUX308" s="271"/>
      <c r="OUY308" s="275"/>
      <c r="OUZ308" s="271"/>
      <c r="OVA308" s="275"/>
      <c r="OVB308" s="271"/>
      <c r="OVC308" s="275"/>
      <c r="OVD308" s="271"/>
      <c r="OVE308" s="275"/>
      <c r="OVF308" s="271"/>
      <c r="OVG308" s="275"/>
      <c r="OVH308" s="271"/>
      <c r="OVI308" s="275"/>
      <c r="OVJ308" s="271"/>
      <c r="OVK308" s="275"/>
      <c r="OVL308" s="271"/>
      <c r="OVM308" s="275"/>
      <c r="OVN308" s="271"/>
      <c r="OVO308" s="275"/>
      <c r="OVP308" s="271"/>
      <c r="OVQ308" s="275"/>
      <c r="OVR308" s="271"/>
      <c r="OVS308" s="275"/>
      <c r="OVT308" s="271"/>
      <c r="OVU308" s="275"/>
      <c r="OVV308" s="271"/>
      <c r="OVW308" s="275"/>
      <c r="OVX308" s="271"/>
      <c r="OVY308" s="275"/>
      <c r="OVZ308" s="271"/>
      <c r="OWA308" s="275"/>
      <c r="OWB308" s="271"/>
      <c r="OWC308" s="275"/>
      <c r="OWD308" s="271"/>
      <c r="OWE308" s="275"/>
      <c r="OWF308" s="271"/>
      <c r="OWG308" s="275"/>
      <c r="OWH308" s="271"/>
      <c r="OWI308" s="275"/>
      <c r="OWJ308" s="271"/>
      <c r="OWK308" s="275"/>
      <c r="OWL308" s="271"/>
      <c r="OWM308" s="275"/>
      <c r="OWN308" s="271"/>
      <c r="OWO308" s="275"/>
      <c r="OWP308" s="271"/>
      <c r="OWQ308" s="275"/>
      <c r="OWR308" s="271"/>
      <c r="OWS308" s="275"/>
      <c r="OWT308" s="271"/>
      <c r="OWU308" s="275"/>
      <c r="OWV308" s="271"/>
      <c r="OWW308" s="275"/>
      <c r="OWX308" s="271"/>
      <c r="OWY308" s="275"/>
      <c r="OWZ308" s="271"/>
      <c r="OXA308" s="275"/>
      <c r="OXB308" s="271"/>
      <c r="OXC308" s="275"/>
      <c r="OXD308" s="271"/>
      <c r="OXE308" s="275"/>
      <c r="OXF308" s="271"/>
      <c r="OXG308" s="275"/>
      <c r="OXH308" s="271"/>
      <c r="OXI308" s="275"/>
      <c r="OXJ308" s="271"/>
      <c r="OXK308" s="275"/>
      <c r="OXL308" s="271"/>
      <c r="OXM308" s="275"/>
      <c r="OXN308" s="271"/>
      <c r="OXO308" s="275"/>
      <c r="OXP308" s="271"/>
      <c r="OXQ308" s="275"/>
      <c r="OXR308" s="271"/>
      <c r="OXS308" s="275"/>
      <c r="OXT308" s="271"/>
      <c r="OXU308" s="275"/>
      <c r="OXV308" s="271"/>
      <c r="OXW308" s="275"/>
      <c r="OXX308" s="271"/>
      <c r="OXY308" s="275"/>
      <c r="OXZ308" s="271"/>
      <c r="OYA308" s="275"/>
      <c r="OYB308" s="271"/>
      <c r="OYC308" s="275"/>
      <c r="OYD308" s="271"/>
      <c r="OYE308" s="275"/>
      <c r="OYF308" s="271"/>
      <c r="OYG308" s="275"/>
      <c r="OYH308" s="271"/>
      <c r="OYI308" s="275"/>
      <c r="OYJ308" s="271"/>
      <c r="OYK308" s="275"/>
      <c r="OYL308" s="271"/>
      <c r="OYM308" s="275"/>
      <c r="OYN308" s="271"/>
      <c r="OYO308" s="275"/>
      <c r="OYP308" s="271"/>
      <c r="OYQ308" s="275"/>
      <c r="OYR308" s="271"/>
      <c r="OYS308" s="275"/>
      <c r="OYT308" s="271"/>
      <c r="OYU308" s="275"/>
      <c r="OYV308" s="271"/>
      <c r="OYW308" s="275"/>
      <c r="OYX308" s="271"/>
      <c r="OYY308" s="275"/>
      <c r="OYZ308" s="271"/>
      <c r="OZA308" s="275"/>
      <c r="OZB308" s="271"/>
      <c r="OZC308" s="275"/>
      <c r="OZD308" s="271"/>
      <c r="OZE308" s="275"/>
      <c r="OZF308" s="271"/>
      <c r="OZG308" s="275"/>
      <c r="OZH308" s="271"/>
      <c r="OZI308" s="275"/>
      <c r="OZJ308" s="271"/>
      <c r="OZK308" s="275"/>
      <c r="OZL308" s="271"/>
      <c r="OZM308" s="275"/>
      <c r="OZN308" s="271"/>
      <c r="OZO308" s="275"/>
      <c r="OZP308" s="271"/>
      <c r="OZQ308" s="275"/>
      <c r="OZR308" s="271"/>
      <c r="OZS308" s="275"/>
      <c r="OZT308" s="271"/>
      <c r="OZU308" s="275"/>
      <c r="OZV308" s="271"/>
      <c r="OZW308" s="275"/>
      <c r="OZX308" s="271"/>
      <c r="OZY308" s="275"/>
      <c r="OZZ308" s="271"/>
      <c r="PAA308" s="275"/>
      <c r="PAB308" s="271"/>
      <c r="PAC308" s="275"/>
      <c r="PAD308" s="271"/>
      <c r="PAE308" s="275"/>
      <c r="PAF308" s="271"/>
      <c r="PAG308" s="275"/>
      <c r="PAH308" s="271"/>
      <c r="PAI308" s="275"/>
      <c r="PAJ308" s="271"/>
      <c r="PAK308" s="275"/>
      <c r="PAL308" s="271"/>
      <c r="PAM308" s="275"/>
      <c r="PAN308" s="271"/>
      <c r="PAO308" s="275"/>
      <c r="PAP308" s="271"/>
      <c r="PAQ308" s="275"/>
      <c r="PAR308" s="271"/>
      <c r="PAS308" s="275"/>
      <c r="PAT308" s="271"/>
      <c r="PAU308" s="275"/>
      <c r="PAV308" s="271"/>
      <c r="PAW308" s="275"/>
      <c r="PAX308" s="271"/>
      <c r="PAY308" s="275"/>
      <c r="PAZ308" s="271"/>
      <c r="PBA308" s="275"/>
      <c r="PBB308" s="271"/>
      <c r="PBC308" s="275"/>
      <c r="PBD308" s="271"/>
      <c r="PBE308" s="275"/>
      <c r="PBF308" s="271"/>
      <c r="PBG308" s="275"/>
      <c r="PBH308" s="271"/>
      <c r="PBI308" s="275"/>
      <c r="PBJ308" s="271"/>
      <c r="PBK308" s="275"/>
      <c r="PBL308" s="271"/>
      <c r="PBM308" s="275"/>
      <c r="PBN308" s="271"/>
      <c r="PBO308" s="275"/>
      <c r="PBP308" s="271"/>
      <c r="PBQ308" s="275"/>
      <c r="PBR308" s="271"/>
      <c r="PBS308" s="275"/>
      <c r="PBT308" s="271"/>
      <c r="PBU308" s="275"/>
      <c r="PBV308" s="271"/>
      <c r="PBW308" s="275"/>
      <c r="PBX308" s="271"/>
      <c r="PBY308" s="275"/>
      <c r="PBZ308" s="271"/>
      <c r="PCA308" s="275"/>
      <c r="PCB308" s="271"/>
      <c r="PCC308" s="275"/>
      <c r="PCD308" s="271"/>
      <c r="PCE308" s="275"/>
      <c r="PCF308" s="271"/>
      <c r="PCG308" s="275"/>
      <c r="PCH308" s="271"/>
      <c r="PCI308" s="275"/>
      <c r="PCJ308" s="271"/>
      <c r="PCK308" s="275"/>
      <c r="PCL308" s="271"/>
      <c r="PCM308" s="275"/>
      <c r="PCN308" s="271"/>
      <c r="PCO308" s="275"/>
      <c r="PCP308" s="271"/>
      <c r="PCQ308" s="275"/>
      <c r="PCR308" s="271"/>
      <c r="PCS308" s="275"/>
      <c r="PCT308" s="271"/>
      <c r="PCU308" s="275"/>
      <c r="PCV308" s="271"/>
      <c r="PCW308" s="275"/>
      <c r="PCX308" s="271"/>
      <c r="PCY308" s="275"/>
      <c r="PCZ308" s="271"/>
      <c r="PDA308" s="275"/>
      <c r="PDB308" s="271"/>
      <c r="PDC308" s="275"/>
      <c r="PDD308" s="271"/>
      <c r="PDE308" s="275"/>
      <c r="PDF308" s="271"/>
      <c r="PDG308" s="275"/>
      <c r="PDH308" s="271"/>
      <c r="PDI308" s="275"/>
      <c r="PDJ308" s="271"/>
      <c r="PDK308" s="275"/>
      <c r="PDL308" s="271"/>
      <c r="PDM308" s="275"/>
      <c r="PDN308" s="271"/>
      <c r="PDO308" s="275"/>
      <c r="PDP308" s="271"/>
      <c r="PDQ308" s="275"/>
      <c r="PDR308" s="271"/>
      <c r="PDS308" s="275"/>
      <c r="PDT308" s="271"/>
      <c r="PDU308" s="275"/>
      <c r="PDV308" s="271"/>
      <c r="PDW308" s="275"/>
      <c r="PDX308" s="271"/>
      <c r="PDY308" s="275"/>
      <c r="PDZ308" s="271"/>
      <c r="PEA308" s="275"/>
      <c r="PEB308" s="271"/>
      <c r="PEC308" s="275"/>
      <c r="PED308" s="271"/>
      <c r="PEE308" s="275"/>
      <c r="PEF308" s="271"/>
      <c r="PEG308" s="275"/>
      <c r="PEH308" s="271"/>
      <c r="PEI308" s="275"/>
      <c r="PEJ308" s="271"/>
      <c r="PEK308" s="275"/>
      <c r="PEL308" s="271"/>
      <c r="PEM308" s="275"/>
      <c r="PEN308" s="271"/>
      <c r="PEO308" s="275"/>
      <c r="PEP308" s="271"/>
      <c r="PEQ308" s="275"/>
      <c r="PER308" s="271"/>
      <c r="PES308" s="275"/>
      <c r="PET308" s="271"/>
      <c r="PEU308" s="275"/>
      <c r="PEV308" s="271"/>
      <c r="PEW308" s="275"/>
      <c r="PEX308" s="271"/>
      <c r="PEY308" s="275"/>
      <c r="PEZ308" s="271"/>
      <c r="PFA308" s="275"/>
      <c r="PFB308" s="271"/>
      <c r="PFC308" s="275"/>
      <c r="PFD308" s="271"/>
      <c r="PFE308" s="275"/>
      <c r="PFF308" s="271"/>
      <c r="PFG308" s="275"/>
      <c r="PFH308" s="271"/>
      <c r="PFI308" s="275"/>
      <c r="PFJ308" s="271"/>
      <c r="PFK308" s="275"/>
      <c r="PFL308" s="271"/>
      <c r="PFM308" s="275"/>
      <c r="PFN308" s="271"/>
      <c r="PFO308" s="275"/>
      <c r="PFP308" s="271"/>
      <c r="PFQ308" s="275"/>
      <c r="PFR308" s="271"/>
      <c r="PFS308" s="275"/>
      <c r="PFT308" s="271"/>
      <c r="PFU308" s="275"/>
      <c r="PFV308" s="271"/>
      <c r="PFW308" s="275"/>
      <c r="PFX308" s="271"/>
      <c r="PFY308" s="275"/>
      <c r="PFZ308" s="271"/>
      <c r="PGA308" s="275"/>
      <c r="PGB308" s="271"/>
      <c r="PGC308" s="275"/>
      <c r="PGD308" s="271"/>
      <c r="PGE308" s="275"/>
      <c r="PGF308" s="271"/>
      <c r="PGG308" s="275"/>
      <c r="PGH308" s="271"/>
      <c r="PGI308" s="275"/>
      <c r="PGJ308" s="271"/>
      <c r="PGK308" s="275"/>
      <c r="PGL308" s="271"/>
      <c r="PGM308" s="275"/>
      <c r="PGN308" s="271"/>
      <c r="PGO308" s="275"/>
      <c r="PGP308" s="271"/>
      <c r="PGQ308" s="275"/>
      <c r="PGR308" s="271"/>
      <c r="PGS308" s="275"/>
      <c r="PGT308" s="271"/>
      <c r="PGU308" s="275"/>
      <c r="PGV308" s="271"/>
      <c r="PGW308" s="275"/>
      <c r="PGX308" s="271"/>
      <c r="PGY308" s="275"/>
      <c r="PGZ308" s="271"/>
      <c r="PHA308" s="275"/>
      <c r="PHB308" s="271"/>
      <c r="PHC308" s="275"/>
      <c r="PHD308" s="271"/>
      <c r="PHE308" s="275"/>
      <c r="PHF308" s="271"/>
      <c r="PHG308" s="275"/>
      <c r="PHH308" s="271"/>
      <c r="PHI308" s="275"/>
      <c r="PHJ308" s="271"/>
      <c r="PHK308" s="275"/>
      <c r="PHL308" s="271"/>
      <c r="PHM308" s="275"/>
      <c r="PHN308" s="271"/>
      <c r="PHO308" s="275"/>
      <c r="PHP308" s="271"/>
      <c r="PHQ308" s="275"/>
      <c r="PHR308" s="271"/>
      <c r="PHS308" s="275"/>
      <c r="PHT308" s="271"/>
      <c r="PHU308" s="275"/>
      <c r="PHV308" s="271"/>
      <c r="PHW308" s="275"/>
      <c r="PHX308" s="271"/>
      <c r="PHY308" s="275"/>
      <c r="PHZ308" s="271"/>
      <c r="PIA308" s="275"/>
      <c r="PIB308" s="271"/>
      <c r="PIC308" s="275"/>
      <c r="PID308" s="271"/>
      <c r="PIE308" s="275"/>
      <c r="PIF308" s="271"/>
      <c r="PIG308" s="275"/>
      <c r="PIH308" s="271"/>
      <c r="PII308" s="275"/>
      <c r="PIJ308" s="271"/>
      <c r="PIK308" s="275"/>
      <c r="PIL308" s="271"/>
      <c r="PIM308" s="275"/>
      <c r="PIN308" s="271"/>
      <c r="PIO308" s="275"/>
      <c r="PIP308" s="271"/>
      <c r="PIQ308" s="275"/>
      <c r="PIR308" s="271"/>
      <c r="PIS308" s="275"/>
      <c r="PIT308" s="271"/>
      <c r="PIU308" s="275"/>
      <c r="PIV308" s="271"/>
      <c r="PIW308" s="275"/>
      <c r="PIX308" s="271"/>
      <c r="PIY308" s="275"/>
      <c r="PIZ308" s="271"/>
      <c r="PJA308" s="275"/>
      <c r="PJB308" s="271"/>
      <c r="PJC308" s="275"/>
      <c r="PJD308" s="271"/>
      <c r="PJE308" s="275"/>
      <c r="PJF308" s="271"/>
      <c r="PJG308" s="275"/>
      <c r="PJH308" s="271"/>
      <c r="PJI308" s="275"/>
      <c r="PJJ308" s="271"/>
      <c r="PJK308" s="275"/>
      <c r="PJL308" s="271"/>
      <c r="PJM308" s="275"/>
      <c r="PJN308" s="271"/>
      <c r="PJO308" s="275"/>
      <c r="PJP308" s="271"/>
      <c r="PJQ308" s="275"/>
      <c r="PJR308" s="271"/>
      <c r="PJS308" s="275"/>
      <c r="PJT308" s="271"/>
      <c r="PJU308" s="275"/>
      <c r="PJV308" s="271"/>
      <c r="PJW308" s="275"/>
      <c r="PJX308" s="271"/>
      <c r="PJY308" s="275"/>
      <c r="PJZ308" s="271"/>
      <c r="PKA308" s="275"/>
      <c r="PKB308" s="271"/>
      <c r="PKC308" s="275"/>
      <c r="PKD308" s="271"/>
      <c r="PKE308" s="275"/>
      <c r="PKF308" s="271"/>
      <c r="PKG308" s="275"/>
      <c r="PKH308" s="271"/>
      <c r="PKI308" s="275"/>
      <c r="PKJ308" s="271"/>
      <c r="PKK308" s="275"/>
      <c r="PKL308" s="271"/>
      <c r="PKM308" s="275"/>
      <c r="PKN308" s="271"/>
      <c r="PKO308" s="275"/>
      <c r="PKP308" s="271"/>
      <c r="PKQ308" s="275"/>
      <c r="PKR308" s="271"/>
      <c r="PKS308" s="275"/>
      <c r="PKT308" s="271"/>
      <c r="PKU308" s="275"/>
      <c r="PKV308" s="271"/>
      <c r="PKW308" s="275"/>
      <c r="PKX308" s="271"/>
      <c r="PKY308" s="275"/>
      <c r="PKZ308" s="271"/>
      <c r="PLA308" s="275"/>
      <c r="PLB308" s="271"/>
      <c r="PLC308" s="275"/>
      <c r="PLD308" s="271"/>
      <c r="PLE308" s="275"/>
      <c r="PLF308" s="271"/>
      <c r="PLG308" s="275"/>
      <c r="PLH308" s="271"/>
      <c r="PLI308" s="275"/>
      <c r="PLJ308" s="271"/>
      <c r="PLK308" s="275"/>
      <c r="PLL308" s="271"/>
      <c r="PLM308" s="275"/>
      <c r="PLN308" s="271"/>
      <c r="PLO308" s="275"/>
      <c r="PLP308" s="271"/>
      <c r="PLQ308" s="275"/>
      <c r="PLR308" s="271"/>
      <c r="PLS308" s="275"/>
      <c r="PLT308" s="271"/>
      <c r="PLU308" s="275"/>
      <c r="PLV308" s="271"/>
      <c r="PLW308" s="275"/>
      <c r="PLX308" s="271"/>
      <c r="PLY308" s="275"/>
      <c r="PLZ308" s="271"/>
      <c r="PMA308" s="275"/>
      <c r="PMB308" s="271"/>
      <c r="PMC308" s="275"/>
      <c r="PMD308" s="271"/>
      <c r="PME308" s="275"/>
      <c r="PMF308" s="271"/>
      <c r="PMG308" s="275"/>
      <c r="PMH308" s="271"/>
      <c r="PMI308" s="275"/>
      <c r="PMJ308" s="271"/>
      <c r="PMK308" s="275"/>
      <c r="PML308" s="271"/>
      <c r="PMM308" s="275"/>
      <c r="PMN308" s="271"/>
      <c r="PMO308" s="275"/>
      <c r="PMP308" s="271"/>
      <c r="PMQ308" s="275"/>
      <c r="PMR308" s="271"/>
      <c r="PMS308" s="275"/>
      <c r="PMT308" s="271"/>
      <c r="PMU308" s="275"/>
      <c r="PMV308" s="271"/>
      <c r="PMW308" s="275"/>
      <c r="PMX308" s="271"/>
      <c r="PMY308" s="275"/>
      <c r="PMZ308" s="271"/>
      <c r="PNA308" s="275"/>
      <c r="PNB308" s="271"/>
      <c r="PNC308" s="275"/>
      <c r="PND308" s="271"/>
      <c r="PNE308" s="275"/>
      <c r="PNF308" s="271"/>
      <c r="PNG308" s="275"/>
      <c r="PNH308" s="271"/>
      <c r="PNI308" s="275"/>
      <c r="PNJ308" s="271"/>
      <c r="PNK308" s="275"/>
      <c r="PNL308" s="271"/>
      <c r="PNM308" s="275"/>
      <c r="PNN308" s="271"/>
      <c r="PNO308" s="275"/>
      <c r="PNP308" s="271"/>
      <c r="PNQ308" s="275"/>
      <c r="PNR308" s="271"/>
      <c r="PNS308" s="275"/>
      <c r="PNT308" s="271"/>
      <c r="PNU308" s="275"/>
      <c r="PNV308" s="271"/>
      <c r="PNW308" s="275"/>
      <c r="PNX308" s="271"/>
      <c r="PNY308" s="275"/>
      <c r="PNZ308" s="271"/>
      <c r="POA308" s="275"/>
      <c r="POB308" s="271"/>
      <c r="POC308" s="275"/>
      <c r="POD308" s="271"/>
      <c r="POE308" s="275"/>
      <c r="POF308" s="271"/>
      <c r="POG308" s="275"/>
      <c r="POH308" s="271"/>
      <c r="POI308" s="275"/>
      <c r="POJ308" s="271"/>
      <c r="POK308" s="275"/>
      <c r="POL308" s="271"/>
      <c r="POM308" s="275"/>
      <c r="PON308" s="271"/>
      <c r="POO308" s="275"/>
      <c r="POP308" s="271"/>
      <c r="POQ308" s="275"/>
      <c r="POR308" s="271"/>
      <c r="POS308" s="275"/>
      <c r="POT308" s="271"/>
      <c r="POU308" s="275"/>
      <c r="POV308" s="271"/>
      <c r="POW308" s="275"/>
      <c r="POX308" s="271"/>
      <c r="POY308" s="275"/>
      <c r="POZ308" s="271"/>
      <c r="PPA308" s="275"/>
      <c r="PPB308" s="271"/>
      <c r="PPC308" s="275"/>
      <c r="PPD308" s="271"/>
      <c r="PPE308" s="275"/>
      <c r="PPF308" s="271"/>
      <c r="PPG308" s="275"/>
      <c r="PPH308" s="271"/>
      <c r="PPI308" s="275"/>
      <c r="PPJ308" s="271"/>
      <c r="PPK308" s="275"/>
      <c r="PPL308" s="271"/>
      <c r="PPM308" s="275"/>
      <c r="PPN308" s="271"/>
      <c r="PPO308" s="275"/>
      <c r="PPP308" s="271"/>
      <c r="PPQ308" s="275"/>
      <c r="PPR308" s="271"/>
      <c r="PPS308" s="275"/>
      <c r="PPT308" s="271"/>
      <c r="PPU308" s="275"/>
      <c r="PPV308" s="271"/>
      <c r="PPW308" s="275"/>
      <c r="PPX308" s="271"/>
      <c r="PPY308" s="275"/>
      <c r="PPZ308" s="271"/>
      <c r="PQA308" s="275"/>
      <c r="PQB308" s="271"/>
      <c r="PQC308" s="275"/>
      <c r="PQD308" s="271"/>
      <c r="PQE308" s="275"/>
      <c r="PQF308" s="271"/>
      <c r="PQG308" s="275"/>
      <c r="PQH308" s="271"/>
      <c r="PQI308" s="275"/>
      <c r="PQJ308" s="271"/>
      <c r="PQK308" s="275"/>
      <c r="PQL308" s="271"/>
      <c r="PQM308" s="275"/>
      <c r="PQN308" s="271"/>
      <c r="PQO308" s="275"/>
      <c r="PQP308" s="271"/>
      <c r="PQQ308" s="275"/>
      <c r="PQR308" s="271"/>
      <c r="PQS308" s="275"/>
      <c r="PQT308" s="271"/>
      <c r="PQU308" s="275"/>
      <c r="PQV308" s="271"/>
      <c r="PQW308" s="275"/>
      <c r="PQX308" s="271"/>
      <c r="PQY308" s="275"/>
      <c r="PQZ308" s="271"/>
      <c r="PRA308" s="275"/>
      <c r="PRB308" s="271"/>
      <c r="PRC308" s="275"/>
      <c r="PRD308" s="271"/>
      <c r="PRE308" s="275"/>
      <c r="PRF308" s="271"/>
      <c r="PRG308" s="275"/>
      <c r="PRH308" s="271"/>
      <c r="PRI308" s="275"/>
      <c r="PRJ308" s="271"/>
      <c r="PRK308" s="275"/>
      <c r="PRL308" s="271"/>
      <c r="PRM308" s="275"/>
      <c r="PRN308" s="271"/>
      <c r="PRO308" s="275"/>
      <c r="PRP308" s="271"/>
      <c r="PRQ308" s="275"/>
      <c r="PRR308" s="271"/>
      <c r="PRS308" s="275"/>
      <c r="PRT308" s="271"/>
      <c r="PRU308" s="275"/>
      <c r="PRV308" s="271"/>
      <c r="PRW308" s="275"/>
      <c r="PRX308" s="271"/>
      <c r="PRY308" s="275"/>
      <c r="PRZ308" s="271"/>
      <c r="PSA308" s="275"/>
      <c r="PSB308" s="271"/>
      <c r="PSC308" s="275"/>
      <c r="PSD308" s="271"/>
      <c r="PSE308" s="275"/>
      <c r="PSF308" s="271"/>
      <c r="PSG308" s="275"/>
      <c r="PSH308" s="271"/>
      <c r="PSI308" s="275"/>
      <c r="PSJ308" s="271"/>
      <c r="PSK308" s="275"/>
      <c r="PSL308" s="271"/>
      <c r="PSM308" s="275"/>
      <c r="PSN308" s="271"/>
      <c r="PSO308" s="275"/>
      <c r="PSP308" s="271"/>
      <c r="PSQ308" s="275"/>
      <c r="PSR308" s="271"/>
      <c r="PSS308" s="275"/>
      <c r="PST308" s="271"/>
      <c r="PSU308" s="275"/>
      <c r="PSV308" s="271"/>
      <c r="PSW308" s="275"/>
      <c r="PSX308" s="271"/>
      <c r="PSY308" s="275"/>
      <c r="PSZ308" s="271"/>
      <c r="PTA308" s="275"/>
      <c r="PTB308" s="271"/>
      <c r="PTC308" s="275"/>
      <c r="PTD308" s="271"/>
      <c r="PTE308" s="275"/>
      <c r="PTF308" s="271"/>
      <c r="PTG308" s="275"/>
      <c r="PTH308" s="271"/>
      <c r="PTI308" s="275"/>
      <c r="PTJ308" s="271"/>
      <c r="PTK308" s="275"/>
      <c r="PTL308" s="271"/>
      <c r="PTM308" s="275"/>
      <c r="PTN308" s="271"/>
      <c r="PTO308" s="275"/>
      <c r="PTP308" s="271"/>
      <c r="PTQ308" s="275"/>
      <c r="PTR308" s="271"/>
      <c r="PTS308" s="275"/>
      <c r="PTT308" s="271"/>
      <c r="PTU308" s="275"/>
      <c r="PTV308" s="271"/>
      <c r="PTW308" s="275"/>
      <c r="PTX308" s="271"/>
      <c r="PTY308" s="275"/>
      <c r="PTZ308" s="271"/>
      <c r="PUA308" s="275"/>
      <c r="PUB308" s="271"/>
      <c r="PUC308" s="275"/>
      <c r="PUD308" s="271"/>
      <c r="PUE308" s="275"/>
      <c r="PUF308" s="271"/>
      <c r="PUG308" s="275"/>
      <c r="PUH308" s="271"/>
      <c r="PUI308" s="275"/>
      <c r="PUJ308" s="271"/>
      <c r="PUK308" s="275"/>
      <c r="PUL308" s="271"/>
      <c r="PUM308" s="275"/>
      <c r="PUN308" s="271"/>
      <c r="PUO308" s="275"/>
      <c r="PUP308" s="271"/>
      <c r="PUQ308" s="275"/>
      <c r="PUR308" s="271"/>
      <c r="PUS308" s="275"/>
      <c r="PUT308" s="271"/>
      <c r="PUU308" s="275"/>
      <c r="PUV308" s="271"/>
      <c r="PUW308" s="275"/>
      <c r="PUX308" s="271"/>
      <c r="PUY308" s="275"/>
      <c r="PUZ308" s="271"/>
      <c r="PVA308" s="275"/>
      <c r="PVB308" s="271"/>
      <c r="PVC308" s="275"/>
      <c r="PVD308" s="271"/>
      <c r="PVE308" s="275"/>
      <c r="PVF308" s="271"/>
      <c r="PVG308" s="275"/>
      <c r="PVH308" s="271"/>
      <c r="PVI308" s="275"/>
      <c r="PVJ308" s="271"/>
      <c r="PVK308" s="275"/>
      <c r="PVL308" s="271"/>
      <c r="PVM308" s="275"/>
      <c r="PVN308" s="271"/>
      <c r="PVO308" s="275"/>
      <c r="PVP308" s="271"/>
      <c r="PVQ308" s="275"/>
      <c r="PVR308" s="271"/>
      <c r="PVS308" s="275"/>
      <c r="PVT308" s="271"/>
      <c r="PVU308" s="275"/>
      <c r="PVV308" s="271"/>
      <c r="PVW308" s="275"/>
      <c r="PVX308" s="271"/>
      <c r="PVY308" s="275"/>
      <c r="PVZ308" s="271"/>
      <c r="PWA308" s="275"/>
      <c r="PWB308" s="271"/>
      <c r="PWC308" s="275"/>
      <c r="PWD308" s="271"/>
      <c r="PWE308" s="275"/>
      <c r="PWF308" s="271"/>
      <c r="PWG308" s="275"/>
      <c r="PWH308" s="271"/>
      <c r="PWI308" s="275"/>
      <c r="PWJ308" s="271"/>
      <c r="PWK308" s="275"/>
      <c r="PWL308" s="271"/>
      <c r="PWM308" s="275"/>
      <c r="PWN308" s="271"/>
      <c r="PWO308" s="275"/>
      <c r="PWP308" s="271"/>
      <c r="PWQ308" s="275"/>
      <c r="PWR308" s="271"/>
      <c r="PWS308" s="275"/>
      <c r="PWT308" s="271"/>
      <c r="PWU308" s="275"/>
      <c r="PWV308" s="271"/>
      <c r="PWW308" s="275"/>
      <c r="PWX308" s="271"/>
      <c r="PWY308" s="275"/>
      <c r="PWZ308" s="271"/>
      <c r="PXA308" s="275"/>
      <c r="PXB308" s="271"/>
      <c r="PXC308" s="275"/>
      <c r="PXD308" s="271"/>
      <c r="PXE308" s="275"/>
      <c r="PXF308" s="271"/>
      <c r="PXG308" s="275"/>
      <c r="PXH308" s="271"/>
      <c r="PXI308" s="275"/>
      <c r="PXJ308" s="271"/>
      <c r="PXK308" s="275"/>
      <c r="PXL308" s="271"/>
      <c r="PXM308" s="275"/>
      <c r="PXN308" s="271"/>
      <c r="PXO308" s="275"/>
      <c r="PXP308" s="271"/>
      <c r="PXQ308" s="275"/>
      <c r="PXR308" s="271"/>
      <c r="PXS308" s="275"/>
      <c r="PXT308" s="271"/>
      <c r="PXU308" s="275"/>
      <c r="PXV308" s="271"/>
      <c r="PXW308" s="275"/>
      <c r="PXX308" s="271"/>
      <c r="PXY308" s="275"/>
      <c r="PXZ308" s="271"/>
      <c r="PYA308" s="275"/>
      <c r="PYB308" s="271"/>
      <c r="PYC308" s="275"/>
      <c r="PYD308" s="271"/>
      <c r="PYE308" s="275"/>
      <c r="PYF308" s="271"/>
      <c r="PYG308" s="275"/>
      <c r="PYH308" s="271"/>
      <c r="PYI308" s="275"/>
      <c r="PYJ308" s="271"/>
      <c r="PYK308" s="275"/>
      <c r="PYL308" s="271"/>
      <c r="PYM308" s="275"/>
      <c r="PYN308" s="271"/>
      <c r="PYO308" s="275"/>
      <c r="PYP308" s="271"/>
      <c r="PYQ308" s="275"/>
      <c r="PYR308" s="271"/>
      <c r="PYS308" s="275"/>
      <c r="PYT308" s="271"/>
      <c r="PYU308" s="275"/>
      <c r="PYV308" s="271"/>
      <c r="PYW308" s="275"/>
      <c r="PYX308" s="271"/>
      <c r="PYY308" s="275"/>
      <c r="PYZ308" s="271"/>
      <c r="PZA308" s="275"/>
      <c r="PZB308" s="271"/>
      <c r="PZC308" s="275"/>
      <c r="PZD308" s="271"/>
      <c r="PZE308" s="275"/>
      <c r="PZF308" s="271"/>
      <c r="PZG308" s="275"/>
      <c r="PZH308" s="271"/>
      <c r="PZI308" s="275"/>
      <c r="PZJ308" s="271"/>
      <c r="PZK308" s="275"/>
      <c r="PZL308" s="271"/>
      <c r="PZM308" s="275"/>
      <c r="PZN308" s="271"/>
      <c r="PZO308" s="275"/>
      <c r="PZP308" s="271"/>
      <c r="PZQ308" s="275"/>
      <c r="PZR308" s="271"/>
      <c r="PZS308" s="275"/>
      <c r="PZT308" s="271"/>
      <c r="PZU308" s="275"/>
      <c r="PZV308" s="271"/>
      <c r="PZW308" s="275"/>
      <c r="PZX308" s="271"/>
      <c r="PZY308" s="275"/>
      <c r="PZZ308" s="271"/>
      <c r="QAA308" s="275"/>
      <c r="QAB308" s="271"/>
      <c r="QAC308" s="275"/>
      <c r="QAD308" s="271"/>
      <c r="QAE308" s="275"/>
      <c r="QAF308" s="271"/>
      <c r="QAG308" s="275"/>
      <c r="QAH308" s="271"/>
      <c r="QAI308" s="275"/>
      <c r="QAJ308" s="271"/>
      <c r="QAK308" s="275"/>
      <c r="QAL308" s="271"/>
      <c r="QAM308" s="275"/>
      <c r="QAN308" s="271"/>
      <c r="QAO308" s="275"/>
      <c r="QAP308" s="271"/>
      <c r="QAQ308" s="275"/>
      <c r="QAR308" s="271"/>
      <c r="QAS308" s="275"/>
      <c r="QAT308" s="271"/>
      <c r="QAU308" s="275"/>
      <c r="QAV308" s="271"/>
      <c r="QAW308" s="275"/>
      <c r="QAX308" s="271"/>
      <c r="QAY308" s="275"/>
      <c r="QAZ308" s="271"/>
      <c r="QBA308" s="275"/>
      <c r="QBB308" s="271"/>
      <c r="QBC308" s="275"/>
      <c r="QBD308" s="271"/>
      <c r="QBE308" s="275"/>
      <c r="QBF308" s="271"/>
      <c r="QBG308" s="275"/>
      <c r="QBH308" s="271"/>
      <c r="QBI308" s="275"/>
      <c r="QBJ308" s="271"/>
      <c r="QBK308" s="275"/>
      <c r="QBL308" s="271"/>
      <c r="QBM308" s="275"/>
      <c r="QBN308" s="271"/>
      <c r="QBO308" s="275"/>
      <c r="QBP308" s="271"/>
      <c r="QBQ308" s="275"/>
      <c r="QBR308" s="271"/>
      <c r="QBS308" s="275"/>
      <c r="QBT308" s="271"/>
      <c r="QBU308" s="275"/>
      <c r="QBV308" s="271"/>
      <c r="QBW308" s="275"/>
      <c r="QBX308" s="271"/>
      <c r="QBY308" s="275"/>
      <c r="QBZ308" s="271"/>
      <c r="QCA308" s="275"/>
      <c r="QCB308" s="271"/>
      <c r="QCC308" s="275"/>
      <c r="QCD308" s="271"/>
      <c r="QCE308" s="275"/>
      <c r="QCF308" s="271"/>
      <c r="QCG308" s="275"/>
      <c r="QCH308" s="271"/>
      <c r="QCI308" s="275"/>
      <c r="QCJ308" s="271"/>
      <c r="QCK308" s="275"/>
      <c r="QCL308" s="271"/>
      <c r="QCM308" s="275"/>
      <c r="QCN308" s="271"/>
      <c r="QCO308" s="275"/>
      <c r="QCP308" s="271"/>
      <c r="QCQ308" s="275"/>
      <c r="QCR308" s="271"/>
      <c r="QCS308" s="275"/>
      <c r="QCT308" s="271"/>
      <c r="QCU308" s="275"/>
      <c r="QCV308" s="271"/>
      <c r="QCW308" s="275"/>
      <c r="QCX308" s="271"/>
      <c r="QCY308" s="275"/>
      <c r="QCZ308" s="271"/>
      <c r="QDA308" s="275"/>
      <c r="QDB308" s="271"/>
      <c r="QDC308" s="275"/>
      <c r="QDD308" s="271"/>
      <c r="QDE308" s="275"/>
      <c r="QDF308" s="271"/>
      <c r="QDG308" s="275"/>
      <c r="QDH308" s="271"/>
      <c r="QDI308" s="275"/>
      <c r="QDJ308" s="271"/>
      <c r="QDK308" s="275"/>
      <c r="QDL308" s="271"/>
      <c r="QDM308" s="275"/>
      <c r="QDN308" s="271"/>
      <c r="QDO308" s="275"/>
      <c r="QDP308" s="271"/>
      <c r="QDQ308" s="275"/>
      <c r="QDR308" s="271"/>
      <c r="QDS308" s="275"/>
      <c r="QDT308" s="271"/>
      <c r="QDU308" s="275"/>
      <c r="QDV308" s="271"/>
      <c r="QDW308" s="275"/>
      <c r="QDX308" s="271"/>
      <c r="QDY308" s="275"/>
      <c r="QDZ308" s="271"/>
      <c r="QEA308" s="275"/>
      <c r="QEB308" s="271"/>
      <c r="QEC308" s="275"/>
      <c r="QED308" s="271"/>
      <c r="QEE308" s="275"/>
      <c r="QEF308" s="271"/>
      <c r="QEG308" s="275"/>
      <c r="QEH308" s="271"/>
      <c r="QEI308" s="275"/>
      <c r="QEJ308" s="271"/>
      <c r="QEK308" s="275"/>
      <c r="QEL308" s="271"/>
      <c r="QEM308" s="275"/>
      <c r="QEN308" s="271"/>
      <c r="QEO308" s="275"/>
      <c r="QEP308" s="271"/>
      <c r="QEQ308" s="275"/>
      <c r="QER308" s="271"/>
      <c r="QES308" s="275"/>
      <c r="QET308" s="271"/>
      <c r="QEU308" s="275"/>
      <c r="QEV308" s="271"/>
      <c r="QEW308" s="275"/>
      <c r="QEX308" s="271"/>
      <c r="QEY308" s="275"/>
      <c r="QEZ308" s="271"/>
      <c r="QFA308" s="275"/>
      <c r="QFB308" s="271"/>
      <c r="QFC308" s="275"/>
      <c r="QFD308" s="271"/>
      <c r="QFE308" s="275"/>
      <c r="QFF308" s="271"/>
      <c r="QFG308" s="275"/>
      <c r="QFH308" s="271"/>
      <c r="QFI308" s="275"/>
      <c r="QFJ308" s="271"/>
      <c r="QFK308" s="275"/>
      <c r="QFL308" s="271"/>
      <c r="QFM308" s="275"/>
      <c r="QFN308" s="271"/>
      <c r="QFO308" s="275"/>
      <c r="QFP308" s="271"/>
      <c r="QFQ308" s="275"/>
      <c r="QFR308" s="271"/>
      <c r="QFS308" s="275"/>
      <c r="QFT308" s="271"/>
      <c r="QFU308" s="275"/>
      <c r="QFV308" s="271"/>
      <c r="QFW308" s="275"/>
      <c r="QFX308" s="271"/>
      <c r="QFY308" s="275"/>
      <c r="QFZ308" s="271"/>
      <c r="QGA308" s="275"/>
      <c r="QGB308" s="271"/>
      <c r="QGC308" s="275"/>
      <c r="QGD308" s="271"/>
      <c r="QGE308" s="275"/>
      <c r="QGF308" s="271"/>
      <c r="QGG308" s="275"/>
      <c r="QGH308" s="271"/>
      <c r="QGI308" s="275"/>
      <c r="QGJ308" s="271"/>
      <c r="QGK308" s="275"/>
      <c r="QGL308" s="271"/>
      <c r="QGM308" s="275"/>
      <c r="QGN308" s="271"/>
      <c r="QGO308" s="275"/>
      <c r="QGP308" s="271"/>
      <c r="QGQ308" s="275"/>
      <c r="QGR308" s="271"/>
      <c r="QGS308" s="275"/>
      <c r="QGT308" s="271"/>
      <c r="QGU308" s="275"/>
      <c r="QGV308" s="271"/>
      <c r="QGW308" s="275"/>
      <c r="QGX308" s="271"/>
      <c r="QGY308" s="275"/>
      <c r="QGZ308" s="271"/>
      <c r="QHA308" s="275"/>
      <c r="QHB308" s="271"/>
      <c r="QHC308" s="275"/>
      <c r="QHD308" s="271"/>
      <c r="QHE308" s="275"/>
      <c r="QHF308" s="271"/>
      <c r="QHG308" s="275"/>
      <c r="QHH308" s="271"/>
      <c r="QHI308" s="275"/>
      <c r="QHJ308" s="271"/>
      <c r="QHK308" s="275"/>
      <c r="QHL308" s="271"/>
      <c r="QHM308" s="275"/>
      <c r="QHN308" s="271"/>
      <c r="QHO308" s="275"/>
      <c r="QHP308" s="271"/>
      <c r="QHQ308" s="275"/>
      <c r="QHR308" s="271"/>
      <c r="QHS308" s="275"/>
      <c r="QHT308" s="271"/>
      <c r="QHU308" s="275"/>
      <c r="QHV308" s="271"/>
      <c r="QHW308" s="275"/>
      <c r="QHX308" s="271"/>
      <c r="QHY308" s="275"/>
      <c r="QHZ308" s="271"/>
      <c r="QIA308" s="275"/>
      <c r="QIB308" s="271"/>
      <c r="QIC308" s="275"/>
      <c r="QID308" s="271"/>
      <c r="QIE308" s="275"/>
      <c r="QIF308" s="271"/>
      <c r="QIG308" s="275"/>
      <c r="QIH308" s="271"/>
      <c r="QII308" s="275"/>
      <c r="QIJ308" s="271"/>
      <c r="QIK308" s="275"/>
      <c r="QIL308" s="271"/>
      <c r="QIM308" s="275"/>
      <c r="QIN308" s="271"/>
      <c r="QIO308" s="275"/>
      <c r="QIP308" s="271"/>
      <c r="QIQ308" s="275"/>
      <c r="QIR308" s="271"/>
      <c r="QIS308" s="275"/>
      <c r="QIT308" s="271"/>
      <c r="QIU308" s="275"/>
      <c r="QIV308" s="271"/>
      <c r="QIW308" s="275"/>
      <c r="QIX308" s="271"/>
      <c r="QIY308" s="275"/>
      <c r="QIZ308" s="271"/>
      <c r="QJA308" s="275"/>
      <c r="QJB308" s="271"/>
      <c r="QJC308" s="275"/>
      <c r="QJD308" s="271"/>
      <c r="QJE308" s="275"/>
      <c r="QJF308" s="271"/>
      <c r="QJG308" s="275"/>
      <c r="QJH308" s="271"/>
      <c r="QJI308" s="275"/>
      <c r="QJJ308" s="271"/>
      <c r="QJK308" s="275"/>
      <c r="QJL308" s="271"/>
      <c r="QJM308" s="275"/>
      <c r="QJN308" s="271"/>
      <c r="QJO308" s="275"/>
      <c r="QJP308" s="271"/>
      <c r="QJQ308" s="275"/>
      <c r="QJR308" s="271"/>
      <c r="QJS308" s="275"/>
      <c r="QJT308" s="271"/>
      <c r="QJU308" s="275"/>
      <c r="QJV308" s="271"/>
      <c r="QJW308" s="275"/>
      <c r="QJX308" s="271"/>
      <c r="QJY308" s="275"/>
      <c r="QJZ308" s="271"/>
      <c r="QKA308" s="275"/>
      <c r="QKB308" s="271"/>
      <c r="QKC308" s="275"/>
      <c r="QKD308" s="271"/>
      <c r="QKE308" s="275"/>
      <c r="QKF308" s="271"/>
      <c r="QKG308" s="275"/>
      <c r="QKH308" s="271"/>
      <c r="QKI308" s="275"/>
      <c r="QKJ308" s="271"/>
      <c r="QKK308" s="275"/>
      <c r="QKL308" s="271"/>
      <c r="QKM308" s="275"/>
      <c r="QKN308" s="271"/>
      <c r="QKO308" s="275"/>
      <c r="QKP308" s="271"/>
      <c r="QKQ308" s="275"/>
      <c r="QKR308" s="271"/>
      <c r="QKS308" s="275"/>
      <c r="QKT308" s="271"/>
      <c r="QKU308" s="275"/>
      <c r="QKV308" s="271"/>
      <c r="QKW308" s="275"/>
      <c r="QKX308" s="271"/>
      <c r="QKY308" s="275"/>
      <c r="QKZ308" s="271"/>
      <c r="QLA308" s="275"/>
      <c r="QLB308" s="271"/>
      <c r="QLC308" s="275"/>
      <c r="QLD308" s="271"/>
      <c r="QLE308" s="275"/>
      <c r="QLF308" s="271"/>
      <c r="QLG308" s="275"/>
      <c r="QLH308" s="271"/>
      <c r="QLI308" s="275"/>
      <c r="QLJ308" s="271"/>
      <c r="QLK308" s="275"/>
      <c r="QLL308" s="271"/>
      <c r="QLM308" s="275"/>
      <c r="QLN308" s="271"/>
      <c r="QLO308" s="275"/>
      <c r="QLP308" s="271"/>
      <c r="QLQ308" s="275"/>
      <c r="QLR308" s="271"/>
      <c r="QLS308" s="275"/>
      <c r="QLT308" s="271"/>
      <c r="QLU308" s="275"/>
      <c r="QLV308" s="271"/>
      <c r="QLW308" s="275"/>
      <c r="QLX308" s="271"/>
      <c r="QLY308" s="275"/>
      <c r="QLZ308" s="271"/>
      <c r="QMA308" s="275"/>
      <c r="QMB308" s="271"/>
      <c r="QMC308" s="275"/>
      <c r="QMD308" s="271"/>
      <c r="QME308" s="275"/>
      <c r="QMF308" s="271"/>
      <c r="QMG308" s="275"/>
      <c r="QMH308" s="271"/>
      <c r="QMI308" s="275"/>
      <c r="QMJ308" s="271"/>
      <c r="QMK308" s="275"/>
      <c r="QML308" s="271"/>
      <c r="QMM308" s="275"/>
      <c r="QMN308" s="271"/>
      <c r="QMO308" s="275"/>
      <c r="QMP308" s="271"/>
      <c r="QMQ308" s="275"/>
      <c r="QMR308" s="271"/>
      <c r="QMS308" s="275"/>
      <c r="QMT308" s="271"/>
      <c r="QMU308" s="275"/>
      <c r="QMV308" s="271"/>
      <c r="QMW308" s="275"/>
      <c r="QMX308" s="271"/>
      <c r="QMY308" s="275"/>
      <c r="QMZ308" s="271"/>
      <c r="QNA308" s="275"/>
      <c r="QNB308" s="271"/>
      <c r="QNC308" s="275"/>
      <c r="QND308" s="271"/>
      <c r="QNE308" s="275"/>
      <c r="QNF308" s="271"/>
      <c r="QNG308" s="275"/>
      <c r="QNH308" s="271"/>
      <c r="QNI308" s="275"/>
      <c r="QNJ308" s="271"/>
      <c r="QNK308" s="275"/>
      <c r="QNL308" s="271"/>
      <c r="QNM308" s="275"/>
      <c r="QNN308" s="271"/>
      <c r="QNO308" s="275"/>
      <c r="QNP308" s="271"/>
      <c r="QNQ308" s="275"/>
      <c r="QNR308" s="271"/>
      <c r="QNS308" s="275"/>
      <c r="QNT308" s="271"/>
      <c r="QNU308" s="275"/>
      <c r="QNV308" s="271"/>
      <c r="QNW308" s="275"/>
      <c r="QNX308" s="271"/>
      <c r="QNY308" s="275"/>
      <c r="QNZ308" s="271"/>
      <c r="QOA308" s="275"/>
      <c r="QOB308" s="271"/>
      <c r="QOC308" s="275"/>
      <c r="QOD308" s="271"/>
      <c r="QOE308" s="275"/>
      <c r="QOF308" s="271"/>
      <c r="QOG308" s="275"/>
      <c r="QOH308" s="271"/>
      <c r="QOI308" s="275"/>
      <c r="QOJ308" s="271"/>
      <c r="QOK308" s="275"/>
      <c r="QOL308" s="271"/>
      <c r="QOM308" s="275"/>
      <c r="QON308" s="271"/>
      <c r="QOO308" s="275"/>
      <c r="QOP308" s="271"/>
      <c r="QOQ308" s="275"/>
      <c r="QOR308" s="271"/>
      <c r="QOS308" s="275"/>
      <c r="QOT308" s="271"/>
      <c r="QOU308" s="275"/>
      <c r="QOV308" s="271"/>
      <c r="QOW308" s="275"/>
      <c r="QOX308" s="271"/>
      <c r="QOY308" s="275"/>
      <c r="QOZ308" s="271"/>
      <c r="QPA308" s="275"/>
      <c r="QPB308" s="271"/>
      <c r="QPC308" s="275"/>
      <c r="QPD308" s="271"/>
      <c r="QPE308" s="275"/>
      <c r="QPF308" s="271"/>
      <c r="QPG308" s="275"/>
      <c r="QPH308" s="271"/>
      <c r="QPI308" s="275"/>
      <c r="QPJ308" s="271"/>
      <c r="QPK308" s="275"/>
      <c r="QPL308" s="271"/>
      <c r="QPM308" s="275"/>
      <c r="QPN308" s="271"/>
      <c r="QPO308" s="275"/>
      <c r="QPP308" s="271"/>
      <c r="QPQ308" s="275"/>
      <c r="QPR308" s="271"/>
      <c r="QPS308" s="275"/>
      <c r="QPT308" s="271"/>
      <c r="QPU308" s="275"/>
      <c r="QPV308" s="271"/>
      <c r="QPW308" s="275"/>
      <c r="QPX308" s="271"/>
      <c r="QPY308" s="275"/>
      <c r="QPZ308" s="271"/>
      <c r="QQA308" s="275"/>
      <c r="QQB308" s="271"/>
      <c r="QQC308" s="275"/>
      <c r="QQD308" s="271"/>
      <c r="QQE308" s="275"/>
      <c r="QQF308" s="271"/>
      <c r="QQG308" s="275"/>
      <c r="QQH308" s="271"/>
      <c r="QQI308" s="275"/>
      <c r="QQJ308" s="271"/>
      <c r="QQK308" s="275"/>
      <c r="QQL308" s="271"/>
      <c r="QQM308" s="275"/>
      <c r="QQN308" s="271"/>
      <c r="QQO308" s="275"/>
      <c r="QQP308" s="271"/>
      <c r="QQQ308" s="275"/>
      <c r="QQR308" s="271"/>
      <c r="QQS308" s="275"/>
      <c r="QQT308" s="271"/>
      <c r="QQU308" s="275"/>
      <c r="QQV308" s="271"/>
      <c r="QQW308" s="275"/>
      <c r="QQX308" s="271"/>
      <c r="QQY308" s="275"/>
      <c r="QQZ308" s="271"/>
      <c r="QRA308" s="275"/>
      <c r="QRB308" s="271"/>
      <c r="QRC308" s="275"/>
      <c r="QRD308" s="271"/>
      <c r="QRE308" s="275"/>
      <c r="QRF308" s="271"/>
      <c r="QRG308" s="275"/>
      <c r="QRH308" s="271"/>
      <c r="QRI308" s="275"/>
      <c r="QRJ308" s="271"/>
      <c r="QRK308" s="275"/>
      <c r="QRL308" s="271"/>
      <c r="QRM308" s="275"/>
      <c r="QRN308" s="271"/>
      <c r="QRO308" s="275"/>
      <c r="QRP308" s="271"/>
      <c r="QRQ308" s="275"/>
      <c r="QRR308" s="271"/>
      <c r="QRS308" s="275"/>
      <c r="QRT308" s="271"/>
      <c r="QRU308" s="275"/>
      <c r="QRV308" s="271"/>
      <c r="QRW308" s="275"/>
      <c r="QRX308" s="271"/>
      <c r="QRY308" s="275"/>
      <c r="QRZ308" s="271"/>
      <c r="QSA308" s="275"/>
      <c r="QSB308" s="271"/>
      <c r="QSC308" s="275"/>
      <c r="QSD308" s="271"/>
      <c r="QSE308" s="275"/>
      <c r="QSF308" s="271"/>
      <c r="QSG308" s="275"/>
      <c r="QSH308" s="271"/>
      <c r="QSI308" s="275"/>
      <c r="QSJ308" s="271"/>
      <c r="QSK308" s="275"/>
      <c r="QSL308" s="271"/>
      <c r="QSM308" s="275"/>
      <c r="QSN308" s="271"/>
      <c r="QSO308" s="275"/>
      <c r="QSP308" s="271"/>
      <c r="QSQ308" s="275"/>
      <c r="QSR308" s="271"/>
      <c r="QSS308" s="275"/>
      <c r="QST308" s="271"/>
      <c r="QSU308" s="275"/>
      <c r="QSV308" s="271"/>
      <c r="QSW308" s="275"/>
      <c r="QSX308" s="271"/>
      <c r="QSY308" s="275"/>
      <c r="QSZ308" s="271"/>
      <c r="QTA308" s="275"/>
      <c r="QTB308" s="271"/>
      <c r="QTC308" s="275"/>
      <c r="QTD308" s="271"/>
      <c r="QTE308" s="275"/>
      <c r="QTF308" s="271"/>
      <c r="QTG308" s="275"/>
      <c r="QTH308" s="271"/>
      <c r="QTI308" s="275"/>
      <c r="QTJ308" s="271"/>
      <c r="QTK308" s="275"/>
      <c r="QTL308" s="271"/>
      <c r="QTM308" s="275"/>
      <c r="QTN308" s="271"/>
      <c r="QTO308" s="275"/>
      <c r="QTP308" s="271"/>
      <c r="QTQ308" s="275"/>
      <c r="QTR308" s="271"/>
      <c r="QTS308" s="275"/>
      <c r="QTT308" s="271"/>
      <c r="QTU308" s="275"/>
      <c r="QTV308" s="271"/>
      <c r="QTW308" s="275"/>
      <c r="QTX308" s="271"/>
      <c r="QTY308" s="275"/>
      <c r="QTZ308" s="271"/>
      <c r="QUA308" s="275"/>
      <c r="QUB308" s="271"/>
      <c r="QUC308" s="275"/>
      <c r="QUD308" s="271"/>
      <c r="QUE308" s="275"/>
      <c r="QUF308" s="271"/>
      <c r="QUG308" s="275"/>
      <c r="QUH308" s="271"/>
      <c r="QUI308" s="275"/>
      <c r="QUJ308" s="271"/>
      <c r="QUK308" s="275"/>
      <c r="QUL308" s="271"/>
      <c r="QUM308" s="275"/>
      <c r="QUN308" s="271"/>
      <c r="QUO308" s="275"/>
      <c r="QUP308" s="271"/>
      <c r="QUQ308" s="275"/>
      <c r="QUR308" s="271"/>
      <c r="QUS308" s="275"/>
      <c r="QUT308" s="271"/>
      <c r="QUU308" s="275"/>
      <c r="QUV308" s="271"/>
      <c r="QUW308" s="275"/>
      <c r="QUX308" s="271"/>
      <c r="QUY308" s="275"/>
      <c r="QUZ308" s="271"/>
      <c r="QVA308" s="275"/>
      <c r="QVB308" s="271"/>
      <c r="QVC308" s="275"/>
      <c r="QVD308" s="271"/>
      <c r="QVE308" s="275"/>
      <c r="QVF308" s="271"/>
      <c r="QVG308" s="275"/>
      <c r="QVH308" s="271"/>
      <c r="QVI308" s="275"/>
      <c r="QVJ308" s="271"/>
      <c r="QVK308" s="275"/>
      <c r="QVL308" s="271"/>
      <c r="QVM308" s="275"/>
      <c r="QVN308" s="271"/>
      <c r="QVO308" s="275"/>
      <c r="QVP308" s="271"/>
      <c r="QVQ308" s="275"/>
      <c r="QVR308" s="271"/>
      <c r="QVS308" s="275"/>
      <c r="QVT308" s="271"/>
      <c r="QVU308" s="275"/>
      <c r="QVV308" s="271"/>
      <c r="QVW308" s="275"/>
      <c r="QVX308" s="271"/>
      <c r="QVY308" s="275"/>
      <c r="QVZ308" s="271"/>
      <c r="QWA308" s="275"/>
      <c r="QWB308" s="271"/>
      <c r="QWC308" s="275"/>
      <c r="QWD308" s="271"/>
      <c r="QWE308" s="275"/>
      <c r="QWF308" s="271"/>
      <c r="QWG308" s="275"/>
      <c r="QWH308" s="271"/>
      <c r="QWI308" s="275"/>
      <c r="QWJ308" s="271"/>
      <c r="QWK308" s="275"/>
      <c r="QWL308" s="271"/>
      <c r="QWM308" s="275"/>
      <c r="QWN308" s="271"/>
      <c r="QWO308" s="275"/>
      <c r="QWP308" s="271"/>
      <c r="QWQ308" s="275"/>
      <c r="QWR308" s="271"/>
      <c r="QWS308" s="275"/>
      <c r="QWT308" s="271"/>
      <c r="QWU308" s="275"/>
      <c r="QWV308" s="271"/>
      <c r="QWW308" s="275"/>
      <c r="QWX308" s="271"/>
      <c r="QWY308" s="275"/>
      <c r="QWZ308" s="271"/>
      <c r="QXA308" s="275"/>
      <c r="QXB308" s="271"/>
      <c r="QXC308" s="275"/>
      <c r="QXD308" s="271"/>
      <c r="QXE308" s="275"/>
      <c r="QXF308" s="271"/>
      <c r="QXG308" s="275"/>
      <c r="QXH308" s="271"/>
      <c r="QXI308" s="275"/>
      <c r="QXJ308" s="271"/>
      <c r="QXK308" s="275"/>
      <c r="QXL308" s="271"/>
      <c r="QXM308" s="275"/>
      <c r="QXN308" s="271"/>
      <c r="QXO308" s="275"/>
      <c r="QXP308" s="271"/>
      <c r="QXQ308" s="275"/>
      <c r="QXR308" s="271"/>
      <c r="QXS308" s="275"/>
      <c r="QXT308" s="271"/>
      <c r="QXU308" s="275"/>
      <c r="QXV308" s="271"/>
      <c r="QXW308" s="275"/>
      <c r="QXX308" s="271"/>
      <c r="QXY308" s="275"/>
      <c r="QXZ308" s="271"/>
      <c r="QYA308" s="275"/>
      <c r="QYB308" s="271"/>
      <c r="QYC308" s="275"/>
      <c r="QYD308" s="271"/>
      <c r="QYE308" s="275"/>
      <c r="QYF308" s="271"/>
      <c r="QYG308" s="275"/>
      <c r="QYH308" s="271"/>
      <c r="QYI308" s="275"/>
      <c r="QYJ308" s="271"/>
      <c r="QYK308" s="275"/>
      <c r="QYL308" s="271"/>
      <c r="QYM308" s="275"/>
      <c r="QYN308" s="271"/>
      <c r="QYO308" s="275"/>
      <c r="QYP308" s="271"/>
      <c r="QYQ308" s="275"/>
      <c r="QYR308" s="271"/>
      <c r="QYS308" s="275"/>
      <c r="QYT308" s="271"/>
      <c r="QYU308" s="275"/>
      <c r="QYV308" s="271"/>
      <c r="QYW308" s="275"/>
      <c r="QYX308" s="271"/>
      <c r="QYY308" s="275"/>
      <c r="QYZ308" s="271"/>
      <c r="QZA308" s="275"/>
      <c r="QZB308" s="271"/>
      <c r="QZC308" s="275"/>
      <c r="QZD308" s="271"/>
      <c r="QZE308" s="275"/>
      <c r="QZF308" s="271"/>
      <c r="QZG308" s="275"/>
      <c r="QZH308" s="271"/>
      <c r="QZI308" s="275"/>
      <c r="QZJ308" s="271"/>
      <c r="QZK308" s="275"/>
      <c r="QZL308" s="271"/>
      <c r="QZM308" s="275"/>
      <c r="QZN308" s="271"/>
      <c r="QZO308" s="275"/>
      <c r="QZP308" s="271"/>
      <c r="QZQ308" s="275"/>
      <c r="QZR308" s="271"/>
      <c r="QZS308" s="275"/>
      <c r="QZT308" s="271"/>
      <c r="QZU308" s="275"/>
      <c r="QZV308" s="271"/>
      <c r="QZW308" s="275"/>
      <c r="QZX308" s="271"/>
      <c r="QZY308" s="275"/>
      <c r="QZZ308" s="271"/>
      <c r="RAA308" s="275"/>
      <c r="RAB308" s="271"/>
      <c r="RAC308" s="275"/>
      <c r="RAD308" s="271"/>
      <c r="RAE308" s="275"/>
      <c r="RAF308" s="271"/>
      <c r="RAG308" s="275"/>
      <c r="RAH308" s="271"/>
      <c r="RAI308" s="275"/>
      <c r="RAJ308" s="271"/>
      <c r="RAK308" s="275"/>
      <c r="RAL308" s="271"/>
      <c r="RAM308" s="275"/>
      <c r="RAN308" s="271"/>
      <c r="RAO308" s="275"/>
      <c r="RAP308" s="271"/>
      <c r="RAQ308" s="275"/>
      <c r="RAR308" s="271"/>
      <c r="RAS308" s="275"/>
      <c r="RAT308" s="271"/>
      <c r="RAU308" s="275"/>
      <c r="RAV308" s="271"/>
      <c r="RAW308" s="275"/>
      <c r="RAX308" s="271"/>
      <c r="RAY308" s="275"/>
      <c r="RAZ308" s="271"/>
      <c r="RBA308" s="275"/>
      <c r="RBB308" s="271"/>
      <c r="RBC308" s="275"/>
      <c r="RBD308" s="271"/>
      <c r="RBE308" s="275"/>
      <c r="RBF308" s="271"/>
      <c r="RBG308" s="275"/>
      <c r="RBH308" s="271"/>
      <c r="RBI308" s="275"/>
      <c r="RBJ308" s="271"/>
      <c r="RBK308" s="275"/>
      <c r="RBL308" s="271"/>
      <c r="RBM308" s="275"/>
      <c r="RBN308" s="271"/>
      <c r="RBO308" s="275"/>
      <c r="RBP308" s="271"/>
      <c r="RBQ308" s="275"/>
      <c r="RBR308" s="271"/>
      <c r="RBS308" s="275"/>
      <c r="RBT308" s="271"/>
      <c r="RBU308" s="275"/>
      <c r="RBV308" s="271"/>
      <c r="RBW308" s="275"/>
      <c r="RBX308" s="271"/>
      <c r="RBY308" s="275"/>
      <c r="RBZ308" s="271"/>
      <c r="RCA308" s="275"/>
      <c r="RCB308" s="271"/>
      <c r="RCC308" s="275"/>
      <c r="RCD308" s="271"/>
      <c r="RCE308" s="275"/>
      <c r="RCF308" s="271"/>
      <c r="RCG308" s="275"/>
      <c r="RCH308" s="271"/>
      <c r="RCI308" s="275"/>
      <c r="RCJ308" s="271"/>
      <c r="RCK308" s="275"/>
      <c r="RCL308" s="271"/>
      <c r="RCM308" s="275"/>
      <c r="RCN308" s="271"/>
      <c r="RCO308" s="275"/>
      <c r="RCP308" s="271"/>
      <c r="RCQ308" s="275"/>
      <c r="RCR308" s="271"/>
      <c r="RCS308" s="275"/>
      <c r="RCT308" s="271"/>
      <c r="RCU308" s="275"/>
      <c r="RCV308" s="271"/>
      <c r="RCW308" s="275"/>
      <c r="RCX308" s="271"/>
      <c r="RCY308" s="275"/>
      <c r="RCZ308" s="271"/>
      <c r="RDA308" s="275"/>
      <c r="RDB308" s="271"/>
      <c r="RDC308" s="275"/>
      <c r="RDD308" s="271"/>
      <c r="RDE308" s="275"/>
      <c r="RDF308" s="271"/>
      <c r="RDG308" s="275"/>
      <c r="RDH308" s="271"/>
      <c r="RDI308" s="275"/>
      <c r="RDJ308" s="271"/>
      <c r="RDK308" s="275"/>
      <c r="RDL308" s="271"/>
      <c r="RDM308" s="275"/>
      <c r="RDN308" s="271"/>
      <c r="RDO308" s="275"/>
      <c r="RDP308" s="271"/>
      <c r="RDQ308" s="275"/>
      <c r="RDR308" s="271"/>
      <c r="RDS308" s="275"/>
      <c r="RDT308" s="271"/>
      <c r="RDU308" s="275"/>
      <c r="RDV308" s="271"/>
      <c r="RDW308" s="275"/>
      <c r="RDX308" s="271"/>
      <c r="RDY308" s="275"/>
      <c r="RDZ308" s="271"/>
      <c r="REA308" s="275"/>
      <c r="REB308" s="271"/>
      <c r="REC308" s="275"/>
      <c r="RED308" s="271"/>
      <c r="REE308" s="275"/>
      <c r="REF308" s="271"/>
      <c r="REG308" s="275"/>
      <c r="REH308" s="271"/>
      <c r="REI308" s="275"/>
      <c r="REJ308" s="271"/>
      <c r="REK308" s="275"/>
      <c r="REL308" s="271"/>
      <c r="REM308" s="275"/>
      <c r="REN308" s="271"/>
      <c r="REO308" s="275"/>
      <c r="REP308" s="271"/>
      <c r="REQ308" s="275"/>
      <c r="RER308" s="271"/>
      <c r="RES308" s="275"/>
      <c r="RET308" s="271"/>
      <c r="REU308" s="275"/>
      <c r="REV308" s="271"/>
      <c r="REW308" s="275"/>
      <c r="REX308" s="271"/>
      <c r="REY308" s="275"/>
      <c r="REZ308" s="271"/>
      <c r="RFA308" s="275"/>
      <c r="RFB308" s="271"/>
      <c r="RFC308" s="275"/>
      <c r="RFD308" s="271"/>
      <c r="RFE308" s="275"/>
      <c r="RFF308" s="271"/>
      <c r="RFG308" s="275"/>
      <c r="RFH308" s="271"/>
      <c r="RFI308" s="275"/>
      <c r="RFJ308" s="271"/>
      <c r="RFK308" s="275"/>
      <c r="RFL308" s="271"/>
      <c r="RFM308" s="275"/>
      <c r="RFN308" s="271"/>
      <c r="RFO308" s="275"/>
      <c r="RFP308" s="271"/>
      <c r="RFQ308" s="275"/>
      <c r="RFR308" s="271"/>
      <c r="RFS308" s="275"/>
      <c r="RFT308" s="271"/>
      <c r="RFU308" s="275"/>
      <c r="RFV308" s="271"/>
      <c r="RFW308" s="275"/>
      <c r="RFX308" s="271"/>
      <c r="RFY308" s="275"/>
      <c r="RFZ308" s="271"/>
      <c r="RGA308" s="275"/>
      <c r="RGB308" s="271"/>
      <c r="RGC308" s="275"/>
      <c r="RGD308" s="271"/>
      <c r="RGE308" s="275"/>
      <c r="RGF308" s="271"/>
      <c r="RGG308" s="275"/>
      <c r="RGH308" s="271"/>
      <c r="RGI308" s="275"/>
      <c r="RGJ308" s="271"/>
      <c r="RGK308" s="275"/>
      <c r="RGL308" s="271"/>
      <c r="RGM308" s="275"/>
      <c r="RGN308" s="271"/>
      <c r="RGO308" s="275"/>
      <c r="RGP308" s="271"/>
      <c r="RGQ308" s="275"/>
      <c r="RGR308" s="271"/>
      <c r="RGS308" s="275"/>
      <c r="RGT308" s="271"/>
      <c r="RGU308" s="275"/>
      <c r="RGV308" s="271"/>
      <c r="RGW308" s="275"/>
      <c r="RGX308" s="271"/>
      <c r="RGY308" s="275"/>
      <c r="RGZ308" s="271"/>
      <c r="RHA308" s="275"/>
      <c r="RHB308" s="271"/>
      <c r="RHC308" s="275"/>
      <c r="RHD308" s="271"/>
      <c r="RHE308" s="275"/>
      <c r="RHF308" s="271"/>
      <c r="RHG308" s="275"/>
      <c r="RHH308" s="271"/>
      <c r="RHI308" s="275"/>
      <c r="RHJ308" s="271"/>
      <c r="RHK308" s="275"/>
      <c r="RHL308" s="271"/>
      <c r="RHM308" s="275"/>
      <c r="RHN308" s="271"/>
      <c r="RHO308" s="275"/>
      <c r="RHP308" s="271"/>
      <c r="RHQ308" s="275"/>
      <c r="RHR308" s="271"/>
      <c r="RHS308" s="275"/>
      <c r="RHT308" s="271"/>
      <c r="RHU308" s="275"/>
      <c r="RHV308" s="271"/>
      <c r="RHW308" s="275"/>
      <c r="RHX308" s="271"/>
      <c r="RHY308" s="275"/>
      <c r="RHZ308" s="271"/>
      <c r="RIA308" s="275"/>
      <c r="RIB308" s="271"/>
      <c r="RIC308" s="275"/>
      <c r="RID308" s="271"/>
      <c r="RIE308" s="275"/>
      <c r="RIF308" s="271"/>
      <c r="RIG308" s="275"/>
      <c r="RIH308" s="271"/>
      <c r="RII308" s="275"/>
      <c r="RIJ308" s="271"/>
      <c r="RIK308" s="275"/>
      <c r="RIL308" s="271"/>
      <c r="RIM308" s="275"/>
      <c r="RIN308" s="271"/>
      <c r="RIO308" s="275"/>
      <c r="RIP308" s="271"/>
      <c r="RIQ308" s="275"/>
      <c r="RIR308" s="271"/>
      <c r="RIS308" s="275"/>
      <c r="RIT308" s="271"/>
      <c r="RIU308" s="275"/>
      <c r="RIV308" s="271"/>
      <c r="RIW308" s="275"/>
      <c r="RIX308" s="271"/>
      <c r="RIY308" s="275"/>
      <c r="RIZ308" s="271"/>
      <c r="RJA308" s="275"/>
      <c r="RJB308" s="271"/>
      <c r="RJC308" s="275"/>
      <c r="RJD308" s="271"/>
      <c r="RJE308" s="275"/>
      <c r="RJF308" s="271"/>
      <c r="RJG308" s="275"/>
      <c r="RJH308" s="271"/>
      <c r="RJI308" s="275"/>
      <c r="RJJ308" s="271"/>
      <c r="RJK308" s="275"/>
      <c r="RJL308" s="271"/>
      <c r="RJM308" s="275"/>
      <c r="RJN308" s="271"/>
      <c r="RJO308" s="275"/>
      <c r="RJP308" s="271"/>
      <c r="RJQ308" s="275"/>
      <c r="RJR308" s="271"/>
      <c r="RJS308" s="275"/>
      <c r="RJT308" s="271"/>
      <c r="RJU308" s="275"/>
      <c r="RJV308" s="271"/>
      <c r="RJW308" s="275"/>
      <c r="RJX308" s="271"/>
      <c r="RJY308" s="275"/>
      <c r="RJZ308" s="271"/>
      <c r="RKA308" s="275"/>
      <c r="RKB308" s="271"/>
      <c r="RKC308" s="275"/>
      <c r="RKD308" s="271"/>
      <c r="RKE308" s="275"/>
      <c r="RKF308" s="271"/>
      <c r="RKG308" s="275"/>
      <c r="RKH308" s="271"/>
      <c r="RKI308" s="275"/>
      <c r="RKJ308" s="271"/>
      <c r="RKK308" s="275"/>
      <c r="RKL308" s="271"/>
      <c r="RKM308" s="275"/>
      <c r="RKN308" s="271"/>
      <c r="RKO308" s="275"/>
      <c r="RKP308" s="271"/>
      <c r="RKQ308" s="275"/>
      <c r="RKR308" s="271"/>
      <c r="RKS308" s="275"/>
      <c r="RKT308" s="271"/>
      <c r="RKU308" s="275"/>
      <c r="RKV308" s="271"/>
      <c r="RKW308" s="275"/>
      <c r="RKX308" s="271"/>
      <c r="RKY308" s="275"/>
      <c r="RKZ308" s="271"/>
      <c r="RLA308" s="275"/>
      <c r="RLB308" s="271"/>
      <c r="RLC308" s="275"/>
      <c r="RLD308" s="271"/>
      <c r="RLE308" s="275"/>
      <c r="RLF308" s="271"/>
      <c r="RLG308" s="275"/>
      <c r="RLH308" s="271"/>
      <c r="RLI308" s="275"/>
      <c r="RLJ308" s="271"/>
      <c r="RLK308" s="275"/>
      <c r="RLL308" s="271"/>
      <c r="RLM308" s="275"/>
      <c r="RLN308" s="271"/>
      <c r="RLO308" s="275"/>
      <c r="RLP308" s="271"/>
      <c r="RLQ308" s="275"/>
      <c r="RLR308" s="271"/>
      <c r="RLS308" s="275"/>
      <c r="RLT308" s="271"/>
      <c r="RLU308" s="275"/>
      <c r="RLV308" s="271"/>
      <c r="RLW308" s="275"/>
      <c r="RLX308" s="271"/>
      <c r="RLY308" s="275"/>
      <c r="RLZ308" s="271"/>
      <c r="RMA308" s="275"/>
      <c r="RMB308" s="271"/>
      <c r="RMC308" s="275"/>
      <c r="RMD308" s="271"/>
      <c r="RME308" s="275"/>
      <c r="RMF308" s="271"/>
      <c r="RMG308" s="275"/>
      <c r="RMH308" s="271"/>
      <c r="RMI308" s="275"/>
      <c r="RMJ308" s="271"/>
      <c r="RMK308" s="275"/>
      <c r="RML308" s="271"/>
      <c r="RMM308" s="275"/>
      <c r="RMN308" s="271"/>
      <c r="RMO308" s="275"/>
      <c r="RMP308" s="271"/>
      <c r="RMQ308" s="275"/>
      <c r="RMR308" s="271"/>
      <c r="RMS308" s="275"/>
      <c r="RMT308" s="271"/>
      <c r="RMU308" s="275"/>
      <c r="RMV308" s="271"/>
      <c r="RMW308" s="275"/>
      <c r="RMX308" s="271"/>
      <c r="RMY308" s="275"/>
      <c r="RMZ308" s="271"/>
      <c r="RNA308" s="275"/>
      <c r="RNB308" s="271"/>
      <c r="RNC308" s="275"/>
      <c r="RND308" s="271"/>
      <c r="RNE308" s="275"/>
      <c r="RNF308" s="271"/>
      <c r="RNG308" s="275"/>
      <c r="RNH308" s="271"/>
      <c r="RNI308" s="275"/>
      <c r="RNJ308" s="271"/>
      <c r="RNK308" s="275"/>
      <c r="RNL308" s="271"/>
      <c r="RNM308" s="275"/>
      <c r="RNN308" s="271"/>
      <c r="RNO308" s="275"/>
      <c r="RNP308" s="271"/>
      <c r="RNQ308" s="275"/>
      <c r="RNR308" s="271"/>
      <c r="RNS308" s="275"/>
      <c r="RNT308" s="271"/>
      <c r="RNU308" s="275"/>
      <c r="RNV308" s="271"/>
      <c r="RNW308" s="275"/>
      <c r="RNX308" s="271"/>
      <c r="RNY308" s="275"/>
      <c r="RNZ308" s="271"/>
      <c r="ROA308" s="275"/>
      <c r="ROB308" s="271"/>
      <c r="ROC308" s="275"/>
      <c r="ROD308" s="271"/>
      <c r="ROE308" s="275"/>
      <c r="ROF308" s="271"/>
      <c r="ROG308" s="275"/>
      <c r="ROH308" s="271"/>
      <c r="ROI308" s="275"/>
      <c r="ROJ308" s="271"/>
      <c r="ROK308" s="275"/>
      <c r="ROL308" s="271"/>
      <c r="ROM308" s="275"/>
      <c r="RON308" s="271"/>
      <c r="ROO308" s="275"/>
      <c r="ROP308" s="271"/>
      <c r="ROQ308" s="275"/>
      <c r="ROR308" s="271"/>
      <c r="ROS308" s="275"/>
      <c r="ROT308" s="271"/>
      <c r="ROU308" s="275"/>
      <c r="ROV308" s="271"/>
      <c r="ROW308" s="275"/>
      <c r="ROX308" s="271"/>
      <c r="ROY308" s="275"/>
      <c r="ROZ308" s="271"/>
      <c r="RPA308" s="275"/>
      <c r="RPB308" s="271"/>
      <c r="RPC308" s="275"/>
      <c r="RPD308" s="271"/>
      <c r="RPE308" s="275"/>
      <c r="RPF308" s="271"/>
      <c r="RPG308" s="275"/>
      <c r="RPH308" s="271"/>
      <c r="RPI308" s="275"/>
      <c r="RPJ308" s="271"/>
      <c r="RPK308" s="275"/>
      <c r="RPL308" s="271"/>
      <c r="RPM308" s="275"/>
      <c r="RPN308" s="271"/>
      <c r="RPO308" s="275"/>
      <c r="RPP308" s="271"/>
      <c r="RPQ308" s="275"/>
      <c r="RPR308" s="271"/>
      <c r="RPS308" s="275"/>
      <c r="RPT308" s="271"/>
      <c r="RPU308" s="275"/>
      <c r="RPV308" s="271"/>
      <c r="RPW308" s="275"/>
      <c r="RPX308" s="271"/>
      <c r="RPY308" s="275"/>
      <c r="RPZ308" s="271"/>
      <c r="RQA308" s="275"/>
      <c r="RQB308" s="271"/>
      <c r="RQC308" s="275"/>
      <c r="RQD308" s="271"/>
      <c r="RQE308" s="275"/>
      <c r="RQF308" s="271"/>
      <c r="RQG308" s="275"/>
      <c r="RQH308" s="271"/>
      <c r="RQI308" s="275"/>
      <c r="RQJ308" s="271"/>
      <c r="RQK308" s="275"/>
      <c r="RQL308" s="271"/>
      <c r="RQM308" s="275"/>
      <c r="RQN308" s="271"/>
      <c r="RQO308" s="275"/>
      <c r="RQP308" s="271"/>
      <c r="RQQ308" s="275"/>
      <c r="RQR308" s="271"/>
      <c r="RQS308" s="275"/>
      <c r="RQT308" s="271"/>
      <c r="RQU308" s="275"/>
      <c r="RQV308" s="271"/>
      <c r="RQW308" s="275"/>
      <c r="RQX308" s="271"/>
      <c r="RQY308" s="275"/>
      <c r="RQZ308" s="271"/>
      <c r="RRA308" s="275"/>
      <c r="RRB308" s="271"/>
      <c r="RRC308" s="275"/>
      <c r="RRD308" s="271"/>
      <c r="RRE308" s="275"/>
      <c r="RRF308" s="271"/>
      <c r="RRG308" s="275"/>
      <c r="RRH308" s="271"/>
      <c r="RRI308" s="275"/>
      <c r="RRJ308" s="271"/>
      <c r="RRK308" s="275"/>
      <c r="RRL308" s="271"/>
      <c r="RRM308" s="275"/>
      <c r="RRN308" s="271"/>
      <c r="RRO308" s="275"/>
      <c r="RRP308" s="271"/>
      <c r="RRQ308" s="275"/>
      <c r="RRR308" s="271"/>
      <c r="RRS308" s="275"/>
      <c r="RRT308" s="271"/>
      <c r="RRU308" s="275"/>
      <c r="RRV308" s="271"/>
      <c r="RRW308" s="275"/>
      <c r="RRX308" s="271"/>
      <c r="RRY308" s="275"/>
      <c r="RRZ308" s="271"/>
      <c r="RSA308" s="275"/>
      <c r="RSB308" s="271"/>
      <c r="RSC308" s="275"/>
      <c r="RSD308" s="271"/>
      <c r="RSE308" s="275"/>
      <c r="RSF308" s="271"/>
      <c r="RSG308" s="275"/>
      <c r="RSH308" s="271"/>
      <c r="RSI308" s="275"/>
      <c r="RSJ308" s="271"/>
      <c r="RSK308" s="275"/>
      <c r="RSL308" s="271"/>
      <c r="RSM308" s="275"/>
      <c r="RSN308" s="271"/>
      <c r="RSO308" s="275"/>
      <c r="RSP308" s="271"/>
      <c r="RSQ308" s="275"/>
      <c r="RSR308" s="271"/>
      <c r="RSS308" s="275"/>
      <c r="RST308" s="271"/>
      <c r="RSU308" s="275"/>
      <c r="RSV308" s="271"/>
      <c r="RSW308" s="275"/>
      <c r="RSX308" s="271"/>
      <c r="RSY308" s="275"/>
      <c r="RSZ308" s="271"/>
      <c r="RTA308" s="275"/>
      <c r="RTB308" s="271"/>
      <c r="RTC308" s="275"/>
      <c r="RTD308" s="271"/>
      <c r="RTE308" s="275"/>
      <c r="RTF308" s="271"/>
      <c r="RTG308" s="275"/>
      <c r="RTH308" s="271"/>
      <c r="RTI308" s="275"/>
      <c r="RTJ308" s="271"/>
      <c r="RTK308" s="275"/>
      <c r="RTL308" s="271"/>
      <c r="RTM308" s="275"/>
      <c r="RTN308" s="271"/>
      <c r="RTO308" s="275"/>
      <c r="RTP308" s="271"/>
      <c r="RTQ308" s="275"/>
      <c r="RTR308" s="271"/>
      <c r="RTS308" s="275"/>
      <c r="RTT308" s="271"/>
      <c r="RTU308" s="275"/>
      <c r="RTV308" s="271"/>
      <c r="RTW308" s="275"/>
      <c r="RTX308" s="271"/>
      <c r="RTY308" s="275"/>
      <c r="RTZ308" s="271"/>
      <c r="RUA308" s="275"/>
      <c r="RUB308" s="271"/>
      <c r="RUC308" s="275"/>
      <c r="RUD308" s="271"/>
      <c r="RUE308" s="275"/>
      <c r="RUF308" s="271"/>
      <c r="RUG308" s="275"/>
      <c r="RUH308" s="271"/>
      <c r="RUI308" s="275"/>
      <c r="RUJ308" s="271"/>
      <c r="RUK308" s="275"/>
      <c r="RUL308" s="271"/>
      <c r="RUM308" s="275"/>
      <c r="RUN308" s="271"/>
      <c r="RUO308" s="275"/>
      <c r="RUP308" s="271"/>
      <c r="RUQ308" s="275"/>
      <c r="RUR308" s="271"/>
      <c r="RUS308" s="275"/>
      <c r="RUT308" s="271"/>
      <c r="RUU308" s="275"/>
      <c r="RUV308" s="271"/>
      <c r="RUW308" s="275"/>
      <c r="RUX308" s="271"/>
      <c r="RUY308" s="275"/>
      <c r="RUZ308" s="271"/>
      <c r="RVA308" s="275"/>
      <c r="RVB308" s="271"/>
      <c r="RVC308" s="275"/>
      <c r="RVD308" s="271"/>
      <c r="RVE308" s="275"/>
      <c r="RVF308" s="271"/>
      <c r="RVG308" s="275"/>
      <c r="RVH308" s="271"/>
      <c r="RVI308" s="275"/>
      <c r="RVJ308" s="271"/>
      <c r="RVK308" s="275"/>
      <c r="RVL308" s="271"/>
      <c r="RVM308" s="275"/>
      <c r="RVN308" s="271"/>
      <c r="RVO308" s="275"/>
      <c r="RVP308" s="271"/>
      <c r="RVQ308" s="275"/>
      <c r="RVR308" s="271"/>
      <c r="RVS308" s="275"/>
      <c r="RVT308" s="271"/>
      <c r="RVU308" s="275"/>
      <c r="RVV308" s="271"/>
      <c r="RVW308" s="275"/>
      <c r="RVX308" s="271"/>
      <c r="RVY308" s="275"/>
      <c r="RVZ308" s="271"/>
      <c r="RWA308" s="275"/>
      <c r="RWB308" s="271"/>
      <c r="RWC308" s="275"/>
      <c r="RWD308" s="271"/>
      <c r="RWE308" s="275"/>
      <c r="RWF308" s="271"/>
      <c r="RWG308" s="275"/>
      <c r="RWH308" s="271"/>
      <c r="RWI308" s="275"/>
      <c r="RWJ308" s="271"/>
      <c r="RWK308" s="275"/>
      <c r="RWL308" s="271"/>
      <c r="RWM308" s="275"/>
      <c r="RWN308" s="271"/>
      <c r="RWO308" s="275"/>
      <c r="RWP308" s="271"/>
      <c r="RWQ308" s="275"/>
      <c r="RWR308" s="271"/>
      <c r="RWS308" s="275"/>
      <c r="RWT308" s="271"/>
      <c r="RWU308" s="275"/>
      <c r="RWV308" s="271"/>
      <c r="RWW308" s="275"/>
      <c r="RWX308" s="271"/>
      <c r="RWY308" s="275"/>
      <c r="RWZ308" s="271"/>
      <c r="RXA308" s="275"/>
      <c r="RXB308" s="271"/>
      <c r="RXC308" s="275"/>
      <c r="RXD308" s="271"/>
      <c r="RXE308" s="275"/>
      <c r="RXF308" s="271"/>
      <c r="RXG308" s="275"/>
      <c r="RXH308" s="271"/>
      <c r="RXI308" s="275"/>
      <c r="RXJ308" s="271"/>
      <c r="RXK308" s="275"/>
      <c r="RXL308" s="271"/>
      <c r="RXM308" s="275"/>
      <c r="RXN308" s="271"/>
      <c r="RXO308" s="275"/>
      <c r="RXP308" s="271"/>
      <c r="RXQ308" s="275"/>
      <c r="RXR308" s="271"/>
      <c r="RXS308" s="275"/>
      <c r="RXT308" s="271"/>
      <c r="RXU308" s="275"/>
      <c r="RXV308" s="271"/>
      <c r="RXW308" s="275"/>
      <c r="RXX308" s="271"/>
      <c r="RXY308" s="275"/>
      <c r="RXZ308" s="271"/>
      <c r="RYA308" s="275"/>
      <c r="RYB308" s="271"/>
      <c r="RYC308" s="275"/>
      <c r="RYD308" s="271"/>
      <c r="RYE308" s="275"/>
      <c r="RYF308" s="271"/>
      <c r="RYG308" s="275"/>
      <c r="RYH308" s="271"/>
      <c r="RYI308" s="275"/>
      <c r="RYJ308" s="271"/>
      <c r="RYK308" s="275"/>
      <c r="RYL308" s="271"/>
      <c r="RYM308" s="275"/>
      <c r="RYN308" s="271"/>
      <c r="RYO308" s="275"/>
      <c r="RYP308" s="271"/>
      <c r="RYQ308" s="275"/>
      <c r="RYR308" s="271"/>
      <c r="RYS308" s="275"/>
      <c r="RYT308" s="271"/>
      <c r="RYU308" s="275"/>
      <c r="RYV308" s="271"/>
      <c r="RYW308" s="275"/>
      <c r="RYX308" s="271"/>
      <c r="RYY308" s="275"/>
      <c r="RYZ308" s="271"/>
      <c r="RZA308" s="275"/>
      <c r="RZB308" s="271"/>
      <c r="RZC308" s="275"/>
      <c r="RZD308" s="271"/>
      <c r="RZE308" s="275"/>
      <c r="RZF308" s="271"/>
      <c r="RZG308" s="275"/>
      <c r="RZH308" s="271"/>
      <c r="RZI308" s="275"/>
      <c r="RZJ308" s="271"/>
      <c r="RZK308" s="275"/>
      <c r="RZL308" s="271"/>
      <c r="RZM308" s="275"/>
      <c r="RZN308" s="271"/>
      <c r="RZO308" s="275"/>
      <c r="RZP308" s="271"/>
      <c r="RZQ308" s="275"/>
      <c r="RZR308" s="271"/>
      <c r="RZS308" s="275"/>
      <c r="RZT308" s="271"/>
      <c r="RZU308" s="275"/>
      <c r="RZV308" s="271"/>
      <c r="RZW308" s="275"/>
      <c r="RZX308" s="271"/>
      <c r="RZY308" s="275"/>
      <c r="RZZ308" s="271"/>
      <c r="SAA308" s="275"/>
      <c r="SAB308" s="271"/>
      <c r="SAC308" s="275"/>
      <c r="SAD308" s="271"/>
      <c r="SAE308" s="275"/>
      <c r="SAF308" s="271"/>
      <c r="SAG308" s="275"/>
      <c r="SAH308" s="271"/>
      <c r="SAI308" s="275"/>
      <c r="SAJ308" s="271"/>
      <c r="SAK308" s="275"/>
      <c r="SAL308" s="271"/>
      <c r="SAM308" s="275"/>
      <c r="SAN308" s="271"/>
      <c r="SAO308" s="275"/>
      <c r="SAP308" s="271"/>
      <c r="SAQ308" s="275"/>
      <c r="SAR308" s="271"/>
      <c r="SAS308" s="275"/>
      <c r="SAT308" s="271"/>
      <c r="SAU308" s="275"/>
      <c r="SAV308" s="271"/>
      <c r="SAW308" s="275"/>
      <c r="SAX308" s="271"/>
      <c r="SAY308" s="275"/>
      <c r="SAZ308" s="271"/>
      <c r="SBA308" s="275"/>
      <c r="SBB308" s="271"/>
      <c r="SBC308" s="275"/>
      <c r="SBD308" s="271"/>
      <c r="SBE308" s="275"/>
      <c r="SBF308" s="271"/>
      <c r="SBG308" s="275"/>
      <c r="SBH308" s="271"/>
      <c r="SBI308" s="275"/>
      <c r="SBJ308" s="271"/>
      <c r="SBK308" s="275"/>
      <c r="SBL308" s="271"/>
      <c r="SBM308" s="275"/>
      <c r="SBN308" s="271"/>
      <c r="SBO308" s="275"/>
      <c r="SBP308" s="271"/>
      <c r="SBQ308" s="275"/>
      <c r="SBR308" s="271"/>
      <c r="SBS308" s="275"/>
      <c r="SBT308" s="271"/>
      <c r="SBU308" s="275"/>
      <c r="SBV308" s="271"/>
      <c r="SBW308" s="275"/>
      <c r="SBX308" s="271"/>
      <c r="SBY308" s="275"/>
      <c r="SBZ308" s="271"/>
      <c r="SCA308" s="275"/>
      <c r="SCB308" s="271"/>
      <c r="SCC308" s="275"/>
      <c r="SCD308" s="271"/>
      <c r="SCE308" s="275"/>
      <c r="SCF308" s="271"/>
      <c r="SCG308" s="275"/>
      <c r="SCH308" s="271"/>
      <c r="SCI308" s="275"/>
      <c r="SCJ308" s="271"/>
      <c r="SCK308" s="275"/>
      <c r="SCL308" s="271"/>
      <c r="SCM308" s="275"/>
      <c r="SCN308" s="271"/>
      <c r="SCO308" s="275"/>
      <c r="SCP308" s="271"/>
      <c r="SCQ308" s="275"/>
      <c r="SCR308" s="271"/>
      <c r="SCS308" s="275"/>
      <c r="SCT308" s="271"/>
      <c r="SCU308" s="275"/>
      <c r="SCV308" s="271"/>
      <c r="SCW308" s="275"/>
      <c r="SCX308" s="271"/>
      <c r="SCY308" s="275"/>
      <c r="SCZ308" s="271"/>
      <c r="SDA308" s="275"/>
      <c r="SDB308" s="271"/>
      <c r="SDC308" s="275"/>
      <c r="SDD308" s="271"/>
      <c r="SDE308" s="275"/>
      <c r="SDF308" s="271"/>
      <c r="SDG308" s="275"/>
      <c r="SDH308" s="271"/>
      <c r="SDI308" s="275"/>
      <c r="SDJ308" s="271"/>
      <c r="SDK308" s="275"/>
      <c r="SDL308" s="271"/>
      <c r="SDM308" s="275"/>
      <c r="SDN308" s="271"/>
      <c r="SDO308" s="275"/>
      <c r="SDP308" s="271"/>
      <c r="SDQ308" s="275"/>
      <c r="SDR308" s="271"/>
      <c r="SDS308" s="275"/>
      <c r="SDT308" s="271"/>
      <c r="SDU308" s="275"/>
      <c r="SDV308" s="271"/>
      <c r="SDW308" s="275"/>
      <c r="SDX308" s="271"/>
      <c r="SDY308" s="275"/>
      <c r="SDZ308" s="271"/>
      <c r="SEA308" s="275"/>
      <c r="SEB308" s="271"/>
      <c r="SEC308" s="275"/>
      <c r="SED308" s="271"/>
      <c r="SEE308" s="275"/>
      <c r="SEF308" s="271"/>
      <c r="SEG308" s="275"/>
      <c r="SEH308" s="271"/>
      <c r="SEI308" s="275"/>
      <c r="SEJ308" s="271"/>
      <c r="SEK308" s="275"/>
      <c r="SEL308" s="271"/>
      <c r="SEM308" s="275"/>
      <c r="SEN308" s="271"/>
      <c r="SEO308" s="275"/>
      <c r="SEP308" s="271"/>
      <c r="SEQ308" s="275"/>
      <c r="SER308" s="271"/>
      <c r="SES308" s="275"/>
      <c r="SET308" s="271"/>
      <c r="SEU308" s="275"/>
      <c r="SEV308" s="271"/>
      <c r="SEW308" s="275"/>
      <c r="SEX308" s="271"/>
      <c r="SEY308" s="275"/>
      <c r="SEZ308" s="271"/>
      <c r="SFA308" s="275"/>
      <c r="SFB308" s="271"/>
      <c r="SFC308" s="275"/>
      <c r="SFD308" s="271"/>
      <c r="SFE308" s="275"/>
      <c r="SFF308" s="271"/>
      <c r="SFG308" s="275"/>
      <c r="SFH308" s="271"/>
      <c r="SFI308" s="275"/>
      <c r="SFJ308" s="271"/>
      <c r="SFK308" s="275"/>
      <c r="SFL308" s="271"/>
      <c r="SFM308" s="275"/>
      <c r="SFN308" s="271"/>
      <c r="SFO308" s="275"/>
      <c r="SFP308" s="271"/>
      <c r="SFQ308" s="275"/>
      <c r="SFR308" s="271"/>
      <c r="SFS308" s="275"/>
      <c r="SFT308" s="271"/>
      <c r="SFU308" s="275"/>
      <c r="SFV308" s="271"/>
      <c r="SFW308" s="275"/>
      <c r="SFX308" s="271"/>
      <c r="SFY308" s="275"/>
      <c r="SFZ308" s="271"/>
      <c r="SGA308" s="275"/>
      <c r="SGB308" s="271"/>
      <c r="SGC308" s="275"/>
      <c r="SGD308" s="271"/>
      <c r="SGE308" s="275"/>
      <c r="SGF308" s="271"/>
      <c r="SGG308" s="275"/>
      <c r="SGH308" s="271"/>
      <c r="SGI308" s="275"/>
      <c r="SGJ308" s="271"/>
      <c r="SGK308" s="275"/>
      <c r="SGL308" s="271"/>
      <c r="SGM308" s="275"/>
      <c r="SGN308" s="271"/>
      <c r="SGO308" s="275"/>
      <c r="SGP308" s="271"/>
      <c r="SGQ308" s="275"/>
      <c r="SGR308" s="271"/>
      <c r="SGS308" s="275"/>
      <c r="SGT308" s="271"/>
      <c r="SGU308" s="275"/>
      <c r="SGV308" s="271"/>
      <c r="SGW308" s="275"/>
      <c r="SGX308" s="271"/>
      <c r="SGY308" s="275"/>
      <c r="SGZ308" s="271"/>
      <c r="SHA308" s="275"/>
      <c r="SHB308" s="271"/>
      <c r="SHC308" s="275"/>
      <c r="SHD308" s="271"/>
      <c r="SHE308" s="275"/>
      <c r="SHF308" s="271"/>
      <c r="SHG308" s="275"/>
      <c r="SHH308" s="271"/>
      <c r="SHI308" s="275"/>
      <c r="SHJ308" s="271"/>
      <c r="SHK308" s="275"/>
      <c r="SHL308" s="271"/>
      <c r="SHM308" s="275"/>
      <c r="SHN308" s="271"/>
      <c r="SHO308" s="275"/>
      <c r="SHP308" s="271"/>
      <c r="SHQ308" s="275"/>
      <c r="SHR308" s="271"/>
      <c r="SHS308" s="275"/>
      <c r="SHT308" s="271"/>
      <c r="SHU308" s="275"/>
      <c r="SHV308" s="271"/>
      <c r="SHW308" s="275"/>
      <c r="SHX308" s="271"/>
      <c r="SHY308" s="275"/>
      <c r="SHZ308" s="271"/>
      <c r="SIA308" s="275"/>
      <c r="SIB308" s="271"/>
      <c r="SIC308" s="275"/>
      <c r="SID308" s="271"/>
      <c r="SIE308" s="275"/>
      <c r="SIF308" s="271"/>
      <c r="SIG308" s="275"/>
      <c r="SIH308" s="271"/>
      <c r="SII308" s="275"/>
      <c r="SIJ308" s="271"/>
      <c r="SIK308" s="275"/>
      <c r="SIL308" s="271"/>
      <c r="SIM308" s="275"/>
      <c r="SIN308" s="271"/>
      <c r="SIO308" s="275"/>
      <c r="SIP308" s="271"/>
      <c r="SIQ308" s="275"/>
      <c r="SIR308" s="271"/>
      <c r="SIS308" s="275"/>
      <c r="SIT308" s="271"/>
      <c r="SIU308" s="275"/>
      <c r="SIV308" s="271"/>
      <c r="SIW308" s="275"/>
      <c r="SIX308" s="271"/>
      <c r="SIY308" s="275"/>
      <c r="SIZ308" s="271"/>
      <c r="SJA308" s="275"/>
      <c r="SJB308" s="271"/>
      <c r="SJC308" s="275"/>
      <c r="SJD308" s="271"/>
      <c r="SJE308" s="275"/>
      <c r="SJF308" s="271"/>
      <c r="SJG308" s="275"/>
      <c r="SJH308" s="271"/>
      <c r="SJI308" s="275"/>
      <c r="SJJ308" s="271"/>
      <c r="SJK308" s="275"/>
      <c r="SJL308" s="271"/>
      <c r="SJM308" s="275"/>
      <c r="SJN308" s="271"/>
      <c r="SJO308" s="275"/>
      <c r="SJP308" s="271"/>
      <c r="SJQ308" s="275"/>
      <c r="SJR308" s="271"/>
      <c r="SJS308" s="275"/>
      <c r="SJT308" s="271"/>
      <c r="SJU308" s="275"/>
      <c r="SJV308" s="271"/>
      <c r="SJW308" s="275"/>
      <c r="SJX308" s="271"/>
      <c r="SJY308" s="275"/>
      <c r="SJZ308" s="271"/>
      <c r="SKA308" s="275"/>
      <c r="SKB308" s="271"/>
      <c r="SKC308" s="275"/>
      <c r="SKD308" s="271"/>
      <c r="SKE308" s="275"/>
      <c r="SKF308" s="271"/>
      <c r="SKG308" s="275"/>
      <c r="SKH308" s="271"/>
      <c r="SKI308" s="275"/>
      <c r="SKJ308" s="271"/>
      <c r="SKK308" s="275"/>
      <c r="SKL308" s="271"/>
      <c r="SKM308" s="275"/>
      <c r="SKN308" s="271"/>
      <c r="SKO308" s="275"/>
      <c r="SKP308" s="271"/>
      <c r="SKQ308" s="275"/>
      <c r="SKR308" s="271"/>
      <c r="SKS308" s="275"/>
      <c r="SKT308" s="271"/>
      <c r="SKU308" s="275"/>
      <c r="SKV308" s="271"/>
      <c r="SKW308" s="275"/>
      <c r="SKX308" s="271"/>
      <c r="SKY308" s="275"/>
      <c r="SKZ308" s="271"/>
      <c r="SLA308" s="275"/>
      <c r="SLB308" s="271"/>
      <c r="SLC308" s="275"/>
      <c r="SLD308" s="271"/>
      <c r="SLE308" s="275"/>
      <c r="SLF308" s="271"/>
      <c r="SLG308" s="275"/>
      <c r="SLH308" s="271"/>
      <c r="SLI308" s="275"/>
      <c r="SLJ308" s="271"/>
      <c r="SLK308" s="275"/>
      <c r="SLL308" s="271"/>
      <c r="SLM308" s="275"/>
      <c r="SLN308" s="271"/>
      <c r="SLO308" s="275"/>
      <c r="SLP308" s="271"/>
      <c r="SLQ308" s="275"/>
      <c r="SLR308" s="271"/>
      <c r="SLS308" s="275"/>
      <c r="SLT308" s="271"/>
      <c r="SLU308" s="275"/>
      <c r="SLV308" s="271"/>
      <c r="SLW308" s="275"/>
      <c r="SLX308" s="271"/>
      <c r="SLY308" s="275"/>
      <c r="SLZ308" s="271"/>
      <c r="SMA308" s="275"/>
      <c r="SMB308" s="271"/>
      <c r="SMC308" s="275"/>
      <c r="SMD308" s="271"/>
      <c r="SME308" s="275"/>
      <c r="SMF308" s="271"/>
      <c r="SMG308" s="275"/>
      <c r="SMH308" s="271"/>
      <c r="SMI308" s="275"/>
      <c r="SMJ308" s="271"/>
      <c r="SMK308" s="275"/>
      <c r="SML308" s="271"/>
      <c r="SMM308" s="275"/>
      <c r="SMN308" s="271"/>
      <c r="SMO308" s="275"/>
      <c r="SMP308" s="271"/>
      <c r="SMQ308" s="275"/>
      <c r="SMR308" s="271"/>
      <c r="SMS308" s="275"/>
      <c r="SMT308" s="271"/>
      <c r="SMU308" s="275"/>
      <c r="SMV308" s="271"/>
      <c r="SMW308" s="275"/>
      <c r="SMX308" s="271"/>
      <c r="SMY308" s="275"/>
      <c r="SMZ308" s="271"/>
      <c r="SNA308" s="275"/>
      <c r="SNB308" s="271"/>
      <c r="SNC308" s="275"/>
      <c r="SND308" s="271"/>
      <c r="SNE308" s="275"/>
      <c r="SNF308" s="271"/>
      <c r="SNG308" s="275"/>
      <c r="SNH308" s="271"/>
      <c r="SNI308" s="275"/>
      <c r="SNJ308" s="271"/>
      <c r="SNK308" s="275"/>
      <c r="SNL308" s="271"/>
      <c r="SNM308" s="275"/>
      <c r="SNN308" s="271"/>
      <c r="SNO308" s="275"/>
      <c r="SNP308" s="271"/>
      <c r="SNQ308" s="275"/>
      <c r="SNR308" s="271"/>
      <c r="SNS308" s="275"/>
      <c r="SNT308" s="271"/>
      <c r="SNU308" s="275"/>
      <c r="SNV308" s="271"/>
      <c r="SNW308" s="275"/>
      <c r="SNX308" s="271"/>
      <c r="SNY308" s="275"/>
      <c r="SNZ308" s="271"/>
      <c r="SOA308" s="275"/>
      <c r="SOB308" s="271"/>
      <c r="SOC308" s="275"/>
      <c r="SOD308" s="271"/>
      <c r="SOE308" s="275"/>
      <c r="SOF308" s="271"/>
      <c r="SOG308" s="275"/>
      <c r="SOH308" s="271"/>
      <c r="SOI308" s="275"/>
      <c r="SOJ308" s="271"/>
      <c r="SOK308" s="275"/>
      <c r="SOL308" s="271"/>
      <c r="SOM308" s="275"/>
      <c r="SON308" s="271"/>
      <c r="SOO308" s="275"/>
      <c r="SOP308" s="271"/>
      <c r="SOQ308" s="275"/>
      <c r="SOR308" s="271"/>
      <c r="SOS308" s="275"/>
      <c r="SOT308" s="271"/>
      <c r="SOU308" s="275"/>
      <c r="SOV308" s="271"/>
      <c r="SOW308" s="275"/>
      <c r="SOX308" s="271"/>
      <c r="SOY308" s="275"/>
      <c r="SOZ308" s="271"/>
      <c r="SPA308" s="275"/>
      <c r="SPB308" s="271"/>
      <c r="SPC308" s="275"/>
      <c r="SPD308" s="271"/>
      <c r="SPE308" s="275"/>
      <c r="SPF308" s="271"/>
      <c r="SPG308" s="275"/>
      <c r="SPH308" s="271"/>
      <c r="SPI308" s="275"/>
      <c r="SPJ308" s="271"/>
      <c r="SPK308" s="275"/>
      <c r="SPL308" s="271"/>
      <c r="SPM308" s="275"/>
      <c r="SPN308" s="271"/>
      <c r="SPO308" s="275"/>
      <c r="SPP308" s="271"/>
      <c r="SPQ308" s="275"/>
      <c r="SPR308" s="271"/>
      <c r="SPS308" s="275"/>
      <c r="SPT308" s="271"/>
      <c r="SPU308" s="275"/>
      <c r="SPV308" s="271"/>
      <c r="SPW308" s="275"/>
      <c r="SPX308" s="271"/>
      <c r="SPY308" s="275"/>
      <c r="SPZ308" s="271"/>
      <c r="SQA308" s="275"/>
      <c r="SQB308" s="271"/>
      <c r="SQC308" s="275"/>
      <c r="SQD308" s="271"/>
      <c r="SQE308" s="275"/>
      <c r="SQF308" s="271"/>
      <c r="SQG308" s="275"/>
      <c r="SQH308" s="271"/>
      <c r="SQI308" s="275"/>
      <c r="SQJ308" s="271"/>
      <c r="SQK308" s="275"/>
      <c r="SQL308" s="271"/>
      <c r="SQM308" s="275"/>
      <c r="SQN308" s="271"/>
      <c r="SQO308" s="275"/>
      <c r="SQP308" s="271"/>
      <c r="SQQ308" s="275"/>
      <c r="SQR308" s="271"/>
      <c r="SQS308" s="275"/>
      <c r="SQT308" s="271"/>
      <c r="SQU308" s="275"/>
      <c r="SQV308" s="271"/>
      <c r="SQW308" s="275"/>
      <c r="SQX308" s="271"/>
      <c r="SQY308" s="275"/>
      <c r="SQZ308" s="271"/>
      <c r="SRA308" s="275"/>
      <c r="SRB308" s="271"/>
      <c r="SRC308" s="275"/>
      <c r="SRD308" s="271"/>
      <c r="SRE308" s="275"/>
      <c r="SRF308" s="271"/>
      <c r="SRG308" s="275"/>
      <c r="SRH308" s="271"/>
      <c r="SRI308" s="275"/>
      <c r="SRJ308" s="271"/>
      <c r="SRK308" s="275"/>
      <c r="SRL308" s="271"/>
      <c r="SRM308" s="275"/>
      <c r="SRN308" s="271"/>
      <c r="SRO308" s="275"/>
      <c r="SRP308" s="271"/>
      <c r="SRQ308" s="275"/>
      <c r="SRR308" s="271"/>
      <c r="SRS308" s="275"/>
      <c r="SRT308" s="271"/>
      <c r="SRU308" s="275"/>
      <c r="SRV308" s="271"/>
      <c r="SRW308" s="275"/>
      <c r="SRX308" s="271"/>
      <c r="SRY308" s="275"/>
      <c r="SRZ308" s="271"/>
      <c r="SSA308" s="275"/>
      <c r="SSB308" s="271"/>
      <c r="SSC308" s="275"/>
      <c r="SSD308" s="271"/>
      <c r="SSE308" s="275"/>
      <c r="SSF308" s="271"/>
      <c r="SSG308" s="275"/>
      <c r="SSH308" s="271"/>
      <c r="SSI308" s="275"/>
      <c r="SSJ308" s="271"/>
      <c r="SSK308" s="275"/>
      <c r="SSL308" s="271"/>
      <c r="SSM308" s="275"/>
      <c r="SSN308" s="271"/>
      <c r="SSO308" s="275"/>
      <c r="SSP308" s="271"/>
      <c r="SSQ308" s="275"/>
      <c r="SSR308" s="271"/>
      <c r="SSS308" s="275"/>
      <c r="SST308" s="271"/>
      <c r="SSU308" s="275"/>
      <c r="SSV308" s="271"/>
      <c r="SSW308" s="275"/>
      <c r="SSX308" s="271"/>
      <c r="SSY308" s="275"/>
      <c r="SSZ308" s="271"/>
      <c r="STA308" s="275"/>
      <c r="STB308" s="271"/>
      <c r="STC308" s="275"/>
      <c r="STD308" s="271"/>
      <c r="STE308" s="275"/>
      <c r="STF308" s="271"/>
      <c r="STG308" s="275"/>
      <c r="STH308" s="271"/>
      <c r="STI308" s="275"/>
      <c r="STJ308" s="271"/>
      <c r="STK308" s="275"/>
      <c r="STL308" s="271"/>
      <c r="STM308" s="275"/>
      <c r="STN308" s="271"/>
      <c r="STO308" s="275"/>
      <c r="STP308" s="271"/>
      <c r="STQ308" s="275"/>
      <c r="STR308" s="271"/>
      <c r="STS308" s="275"/>
      <c r="STT308" s="271"/>
      <c r="STU308" s="275"/>
      <c r="STV308" s="271"/>
      <c r="STW308" s="275"/>
      <c r="STX308" s="271"/>
      <c r="STY308" s="275"/>
      <c r="STZ308" s="271"/>
      <c r="SUA308" s="275"/>
      <c r="SUB308" s="271"/>
      <c r="SUC308" s="275"/>
      <c r="SUD308" s="271"/>
      <c r="SUE308" s="275"/>
      <c r="SUF308" s="271"/>
      <c r="SUG308" s="275"/>
      <c r="SUH308" s="271"/>
      <c r="SUI308" s="275"/>
      <c r="SUJ308" s="271"/>
      <c r="SUK308" s="275"/>
      <c r="SUL308" s="271"/>
      <c r="SUM308" s="275"/>
      <c r="SUN308" s="271"/>
      <c r="SUO308" s="275"/>
      <c r="SUP308" s="271"/>
      <c r="SUQ308" s="275"/>
      <c r="SUR308" s="271"/>
      <c r="SUS308" s="275"/>
      <c r="SUT308" s="271"/>
      <c r="SUU308" s="275"/>
      <c r="SUV308" s="271"/>
      <c r="SUW308" s="275"/>
      <c r="SUX308" s="271"/>
      <c r="SUY308" s="275"/>
      <c r="SUZ308" s="271"/>
      <c r="SVA308" s="275"/>
      <c r="SVB308" s="271"/>
      <c r="SVC308" s="275"/>
      <c r="SVD308" s="271"/>
      <c r="SVE308" s="275"/>
      <c r="SVF308" s="271"/>
      <c r="SVG308" s="275"/>
      <c r="SVH308" s="271"/>
      <c r="SVI308" s="275"/>
      <c r="SVJ308" s="271"/>
      <c r="SVK308" s="275"/>
      <c r="SVL308" s="271"/>
      <c r="SVM308" s="275"/>
      <c r="SVN308" s="271"/>
      <c r="SVO308" s="275"/>
      <c r="SVP308" s="271"/>
      <c r="SVQ308" s="275"/>
      <c r="SVR308" s="271"/>
      <c r="SVS308" s="275"/>
      <c r="SVT308" s="271"/>
      <c r="SVU308" s="275"/>
      <c r="SVV308" s="271"/>
      <c r="SVW308" s="275"/>
      <c r="SVX308" s="271"/>
      <c r="SVY308" s="275"/>
      <c r="SVZ308" s="271"/>
      <c r="SWA308" s="275"/>
      <c r="SWB308" s="271"/>
      <c r="SWC308" s="275"/>
      <c r="SWD308" s="271"/>
      <c r="SWE308" s="275"/>
      <c r="SWF308" s="271"/>
      <c r="SWG308" s="275"/>
      <c r="SWH308" s="271"/>
      <c r="SWI308" s="275"/>
      <c r="SWJ308" s="271"/>
      <c r="SWK308" s="275"/>
      <c r="SWL308" s="271"/>
      <c r="SWM308" s="275"/>
      <c r="SWN308" s="271"/>
      <c r="SWO308" s="275"/>
      <c r="SWP308" s="271"/>
      <c r="SWQ308" s="275"/>
      <c r="SWR308" s="271"/>
      <c r="SWS308" s="275"/>
      <c r="SWT308" s="271"/>
      <c r="SWU308" s="275"/>
      <c r="SWV308" s="271"/>
      <c r="SWW308" s="275"/>
      <c r="SWX308" s="271"/>
      <c r="SWY308" s="275"/>
      <c r="SWZ308" s="271"/>
      <c r="SXA308" s="275"/>
      <c r="SXB308" s="271"/>
      <c r="SXC308" s="275"/>
      <c r="SXD308" s="271"/>
      <c r="SXE308" s="275"/>
      <c r="SXF308" s="271"/>
      <c r="SXG308" s="275"/>
      <c r="SXH308" s="271"/>
      <c r="SXI308" s="275"/>
      <c r="SXJ308" s="271"/>
      <c r="SXK308" s="275"/>
      <c r="SXL308" s="271"/>
      <c r="SXM308" s="275"/>
      <c r="SXN308" s="271"/>
      <c r="SXO308" s="275"/>
      <c r="SXP308" s="271"/>
      <c r="SXQ308" s="275"/>
      <c r="SXR308" s="271"/>
      <c r="SXS308" s="275"/>
      <c r="SXT308" s="271"/>
      <c r="SXU308" s="275"/>
      <c r="SXV308" s="271"/>
      <c r="SXW308" s="275"/>
      <c r="SXX308" s="271"/>
      <c r="SXY308" s="275"/>
      <c r="SXZ308" s="271"/>
      <c r="SYA308" s="275"/>
      <c r="SYB308" s="271"/>
      <c r="SYC308" s="275"/>
      <c r="SYD308" s="271"/>
      <c r="SYE308" s="275"/>
      <c r="SYF308" s="271"/>
      <c r="SYG308" s="275"/>
      <c r="SYH308" s="271"/>
      <c r="SYI308" s="275"/>
      <c r="SYJ308" s="271"/>
      <c r="SYK308" s="275"/>
      <c r="SYL308" s="271"/>
      <c r="SYM308" s="275"/>
      <c r="SYN308" s="271"/>
      <c r="SYO308" s="275"/>
      <c r="SYP308" s="271"/>
      <c r="SYQ308" s="275"/>
      <c r="SYR308" s="271"/>
      <c r="SYS308" s="275"/>
      <c r="SYT308" s="271"/>
      <c r="SYU308" s="275"/>
      <c r="SYV308" s="271"/>
      <c r="SYW308" s="275"/>
      <c r="SYX308" s="271"/>
      <c r="SYY308" s="275"/>
      <c r="SYZ308" s="271"/>
      <c r="SZA308" s="275"/>
      <c r="SZB308" s="271"/>
      <c r="SZC308" s="275"/>
      <c r="SZD308" s="271"/>
      <c r="SZE308" s="275"/>
      <c r="SZF308" s="271"/>
      <c r="SZG308" s="275"/>
      <c r="SZH308" s="271"/>
      <c r="SZI308" s="275"/>
      <c r="SZJ308" s="271"/>
      <c r="SZK308" s="275"/>
      <c r="SZL308" s="271"/>
      <c r="SZM308" s="275"/>
      <c r="SZN308" s="271"/>
      <c r="SZO308" s="275"/>
      <c r="SZP308" s="271"/>
      <c r="SZQ308" s="275"/>
      <c r="SZR308" s="271"/>
      <c r="SZS308" s="275"/>
      <c r="SZT308" s="271"/>
      <c r="SZU308" s="275"/>
      <c r="SZV308" s="271"/>
      <c r="SZW308" s="275"/>
      <c r="SZX308" s="271"/>
      <c r="SZY308" s="275"/>
      <c r="SZZ308" s="271"/>
      <c r="TAA308" s="275"/>
      <c r="TAB308" s="271"/>
      <c r="TAC308" s="275"/>
      <c r="TAD308" s="271"/>
      <c r="TAE308" s="275"/>
      <c r="TAF308" s="271"/>
      <c r="TAG308" s="275"/>
      <c r="TAH308" s="271"/>
      <c r="TAI308" s="275"/>
      <c r="TAJ308" s="271"/>
      <c r="TAK308" s="275"/>
      <c r="TAL308" s="271"/>
      <c r="TAM308" s="275"/>
      <c r="TAN308" s="271"/>
      <c r="TAO308" s="275"/>
      <c r="TAP308" s="271"/>
      <c r="TAQ308" s="275"/>
      <c r="TAR308" s="271"/>
      <c r="TAS308" s="275"/>
      <c r="TAT308" s="271"/>
      <c r="TAU308" s="275"/>
      <c r="TAV308" s="271"/>
      <c r="TAW308" s="275"/>
      <c r="TAX308" s="271"/>
      <c r="TAY308" s="275"/>
      <c r="TAZ308" s="271"/>
      <c r="TBA308" s="275"/>
      <c r="TBB308" s="271"/>
      <c r="TBC308" s="275"/>
      <c r="TBD308" s="271"/>
      <c r="TBE308" s="275"/>
      <c r="TBF308" s="271"/>
      <c r="TBG308" s="275"/>
      <c r="TBH308" s="271"/>
      <c r="TBI308" s="275"/>
      <c r="TBJ308" s="271"/>
      <c r="TBK308" s="275"/>
      <c r="TBL308" s="271"/>
      <c r="TBM308" s="275"/>
      <c r="TBN308" s="271"/>
      <c r="TBO308" s="275"/>
      <c r="TBP308" s="271"/>
      <c r="TBQ308" s="275"/>
      <c r="TBR308" s="271"/>
      <c r="TBS308" s="275"/>
      <c r="TBT308" s="271"/>
      <c r="TBU308" s="275"/>
      <c r="TBV308" s="271"/>
      <c r="TBW308" s="275"/>
      <c r="TBX308" s="271"/>
      <c r="TBY308" s="275"/>
      <c r="TBZ308" s="271"/>
      <c r="TCA308" s="275"/>
      <c r="TCB308" s="271"/>
      <c r="TCC308" s="275"/>
      <c r="TCD308" s="271"/>
      <c r="TCE308" s="275"/>
      <c r="TCF308" s="271"/>
      <c r="TCG308" s="275"/>
      <c r="TCH308" s="271"/>
      <c r="TCI308" s="275"/>
      <c r="TCJ308" s="271"/>
      <c r="TCK308" s="275"/>
      <c r="TCL308" s="271"/>
      <c r="TCM308" s="275"/>
      <c r="TCN308" s="271"/>
      <c r="TCO308" s="275"/>
      <c r="TCP308" s="271"/>
      <c r="TCQ308" s="275"/>
      <c r="TCR308" s="271"/>
      <c r="TCS308" s="275"/>
      <c r="TCT308" s="271"/>
      <c r="TCU308" s="275"/>
      <c r="TCV308" s="271"/>
      <c r="TCW308" s="275"/>
      <c r="TCX308" s="271"/>
      <c r="TCY308" s="275"/>
      <c r="TCZ308" s="271"/>
      <c r="TDA308" s="275"/>
      <c r="TDB308" s="271"/>
      <c r="TDC308" s="275"/>
      <c r="TDD308" s="271"/>
      <c r="TDE308" s="275"/>
      <c r="TDF308" s="271"/>
      <c r="TDG308" s="275"/>
      <c r="TDH308" s="271"/>
      <c r="TDI308" s="275"/>
      <c r="TDJ308" s="271"/>
      <c r="TDK308" s="275"/>
      <c r="TDL308" s="271"/>
      <c r="TDM308" s="275"/>
      <c r="TDN308" s="271"/>
      <c r="TDO308" s="275"/>
      <c r="TDP308" s="271"/>
      <c r="TDQ308" s="275"/>
      <c r="TDR308" s="271"/>
      <c r="TDS308" s="275"/>
      <c r="TDT308" s="271"/>
      <c r="TDU308" s="275"/>
      <c r="TDV308" s="271"/>
      <c r="TDW308" s="275"/>
      <c r="TDX308" s="271"/>
      <c r="TDY308" s="275"/>
      <c r="TDZ308" s="271"/>
      <c r="TEA308" s="275"/>
      <c r="TEB308" s="271"/>
      <c r="TEC308" s="275"/>
      <c r="TED308" s="271"/>
      <c r="TEE308" s="275"/>
      <c r="TEF308" s="271"/>
      <c r="TEG308" s="275"/>
      <c r="TEH308" s="271"/>
      <c r="TEI308" s="275"/>
      <c r="TEJ308" s="271"/>
      <c r="TEK308" s="275"/>
      <c r="TEL308" s="271"/>
      <c r="TEM308" s="275"/>
      <c r="TEN308" s="271"/>
      <c r="TEO308" s="275"/>
      <c r="TEP308" s="271"/>
      <c r="TEQ308" s="275"/>
      <c r="TER308" s="271"/>
      <c r="TES308" s="275"/>
      <c r="TET308" s="271"/>
      <c r="TEU308" s="275"/>
      <c r="TEV308" s="271"/>
      <c r="TEW308" s="275"/>
      <c r="TEX308" s="271"/>
      <c r="TEY308" s="275"/>
      <c r="TEZ308" s="271"/>
      <c r="TFA308" s="275"/>
      <c r="TFB308" s="271"/>
      <c r="TFC308" s="275"/>
      <c r="TFD308" s="271"/>
      <c r="TFE308" s="275"/>
      <c r="TFF308" s="271"/>
      <c r="TFG308" s="275"/>
      <c r="TFH308" s="271"/>
      <c r="TFI308" s="275"/>
      <c r="TFJ308" s="271"/>
      <c r="TFK308" s="275"/>
      <c r="TFL308" s="271"/>
      <c r="TFM308" s="275"/>
      <c r="TFN308" s="271"/>
      <c r="TFO308" s="275"/>
      <c r="TFP308" s="271"/>
      <c r="TFQ308" s="275"/>
      <c r="TFR308" s="271"/>
      <c r="TFS308" s="275"/>
      <c r="TFT308" s="271"/>
      <c r="TFU308" s="275"/>
      <c r="TFV308" s="271"/>
      <c r="TFW308" s="275"/>
      <c r="TFX308" s="271"/>
      <c r="TFY308" s="275"/>
      <c r="TFZ308" s="271"/>
      <c r="TGA308" s="275"/>
      <c r="TGB308" s="271"/>
      <c r="TGC308" s="275"/>
      <c r="TGD308" s="271"/>
      <c r="TGE308" s="275"/>
      <c r="TGF308" s="271"/>
      <c r="TGG308" s="275"/>
      <c r="TGH308" s="271"/>
      <c r="TGI308" s="275"/>
      <c r="TGJ308" s="271"/>
      <c r="TGK308" s="275"/>
      <c r="TGL308" s="271"/>
      <c r="TGM308" s="275"/>
      <c r="TGN308" s="271"/>
      <c r="TGO308" s="275"/>
      <c r="TGP308" s="271"/>
      <c r="TGQ308" s="275"/>
      <c r="TGR308" s="271"/>
      <c r="TGS308" s="275"/>
      <c r="TGT308" s="271"/>
      <c r="TGU308" s="275"/>
      <c r="TGV308" s="271"/>
      <c r="TGW308" s="275"/>
      <c r="TGX308" s="271"/>
      <c r="TGY308" s="275"/>
      <c r="TGZ308" s="271"/>
      <c r="THA308" s="275"/>
      <c r="THB308" s="271"/>
      <c r="THC308" s="275"/>
      <c r="THD308" s="271"/>
      <c r="THE308" s="275"/>
      <c r="THF308" s="271"/>
      <c r="THG308" s="275"/>
      <c r="THH308" s="271"/>
      <c r="THI308" s="275"/>
      <c r="THJ308" s="271"/>
      <c r="THK308" s="275"/>
      <c r="THL308" s="271"/>
      <c r="THM308" s="275"/>
      <c r="THN308" s="271"/>
      <c r="THO308" s="275"/>
      <c r="THP308" s="271"/>
      <c r="THQ308" s="275"/>
      <c r="THR308" s="271"/>
      <c r="THS308" s="275"/>
      <c r="THT308" s="271"/>
      <c r="THU308" s="275"/>
      <c r="THV308" s="271"/>
      <c r="THW308" s="275"/>
      <c r="THX308" s="271"/>
      <c r="THY308" s="275"/>
      <c r="THZ308" s="271"/>
      <c r="TIA308" s="275"/>
      <c r="TIB308" s="271"/>
      <c r="TIC308" s="275"/>
      <c r="TID308" s="271"/>
      <c r="TIE308" s="275"/>
      <c r="TIF308" s="271"/>
      <c r="TIG308" s="275"/>
      <c r="TIH308" s="271"/>
      <c r="TII308" s="275"/>
      <c r="TIJ308" s="271"/>
      <c r="TIK308" s="275"/>
      <c r="TIL308" s="271"/>
      <c r="TIM308" s="275"/>
      <c r="TIN308" s="271"/>
      <c r="TIO308" s="275"/>
      <c r="TIP308" s="271"/>
      <c r="TIQ308" s="275"/>
      <c r="TIR308" s="271"/>
      <c r="TIS308" s="275"/>
      <c r="TIT308" s="271"/>
      <c r="TIU308" s="275"/>
      <c r="TIV308" s="271"/>
      <c r="TIW308" s="275"/>
      <c r="TIX308" s="271"/>
      <c r="TIY308" s="275"/>
      <c r="TIZ308" s="271"/>
      <c r="TJA308" s="275"/>
      <c r="TJB308" s="271"/>
      <c r="TJC308" s="275"/>
      <c r="TJD308" s="271"/>
      <c r="TJE308" s="275"/>
      <c r="TJF308" s="271"/>
      <c r="TJG308" s="275"/>
      <c r="TJH308" s="271"/>
      <c r="TJI308" s="275"/>
      <c r="TJJ308" s="271"/>
      <c r="TJK308" s="275"/>
      <c r="TJL308" s="271"/>
      <c r="TJM308" s="275"/>
      <c r="TJN308" s="271"/>
      <c r="TJO308" s="275"/>
      <c r="TJP308" s="271"/>
      <c r="TJQ308" s="275"/>
      <c r="TJR308" s="271"/>
      <c r="TJS308" s="275"/>
      <c r="TJT308" s="271"/>
      <c r="TJU308" s="275"/>
      <c r="TJV308" s="271"/>
      <c r="TJW308" s="275"/>
      <c r="TJX308" s="271"/>
      <c r="TJY308" s="275"/>
      <c r="TJZ308" s="271"/>
      <c r="TKA308" s="275"/>
      <c r="TKB308" s="271"/>
      <c r="TKC308" s="275"/>
      <c r="TKD308" s="271"/>
      <c r="TKE308" s="275"/>
      <c r="TKF308" s="271"/>
      <c r="TKG308" s="275"/>
      <c r="TKH308" s="271"/>
      <c r="TKI308" s="275"/>
      <c r="TKJ308" s="271"/>
      <c r="TKK308" s="275"/>
      <c r="TKL308" s="271"/>
      <c r="TKM308" s="275"/>
      <c r="TKN308" s="271"/>
      <c r="TKO308" s="275"/>
      <c r="TKP308" s="271"/>
      <c r="TKQ308" s="275"/>
      <c r="TKR308" s="271"/>
      <c r="TKS308" s="275"/>
      <c r="TKT308" s="271"/>
      <c r="TKU308" s="275"/>
      <c r="TKV308" s="271"/>
      <c r="TKW308" s="275"/>
      <c r="TKX308" s="271"/>
      <c r="TKY308" s="275"/>
      <c r="TKZ308" s="271"/>
      <c r="TLA308" s="275"/>
      <c r="TLB308" s="271"/>
      <c r="TLC308" s="275"/>
      <c r="TLD308" s="271"/>
      <c r="TLE308" s="275"/>
      <c r="TLF308" s="271"/>
      <c r="TLG308" s="275"/>
      <c r="TLH308" s="271"/>
      <c r="TLI308" s="275"/>
      <c r="TLJ308" s="271"/>
      <c r="TLK308" s="275"/>
      <c r="TLL308" s="271"/>
      <c r="TLM308" s="275"/>
      <c r="TLN308" s="271"/>
      <c r="TLO308" s="275"/>
      <c r="TLP308" s="271"/>
      <c r="TLQ308" s="275"/>
      <c r="TLR308" s="271"/>
      <c r="TLS308" s="275"/>
      <c r="TLT308" s="271"/>
      <c r="TLU308" s="275"/>
      <c r="TLV308" s="271"/>
      <c r="TLW308" s="275"/>
      <c r="TLX308" s="271"/>
      <c r="TLY308" s="275"/>
      <c r="TLZ308" s="271"/>
      <c r="TMA308" s="275"/>
      <c r="TMB308" s="271"/>
      <c r="TMC308" s="275"/>
      <c r="TMD308" s="271"/>
      <c r="TME308" s="275"/>
      <c r="TMF308" s="271"/>
      <c r="TMG308" s="275"/>
      <c r="TMH308" s="271"/>
      <c r="TMI308" s="275"/>
      <c r="TMJ308" s="271"/>
      <c r="TMK308" s="275"/>
      <c r="TML308" s="271"/>
      <c r="TMM308" s="275"/>
      <c r="TMN308" s="271"/>
      <c r="TMO308" s="275"/>
      <c r="TMP308" s="271"/>
      <c r="TMQ308" s="275"/>
      <c r="TMR308" s="271"/>
      <c r="TMS308" s="275"/>
      <c r="TMT308" s="271"/>
      <c r="TMU308" s="275"/>
      <c r="TMV308" s="271"/>
      <c r="TMW308" s="275"/>
      <c r="TMX308" s="271"/>
      <c r="TMY308" s="275"/>
      <c r="TMZ308" s="271"/>
      <c r="TNA308" s="275"/>
      <c r="TNB308" s="271"/>
      <c r="TNC308" s="275"/>
      <c r="TND308" s="271"/>
      <c r="TNE308" s="275"/>
      <c r="TNF308" s="271"/>
      <c r="TNG308" s="275"/>
      <c r="TNH308" s="271"/>
      <c r="TNI308" s="275"/>
      <c r="TNJ308" s="271"/>
      <c r="TNK308" s="275"/>
      <c r="TNL308" s="271"/>
      <c r="TNM308" s="275"/>
      <c r="TNN308" s="271"/>
      <c r="TNO308" s="275"/>
      <c r="TNP308" s="271"/>
      <c r="TNQ308" s="275"/>
      <c r="TNR308" s="271"/>
      <c r="TNS308" s="275"/>
      <c r="TNT308" s="271"/>
      <c r="TNU308" s="275"/>
      <c r="TNV308" s="271"/>
      <c r="TNW308" s="275"/>
      <c r="TNX308" s="271"/>
      <c r="TNY308" s="275"/>
      <c r="TNZ308" s="271"/>
      <c r="TOA308" s="275"/>
      <c r="TOB308" s="271"/>
      <c r="TOC308" s="275"/>
      <c r="TOD308" s="271"/>
      <c r="TOE308" s="275"/>
      <c r="TOF308" s="271"/>
      <c r="TOG308" s="275"/>
      <c r="TOH308" s="271"/>
      <c r="TOI308" s="275"/>
      <c r="TOJ308" s="271"/>
      <c r="TOK308" s="275"/>
      <c r="TOL308" s="271"/>
      <c r="TOM308" s="275"/>
      <c r="TON308" s="271"/>
      <c r="TOO308" s="275"/>
      <c r="TOP308" s="271"/>
      <c r="TOQ308" s="275"/>
      <c r="TOR308" s="271"/>
      <c r="TOS308" s="275"/>
      <c r="TOT308" s="271"/>
      <c r="TOU308" s="275"/>
      <c r="TOV308" s="271"/>
      <c r="TOW308" s="275"/>
      <c r="TOX308" s="271"/>
      <c r="TOY308" s="275"/>
      <c r="TOZ308" s="271"/>
      <c r="TPA308" s="275"/>
      <c r="TPB308" s="271"/>
      <c r="TPC308" s="275"/>
      <c r="TPD308" s="271"/>
      <c r="TPE308" s="275"/>
      <c r="TPF308" s="271"/>
      <c r="TPG308" s="275"/>
      <c r="TPH308" s="271"/>
      <c r="TPI308" s="275"/>
      <c r="TPJ308" s="271"/>
      <c r="TPK308" s="275"/>
      <c r="TPL308" s="271"/>
      <c r="TPM308" s="275"/>
      <c r="TPN308" s="271"/>
      <c r="TPO308" s="275"/>
      <c r="TPP308" s="271"/>
      <c r="TPQ308" s="275"/>
      <c r="TPR308" s="271"/>
      <c r="TPS308" s="275"/>
      <c r="TPT308" s="271"/>
      <c r="TPU308" s="275"/>
      <c r="TPV308" s="271"/>
      <c r="TPW308" s="275"/>
      <c r="TPX308" s="271"/>
      <c r="TPY308" s="275"/>
      <c r="TPZ308" s="271"/>
      <c r="TQA308" s="275"/>
      <c r="TQB308" s="271"/>
      <c r="TQC308" s="275"/>
      <c r="TQD308" s="271"/>
      <c r="TQE308" s="275"/>
      <c r="TQF308" s="271"/>
      <c r="TQG308" s="275"/>
      <c r="TQH308" s="271"/>
      <c r="TQI308" s="275"/>
      <c r="TQJ308" s="271"/>
      <c r="TQK308" s="275"/>
      <c r="TQL308" s="271"/>
      <c r="TQM308" s="275"/>
      <c r="TQN308" s="271"/>
      <c r="TQO308" s="275"/>
      <c r="TQP308" s="271"/>
      <c r="TQQ308" s="275"/>
      <c r="TQR308" s="271"/>
      <c r="TQS308" s="275"/>
      <c r="TQT308" s="271"/>
      <c r="TQU308" s="275"/>
      <c r="TQV308" s="271"/>
      <c r="TQW308" s="275"/>
      <c r="TQX308" s="271"/>
      <c r="TQY308" s="275"/>
      <c r="TQZ308" s="271"/>
      <c r="TRA308" s="275"/>
      <c r="TRB308" s="271"/>
      <c r="TRC308" s="275"/>
      <c r="TRD308" s="271"/>
      <c r="TRE308" s="275"/>
      <c r="TRF308" s="271"/>
      <c r="TRG308" s="275"/>
      <c r="TRH308" s="271"/>
      <c r="TRI308" s="275"/>
      <c r="TRJ308" s="271"/>
      <c r="TRK308" s="275"/>
      <c r="TRL308" s="271"/>
      <c r="TRM308" s="275"/>
      <c r="TRN308" s="271"/>
      <c r="TRO308" s="275"/>
      <c r="TRP308" s="271"/>
      <c r="TRQ308" s="275"/>
      <c r="TRR308" s="271"/>
      <c r="TRS308" s="275"/>
      <c r="TRT308" s="271"/>
      <c r="TRU308" s="275"/>
      <c r="TRV308" s="271"/>
      <c r="TRW308" s="275"/>
      <c r="TRX308" s="271"/>
      <c r="TRY308" s="275"/>
      <c r="TRZ308" s="271"/>
      <c r="TSA308" s="275"/>
      <c r="TSB308" s="271"/>
      <c r="TSC308" s="275"/>
      <c r="TSD308" s="271"/>
      <c r="TSE308" s="275"/>
      <c r="TSF308" s="271"/>
      <c r="TSG308" s="275"/>
      <c r="TSH308" s="271"/>
      <c r="TSI308" s="275"/>
      <c r="TSJ308" s="271"/>
      <c r="TSK308" s="275"/>
      <c r="TSL308" s="271"/>
      <c r="TSM308" s="275"/>
      <c r="TSN308" s="271"/>
      <c r="TSO308" s="275"/>
      <c r="TSP308" s="271"/>
      <c r="TSQ308" s="275"/>
      <c r="TSR308" s="271"/>
      <c r="TSS308" s="275"/>
      <c r="TST308" s="271"/>
      <c r="TSU308" s="275"/>
      <c r="TSV308" s="271"/>
      <c r="TSW308" s="275"/>
      <c r="TSX308" s="271"/>
      <c r="TSY308" s="275"/>
      <c r="TSZ308" s="271"/>
      <c r="TTA308" s="275"/>
      <c r="TTB308" s="271"/>
      <c r="TTC308" s="275"/>
      <c r="TTD308" s="271"/>
      <c r="TTE308" s="275"/>
      <c r="TTF308" s="271"/>
      <c r="TTG308" s="275"/>
      <c r="TTH308" s="271"/>
      <c r="TTI308" s="275"/>
      <c r="TTJ308" s="271"/>
      <c r="TTK308" s="275"/>
      <c r="TTL308" s="271"/>
      <c r="TTM308" s="275"/>
      <c r="TTN308" s="271"/>
      <c r="TTO308" s="275"/>
      <c r="TTP308" s="271"/>
      <c r="TTQ308" s="275"/>
      <c r="TTR308" s="271"/>
      <c r="TTS308" s="275"/>
      <c r="TTT308" s="271"/>
      <c r="TTU308" s="275"/>
      <c r="TTV308" s="271"/>
      <c r="TTW308" s="275"/>
      <c r="TTX308" s="271"/>
      <c r="TTY308" s="275"/>
      <c r="TTZ308" s="271"/>
      <c r="TUA308" s="275"/>
      <c r="TUB308" s="271"/>
      <c r="TUC308" s="275"/>
      <c r="TUD308" s="271"/>
      <c r="TUE308" s="275"/>
      <c r="TUF308" s="271"/>
      <c r="TUG308" s="275"/>
      <c r="TUH308" s="271"/>
      <c r="TUI308" s="275"/>
      <c r="TUJ308" s="271"/>
      <c r="TUK308" s="275"/>
      <c r="TUL308" s="271"/>
      <c r="TUM308" s="275"/>
      <c r="TUN308" s="271"/>
      <c r="TUO308" s="275"/>
      <c r="TUP308" s="271"/>
      <c r="TUQ308" s="275"/>
      <c r="TUR308" s="271"/>
      <c r="TUS308" s="275"/>
      <c r="TUT308" s="271"/>
      <c r="TUU308" s="275"/>
      <c r="TUV308" s="271"/>
      <c r="TUW308" s="275"/>
      <c r="TUX308" s="271"/>
      <c r="TUY308" s="275"/>
      <c r="TUZ308" s="271"/>
      <c r="TVA308" s="275"/>
      <c r="TVB308" s="271"/>
      <c r="TVC308" s="275"/>
      <c r="TVD308" s="271"/>
      <c r="TVE308" s="275"/>
      <c r="TVF308" s="271"/>
      <c r="TVG308" s="275"/>
      <c r="TVH308" s="271"/>
      <c r="TVI308" s="275"/>
      <c r="TVJ308" s="271"/>
      <c r="TVK308" s="275"/>
      <c r="TVL308" s="271"/>
      <c r="TVM308" s="275"/>
      <c r="TVN308" s="271"/>
      <c r="TVO308" s="275"/>
      <c r="TVP308" s="271"/>
      <c r="TVQ308" s="275"/>
      <c r="TVR308" s="271"/>
      <c r="TVS308" s="275"/>
      <c r="TVT308" s="271"/>
      <c r="TVU308" s="275"/>
      <c r="TVV308" s="271"/>
      <c r="TVW308" s="275"/>
      <c r="TVX308" s="271"/>
      <c r="TVY308" s="275"/>
      <c r="TVZ308" s="271"/>
      <c r="TWA308" s="275"/>
      <c r="TWB308" s="271"/>
      <c r="TWC308" s="275"/>
      <c r="TWD308" s="271"/>
      <c r="TWE308" s="275"/>
      <c r="TWF308" s="271"/>
      <c r="TWG308" s="275"/>
      <c r="TWH308" s="271"/>
      <c r="TWI308" s="275"/>
      <c r="TWJ308" s="271"/>
      <c r="TWK308" s="275"/>
      <c r="TWL308" s="271"/>
      <c r="TWM308" s="275"/>
      <c r="TWN308" s="271"/>
      <c r="TWO308" s="275"/>
      <c r="TWP308" s="271"/>
      <c r="TWQ308" s="275"/>
      <c r="TWR308" s="271"/>
      <c r="TWS308" s="275"/>
      <c r="TWT308" s="271"/>
      <c r="TWU308" s="275"/>
      <c r="TWV308" s="271"/>
      <c r="TWW308" s="275"/>
      <c r="TWX308" s="271"/>
      <c r="TWY308" s="275"/>
      <c r="TWZ308" s="271"/>
      <c r="TXA308" s="275"/>
      <c r="TXB308" s="271"/>
      <c r="TXC308" s="275"/>
      <c r="TXD308" s="271"/>
      <c r="TXE308" s="275"/>
      <c r="TXF308" s="271"/>
      <c r="TXG308" s="275"/>
      <c r="TXH308" s="271"/>
      <c r="TXI308" s="275"/>
      <c r="TXJ308" s="271"/>
      <c r="TXK308" s="275"/>
      <c r="TXL308" s="271"/>
      <c r="TXM308" s="275"/>
      <c r="TXN308" s="271"/>
      <c r="TXO308" s="275"/>
      <c r="TXP308" s="271"/>
      <c r="TXQ308" s="275"/>
      <c r="TXR308" s="271"/>
      <c r="TXS308" s="275"/>
      <c r="TXT308" s="271"/>
      <c r="TXU308" s="275"/>
      <c r="TXV308" s="271"/>
      <c r="TXW308" s="275"/>
      <c r="TXX308" s="271"/>
      <c r="TXY308" s="275"/>
      <c r="TXZ308" s="271"/>
      <c r="TYA308" s="275"/>
      <c r="TYB308" s="271"/>
      <c r="TYC308" s="275"/>
      <c r="TYD308" s="271"/>
      <c r="TYE308" s="275"/>
      <c r="TYF308" s="271"/>
      <c r="TYG308" s="275"/>
      <c r="TYH308" s="271"/>
      <c r="TYI308" s="275"/>
      <c r="TYJ308" s="271"/>
      <c r="TYK308" s="275"/>
      <c r="TYL308" s="271"/>
      <c r="TYM308" s="275"/>
      <c r="TYN308" s="271"/>
      <c r="TYO308" s="275"/>
      <c r="TYP308" s="271"/>
      <c r="TYQ308" s="275"/>
      <c r="TYR308" s="271"/>
      <c r="TYS308" s="275"/>
      <c r="TYT308" s="271"/>
      <c r="TYU308" s="275"/>
      <c r="TYV308" s="271"/>
      <c r="TYW308" s="275"/>
      <c r="TYX308" s="271"/>
      <c r="TYY308" s="275"/>
      <c r="TYZ308" s="271"/>
      <c r="TZA308" s="275"/>
      <c r="TZB308" s="271"/>
      <c r="TZC308" s="275"/>
      <c r="TZD308" s="271"/>
      <c r="TZE308" s="275"/>
      <c r="TZF308" s="271"/>
      <c r="TZG308" s="275"/>
      <c r="TZH308" s="271"/>
      <c r="TZI308" s="275"/>
      <c r="TZJ308" s="271"/>
      <c r="TZK308" s="275"/>
      <c r="TZL308" s="271"/>
      <c r="TZM308" s="275"/>
      <c r="TZN308" s="271"/>
      <c r="TZO308" s="275"/>
      <c r="TZP308" s="271"/>
      <c r="TZQ308" s="275"/>
      <c r="TZR308" s="271"/>
      <c r="TZS308" s="275"/>
      <c r="TZT308" s="271"/>
      <c r="TZU308" s="275"/>
      <c r="TZV308" s="271"/>
      <c r="TZW308" s="275"/>
      <c r="TZX308" s="271"/>
      <c r="TZY308" s="275"/>
      <c r="TZZ308" s="271"/>
      <c r="UAA308" s="275"/>
      <c r="UAB308" s="271"/>
      <c r="UAC308" s="275"/>
      <c r="UAD308" s="271"/>
      <c r="UAE308" s="275"/>
      <c r="UAF308" s="271"/>
      <c r="UAG308" s="275"/>
      <c r="UAH308" s="271"/>
      <c r="UAI308" s="275"/>
      <c r="UAJ308" s="271"/>
      <c r="UAK308" s="275"/>
      <c r="UAL308" s="271"/>
      <c r="UAM308" s="275"/>
      <c r="UAN308" s="271"/>
      <c r="UAO308" s="275"/>
      <c r="UAP308" s="271"/>
      <c r="UAQ308" s="275"/>
      <c r="UAR308" s="271"/>
      <c r="UAS308" s="275"/>
      <c r="UAT308" s="271"/>
      <c r="UAU308" s="275"/>
      <c r="UAV308" s="271"/>
      <c r="UAW308" s="275"/>
      <c r="UAX308" s="271"/>
      <c r="UAY308" s="275"/>
      <c r="UAZ308" s="271"/>
      <c r="UBA308" s="275"/>
      <c r="UBB308" s="271"/>
      <c r="UBC308" s="275"/>
      <c r="UBD308" s="271"/>
      <c r="UBE308" s="275"/>
      <c r="UBF308" s="271"/>
      <c r="UBG308" s="275"/>
      <c r="UBH308" s="271"/>
      <c r="UBI308" s="275"/>
      <c r="UBJ308" s="271"/>
      <c r="UBK308" s="275"/>
      <c r="UBL308" s="271"/>
      <c r="UBM308" s="275"/>
      <c r="UBN308" s="271"/>
      <c r="UBO308" s="275"/>
      <c r="UBP308" s="271"/>
      <c r="UBQ308" s="275"/>
      <c r="UBR308" s="271"/>
      <c r="UBS308" s="275"/>
      <c r="UBT308" s="271"/>
      <c r="UBU308" s="275"/>
      <c r="UBV308" s="271"/>
      <c r="UBW308" s="275"/>
      <c r="UBX308" s="271"/>
      <c r="UBY308" s="275"/>
      <c r="UBZ308" s="271"/>
      <c r="UCA308" s="275"/>
      <c r="UCB308" s="271"/>
      <c r="UCC308" s="275"/>
      <c r="UCD308" s="271"/>
      <c r="UCE308" s="275"/>
      <c r="UCF308" s="271"/>
      <c r="UCG308" s="275"/>
      <c r="UCH308" s="271"/>
      <c r="UCI308" s="275"/>
      <c r="UCJ308" s="271"/>
      <c r="UCK308" s="275"/>
      <c r="UCL308" s="271"/>
      <c r="UCM308" s="275"/>
      <c r="UCN308" s="271"/>
      <c r="UCO308" s="275"/>
      <c r="UCP308" s="271"/>
      <c r="UCQ308" s="275"/>
      <c r="UCR308" s="271"/>
      <c r="UCS308" s="275"/>
      <c r="UCT308" s="271"/>
      <c r="UCU308" s="275"/>
      <c r="UCV308" s="271"/>
      <c r="UCW308" s="275"/>
      <c r="UCX308" s="271"/>
      <c r="UCY308" s="275"/>
      <c r="UCZ308" s="271"/>
      <c r="UDA308" s="275"/>
      <c r="UDB308" s="271"/>
      <c r="UDC308" s="275"/>
      <c r="UDD308" s="271"/>
      <c r="UDE308" s="275"/>
      <c r="UDF308" s="271"/>
      <c r="UDG308" s="275"/>
      <c r="UDH308" s="271"/>
      <c r="UDI308" s="275"/>
      <c r="UDJ308" s="271"/>
      <c r="UDK308" s="275"/>
      <c r="UDL308" s="271"/>
      <c r="UDM308" s="275"/>
      <c r="UDN308" s="271"/>
      <c r="UDO308" s="275"/>
      <c r="UDP308" s="271"/>
      <c r="UDQ308" s="275"/>
      <c r="UDR308" s="271"/>
      <c r="UDS308" s="275"/>
      <c r="UDT308" s="271"/>
      <c r="UDU308" s="275"/>
      <c r="UDV308" s="271"/>
      <c r="UDW308" s="275"/>
      <c r="UDX308" s="271"/>
      <c r="UDY308" s="275"/>
      <c r="UDZ308" s="271"/>
      <c r="UEA308" s="275"/>
      <c r="UEB308" s="271"/>
      <c r="UEC308" s="275"/>
      <c r="UED308" s="271"/>
      <c r="UEE308" s="275"/>
      <c r="UEF308" s="271"/>
      <c r="UEG308" s="275"/>
      <c r="UEH308" s="271"/>
      <c r="UEI308" s="275"/>
      <c r="UEJ308" s="271"/>
      <c r="UEK308" s="275"/>
      <c r="UEL308" s="271"/>
      <c r="UEM308" s="275"/>
      <c r="UEN308" s="271"/>
      <c r="UEO308" s="275"/>
      <c r="UEP308" s="271"/>
      <c r="UEQ308" s="275"/>
      <c r="UER308" s="271"/>
      <c r="UES308" s="275"/>
      <c r="UET308" s="271"/>
      <c r="UEU308" s="275"/>
      <c r="UEV308" s="271"/>
      <c r="UEW308" s="275"/>
      <c r="UEX308" s="271"/>
      <c r="UEY308" s="275"/>
      <c r="UEZ308" s="271"/>
      <c r="UFA308" s="275"/>
      <c r="UFB308" s="271"/>
      <c r="UFC308" s="275"/>
      <c r="UFD308" s="271"/>
      <c r="UFE308" s="275"/>
      <c r="UFF308" s="271"/>
      <c r="UFG308" s="275"/>
      <c r="UFH308" s="271"/>
      <c r="UFI308" s="275"/>
      <c r="UFJ308" s="271"/>
      <c r="UFK308" s="275"/>
      <c r="UFL308" s="271"/>
      <c r="UFM308" s="275"/>
      <c r="UFN308" s="271"/>
      <c r="UFO308" s="275"/>
      <c r="UFP308" s="271"/>
      <c r="UFQ308" s="275"/>
      <c r="UFR308" s="271"/>
      <c r="UFS308" s="275"/>
      <c r="UFT308" s="271"/>
      <c r="UFU308" s="275"/>
      <c r="UFV308" s="271"/>
      <c r="UFW308" s="275"/>
      <c r="UFX308" s="271"/>
      <c r="UFY308" s="275"/>
      <c r="UFZ308" s="271"/>
      <c r="UGA308" s="275"/>
      <c r="UGB308" s="271"/>
      <c r="UGC308" s="275"/>
      <c r="UGD308" s="271"/>
      <c r="UGE308" s="275"/>
      <c r="UGF308" s="271"/>
      <c r="UGG308" s="275"/>
      <c r="UGH308" s="271"/>
      <c r="UGI308" s="275"/>
      <c r="UGJ308" s="271"/>
      <c r="UGK308" s="275"/>
      <c r="UGL308" s="271"/>
      <c r="UGM308" s="275"/>
      <c r="UGN308" s="271"/>
      <c r="UGO308" s="275"/>
      <c r="UGP308" s="271"/>
      <c r="UGQ308" s="275"/>
      <c r="UGR308" s="271"/>
      <c r="UGS308" s="275"/>
      <c r="UGT308" s="271"/>
      <c r="UGU308" s="275"/>
      <c r="UGV308" s="271"/>
      <c r="UGW308" s="275"/>
      <c r="UGX308" s="271"/>
      <c r="UGY308" s="275"/>
      <c r="UGZ308" s="271"/>
      <c r="UHA308" s="275"/>
      <c r="UHB308" s="271"/>
      <c r="UHC308" s="275"/>
      <c r="UHD308" s="271"/>
      <c r="UHE308" s="275"/>
      <c r="UHF308" s="271"/>
      <c r="UHG308" s="275"/>
      <c r="UHH308" s="271"/>
      <c r="UHI308" s="275"/>
      <c r="UHJ308" s="271"/>
      <c r="UHK308" s="275"/>
      <c r="UHL308" s="271"/>
      <c r="UHM308" s="275"/>
      <c r="UHN308" s="271"/>
      <c r="UHO308" s="275"/>
      <c r="UHP308" s="271"/>
      <c r="UHQ308" s="275"/>
      <c r="UHR308" s="271"/>
      <c r="UHS308" s="275"/>
      <c r="UHT308" s="271"/>
      <c r="UHU308" s="275"/>
      <c r="UHV308" s="271"/>
      <c r="UHW308" s="275"/>
      <c r="UHX308" s="271"/>
      <c r="UHY308" s="275"/>
      <c r="UHZ308" s="271"/>
      <c r="UIA308" s="275"/>
      <c r="UIB308" s="271"/>
      <c r="UIC308" s="275"/>
      <c r="UID308" s="271"/>
      <c r="UIE308" s="275"/>
      <c r="UIF308" s="271"/>
      <c r="UIG308" s="275"/>
      <c r="UIH308" s="271"/>
      <c r="UII308" s="275"/>
      <c r="UIJ308" s="271"/>
      <c r="UIK308" s="275"/>
      <c r="UIL308" s="271"/>
      <c r="UIM308" s="275"/>
      <c r="UIN308" s="271"/>
      <c r="UIO308" s="275"/>
      <c r="UIP308" s="271"/>
      <c r="UIQ308" s="275"/>
      <c r="UIR308" s="271"/>
      <c r="UIS308" s="275"/>
      <c r="UIT308" s="271"/>
      <c r="UIU308" s="275"/>
      <c r="UIV308" s="271"/>
      <c r="UIW308" s="275"/>
      <c r="UIX308" s="271"/>
      <c r="UIY308" s="275"/>
      <c r="UIZ308" s="271"/>
      <c r="UJA308" s="275"/>
      <c r="UJB308" s="271"/>
      <c r="UJC308" s="275"/>
      <c r="UJD308" s="271"/>
      <c r="UJE308" s="275"/>
      <c r="UJF308" s="271"/>
      <c r="UJG308" s="275"/>
      <c r="UJH308" s="271"/>
      <c r="UJI308" s="275"/>
      <c r="UJJ308" s="271"/>
      <c r="UJK308" s="275"/>
      <c r="UJL308" s="271"/>
      <c r="UJM308" s="275"/>
      <c r="UJN308" s="271"/>
      <c r="UJO308" s="275"/>
      <c r="UJP308" s="271"/>
      <c r="UJQ308" s="275"/>
      <c r="UJR308" s="271"/>
      <c r="UJS308" s="275"/>
      <c r="UJT308" s="271"/>
      <c r="UJU308" s="275"/>
      <c r="UJV308" s="271"/>
      <c r="UJW308" s="275"/>
      <c r="UJX308" s="271"/>
      <c r="UJY308" s="275"/>
      <c r="UJZ308" s="271"/>
      <c r="UKA308" s="275"/>
      <c r="UKB308" s="271"/>
      <c r="UKC308" s="275"/>
      <c r="UKD308" s="271"/>
      <c r="UKE308" s="275"/>
      <c r="UKF308" s="271"/>
      <c r="UKG308" s="275"/>
      <c r="UKH308" s="271"/>
      <c r="UKI308" s="275"/>
      <c r="UKJ308" s="271"/>
      <c r="UKK308" s="275"/>
      <c r="UKL308" s="271"/>
      <c r="UKM308" s="275"/>
      <c r="UKN308" s="271"/>
      <c r="UKO308" s="275"/>
      <c r="UKP308" s="271"/>
      <c r="UKQ308" s="275"/>
      <c r="UKR308" s="271"/>
      <c r="UKS308" s="275"/>
      <c r="UKT308" s="271"/>
      <c r="UKU308" s="275"/>
      <c r="UKV308" s="271"/>
      <c r="UKW308" s="275"/>
      <c r="UKX308" s="271"/>
      <c r="UKY308" s="275"/>
      <c r="UKZ308" s="271"/>
      <c r="ULA308" s="275"/>
      <c r="ULB308" s="271"/>
      <c r="ULC308" s="275"/>
      <c r="ULD308" s="271"/>
      <c r="ULE308" s="275"/>
      <c r="ULF308" s="271"/>
      <c r="ULG308" s="275"/>
      <c r="ULH308" s="271"/>
      <c r="ULI308" s="275"/>
      <c r="ULJ308" s="271"/>
      <c r="ULK308" s="275"/>
      <c r="ULL308" s="271"/>
      <c r="ULM308" s="275"/>
      <c r="ULN308" s="271"/>
      <c r="ULO308" s="275"/>
      <c r="ULP308" s="271"/>
      <c r="ULQ308" s="275"/>
      <c r="ULR308" s="271"/>
      <c r="ULS308" s="275"/>
      <c r="ULT308" s="271"/>
      <c r="ULU308" s="275"/>
      <c r="ULV308" s="271"/>
      <c r="ULW308" s="275"/>
      <c r="ULX308" s="271"/>
      <c r="ULY308" s="275"/>
      <c r="ULZ308" s="271"/>
      <c r="UMA308" s="275"/>
      <c r="UMB308" s="271"/>
      <c r="UMC308" s="275"/>
      <c r="UMD308" s="271"/>
      <c r="UME308" s="275"/>
      <c r="UMF308" s="271"/>
      <c r="UMG308" s="275"/>
      <c r="UMH308" s="271"/>
      <c r="UMI308" s="275"/>
      <c r="UMJ308" s="271"/>
      <c r="UMK308" s="275"/>
      <c r="UML308" s="271"/>
      <c r="UMM308" s="275"/>
      <c r="UMN308" s="271"/>
      <c r="UMO308" s="275"/>
      <c r="UMP308" s="271"/>
      <c r="UMQ308" s="275"/>
      <c r="UMR308" s="271"/>
      <c r="UMS308" s="275"/>
      <c r="UMT308" s="271"/>
      <c r="UMU308" s="271"/>
      <c r="UMV308" s="275"/>
      <c r="UMW308" s="271"/>
      <c r="UMX308" s="275"/>
      <c r="UMY308" s="271"/>
      <c r="UMZ308" s="275"/>
      <c r="UNA308" s="271"/>
      <c r="UNB308" s="275"/>
      <c r="UNC308" s="271"/>
      <c r="UND308" s="275"/>
      <c r="UNE308" s="271"/>
      <c r="UNF308" s="275"/>
      <c r="UNG308" s="271"/>
      <c r="UNH308" s="275"/>
      <c r="UNI308" s="271"/>
      <c r="UNJ308" s="275"/>
      <c r="UNK308" s="271"/>
      <c r="UNL308" s="275"/>
      <c r="UNM308" s="271"/>
      <c r="UNN308" s="275"/>
      <c r="UNO308" s="271"/>
      <c r="UNP308" s="275"/>
      <c r="UNQ308" s="271"/>
      <c r="UNR308" s="275"/>
      <c r="UNS308" s="271"/>
      <c r="UNT308" s="275"/>
      <c r="UNU308" s="271"/>
      <c r="UNV308" s="275"/>
      <c r="UNW308" s="271"/>
      <c r="UNX308" s="275"/>
      <c r="UNY308" s="271"/>
      <c r="UNZ308" s="275"/>
      <c r="UOA308" s="271"/>
      <c r="UOB308" s="275"/>
      <c r="UOC308" s="271"/>
      <c r="UOD308" s="275"/>
      <c r="UOE308" s="271"/>
      <c r="UOF308" s="275"/>
      <c r="UOG308" s="271"/>
      <c r="UOH308" s="275"/>
      <c r="UOI308" s="271"/>
      <c r="UOJ308" s="275"/>
      <c r="UOK308" s="271"/>
      <c r="UOL308" s="275"/>
      <c r="UOM308" s="271"/>
      <c r="UON308" s="275"/>
      <c r="UOO308" s="271"/>
      <c r="UOP308" s="275"/>
      <c r="UOQ308" s="271"/>
      <c r="UOR308" s="275"/>
      <c r="UOS308" s="271"/>
      <c r="UOT308" s="275"/>
      <c r="UOU308" s="271"/>
      <c r="UOV308" s="275"/>
      <c r="UOW308" s="271"/>
      <c r="UOX308" s="275"/>
      <c r="UOY308" s="271"/>
      <c r="UOZ308" s="275"/>
      <c r="UPA308" s="271"/>
      <c r="UPB308" s="275"/>
      <c r="UPC308" s="271"/>
      <c r="UPD308" s="275"/>
      <c r="UPE308" s="271"/>
      <c r="UPF308" s="275"/>
      <c r="UPG308" s="271"/>
      <c r="UPH308" s="275"/>
      <c r="UPI308" s="271"/>
      <c r="UPJ308" s="275"/>
      <c r="UPK308" s="271"/>
      <c r="UPL308" s="275"/>
      <c r="UPM308" s="271"/>
      <c r="UPN308" s="275"/>
      <c r="UPO308" s="271"/>
      <c r="UPP308" s="275"/>
      <c r="UPQ308" s="271"/>
      <c r="UPR308" s="275"/>
      <c r="UPS308" s="271"/>
      <c r="UPT308" s="275"/>
      <c r="UPU308" s="271"/>
      <c r="UPV308" s="275"/>
      <c r="UPW308" s="271"/>
      <c r="UPX308" s="275"/>
      <c r="UPY308" s="271"/>
      <c r="UPZ308" s="275"/>
      <c r="UQA308" s="271"/>
      <c r="UQB308" s="275"/>
      <c r="UQC308" s="271"/>
      <c r="UQD308" s="275"/>
      <c r="UQE308" s="271"/>
      <c r="UQF308" s="275"/>
      <c r="UQG308" s="271"/>
      <c r="UQH308" s="275"/>
      <c r="UQI308" s="271"/>
      <c r="UQJ308" s="275"/>
      <c r="UQK308" s="271"/>
      <c r="UQL308" s="275"/>
      <c r="UQM308" s="271"/>
      <c r="UQN308" s="275"/>
      <c r="UQO308" s="271"/>
      <c r="UQP308" s="275"/>
      <c r="UQQ308" s="271"/>
      <c r="UQR308" s="275"/>
      <c r="UQS308" s="271"/>
      <c r="UQT308" s="275"/>
      <c r="UQU308" s="271"/>
      <c r="UQV308" s="275"/>
      <c r="UQW308" s="271"/>
      <c r="UQX308" s="275"/>
      <c r="UQY308" s="271"/>
      <c r="UQZ308" s="275"/>
      <c r="URA308" s="271"/>
      <c r="URB308" s="275"/>
      <c r="URC308" s="271"/>
      <c r="URD308" s="275"/>
      <c r="URE308" s="271"/>
      <c r="URF308" s="275"/>
      <c r="URG308" s="271"/>
      <c r="URH308" s="275"/>
      <c r="URI308" s="271"/>
      <c r="URJ308" s="275"/>
      <c r="URK308" s="271"/>
      <c r="URL308" s="275"/>
      <c r="URM308" s="271"/>
      <c r="URN308" s="275"/>
      <c r="URO308" s="271"/>
      <c r="URP308" s="275"/>
      <c r="URQ308" s="271"/>
      <c r="URR308" s="275"/>
      <c r="URS308" s="271"/>
      <c r="URT308" s="275"/>
      <c r="URU308" s="271"/>
      <c r="URV308" s="275"/>
      <c r="URW308" s="271"/>
      <c r="URX308" s="275"/>
      <c r="URY308" s="271"/>
      <c r="URZ308" s="275"/>
      <c r="USA308" s="271"/>
      <c r="USB308" s="275"/>
      <c r="USC308" s="271"/>
      <c r="USD308" s="275"/>
      <c r="USE308" s="271"/>
      <c r="USF308" s="275"/>
      <c r="USG308" s="271"/>
      <c r="USH308" s="275"/>
      <c r="USI308" s="271"/>
      <c r="USJ308" s="275"/>
      <c r="USK308" s="271"/>
      <c r="USL308" s="275"/>
      <c r="USM308" s="271"/>
      <c r="USN308" s="275"/>
      <c r="USO308" s="271"/>
      <c r="USP308" s="275"/>
      <c r="USQ308" s="271"/>
      <c r="USR308" s="275"/>
      <c r="USS308" s="271"/>
      <c r="UST308" s="275"/>
      <c r="USU308" s="271"/>
      <c r="USV308" s="275"/>
      <c r="USW308" s="271"/>
      <c r="USX308" s="275"/>
      <c r="USY308" s="271"/>
      <c r="USZ308" s="275"/>
      <c r="UTA308" s="271"/>
      <c r="UTB308" s="275"/>
      <c r="UTC308" s="271"/>
      <c r="UTD308" s="275"/>
      <c r="UTE308" s="271"/>
      <c r="UTF308" s="275"/>
      <c r="UTG308" s="271"/>
      <c r="UTH308" s="275"/>
      <c r="UTI308" s="271"/>
      <c r="UTJ308" s="275"/>
      <c r="UTK308" s="271"/>
      <c r="UTL308" s="275"/>
      <c r="UTM308" s="271"/>
      <c r="UTN308" s="275"/>
      <c r="UTO308" s="271"/>
      <c r="UTP308" s="275"/>
      <c r="UTQ308" s="271"/>
      <c r="UTR308" s="275"/>
      <c r="UTS308" s="271"/>
      <c r="UTT308" s="275"/>
      <c r="UTU308" s="271"/>
      <c r="UTV308" s="275"/>
      <c r="UTW308" s="271"/>
      <c r="UTX308" s="275"/>
      <c r="UTY308" s="271"/>
      <c r="UTZ308" s="275"/>
      <c r="UUA308" s="271"/>
      <c r="UUB308" s="275"/>
      <c r="UUC308" s="271"/>
      <c r="UUD308" s="275"/>
      <c r="UUE308" s="271"/>
      <c r="UUF308" s="275"/>
      <c r="UUG308" s="271"/>
      <c r="UUH308" s="275"/>
      <c r="UUI308" s="271"/>
      <c r="UUJ308" s="275"/>
      <c r="UUK308" s="271"/>
      <c r="UUL308" s="275"/>
      <c r="UUM308" s="271"/>
      <c r="UUN308" s="275"/>
      <c r="UUO308" s="271"/>
      <c r="UUP308" s="275"/>
      <c r="UUQ308" s="271"/>
      <c r="UUR308" s="275"/>
      <c r="UUS308" s="271"/>
      <c r="UUT308" s="275"/>
      <c r="UUU308" s="271"/>
      <c r="UUV308" s="275"/>
      <c r="UUW308" s="271"/>
      <c r="UUX308" s="275"/>
      <c r="UUY308" s="271"/>
      <c r="UUZ308" s="275"/>
      <c r="UVA308" s="271"/>
      <c r="UVB308" s="275"/>
      <c r="UVC308" s="271"/>
      <c r="UVD308" s="275"/>
      <c r="UVE308" s="271"/>
      <c r="UVF308" s="275"/>
      <c r="UVG308" s="271"/>
      <c r="UVH308" s="275"/>
      <c r="UVI308" s="271"/>
      <c r="UVJ308" s="275"/>
      <c r="UVK308" s="271"/>
      <c r="UVL308" s="275"/>
      <c r="UVM308" s="271"/>
      <c r="UVN308" s="275"/>
      <c r="UVO308" s="271"/>
      <c r="UVP308" s="275"/>
      <c r="UVQ308" s="271"/>
      <c r="UVR308" s="275"/>
      <c r="UVS308" s="271"/>
      <c r="UVT308" s="275"/>
      <c r="UVU308" s="271"/>
      <c r="UVV308" s="275"/>
      <c r="UVW308" s="271"/>
      <c r="UVX308" s="275"/>
      <c r="UVY308" s="271"/>
      <c r="UVZ308" s="275"/>
      <c r="UWA308" s="271"/>
      <c r="UWB308" s="275"/>
      <c r="UWC308" s="271"/>
      <c r="UWD308" s="275"/>
      <c r="UWE308" s="271"/>
      <c r="UWF308" s="275"/>
      <c r="UWG308" s="271"/>
      <c r="UWH308" s="275"/>
      <c r="UWI308" s="271"/>
      <c r="UWJ308" s="275"/>
      <c r="UWK308" s="271"/>
      <c r="UWL308" s="275"/>
      <c r="UWM308" s="271"/>
      <c r="UWN308" s="275"/>
      <c r="UWO308" s="271"/>
      <c r="UWP308" s="275"/>
      <c r="UWQ308" s="271"/>
      <c r="UWR308" s="275"/>
      <c r="UWS308" s="271"/>
      <c r="UWT308" s="275"/>
      <c r="UWU308" s="271"/>
      <c r="UWV308" s="275"/>
      <c r="UWW308" s="271"/>
      <c r="UWX308" s="275"/>
      <c r="UWY308" s="271"/>
      <c r="UWZ308" s="275"/>
      <c r="UXA308" s="271"/>
      <c r="UXB308" s="275"/>
      <c r="UXC308" s="271"/>
      <c r="UXD308" s="275"/>
      <c r="UXE308" s="271"/>
      <c r="UXF308" s="275"/>
      <c r="UXG308" s="271"/>
      <c r="UXH308" s="275"/>
      <c r="UXI308" s="271"/>
      <c r="UXJ308" s="275"/>
      <c r="UXK308" s="271"/>
      <c r="UXL308" s="275"/>
      <c r="UXM308" s="271"/>
      <c r="UXN308" s="275"/>
      <c r="UXO308" s="271"/>
      <c r="UXP308" s="275"/>
      <c r="UXQ308" s="271"/>
      <c r="UXR308" s="275"/>
      <c r="UXS308" s="271"/>
      <c r="UXT308" s="275"/>
      <c r="UXU308" s="271"/>
      <c r="UXV308" s="275"/>
      <c r="UXW308" s="271"/>
      <c r="UXX308" s="275"/>
      <c r="UXY308" s="271"/>
      <c r="UXZ308" s="275"/>
      <c r="UYA308" s="271"/>
      <c r="UYB308" s="275"/>
      <c r="UYC308" s="271"/>
      <c r="UYD308" s="275"/>
      <c r="UYE308" s="271"/>
      <c r="UYF308" s="275"/>
      <c r="UYG308" s="271"/>
      <c r="UYH308" s="275"/>
      <c r="UYI308" s="271"/>
      <c r="UYJ308" s="275"/>
      <c r="UYK308" s="271"/>
      <c r="UYL308" s="275"/>
      <c r="UYM308" s="271"/>
      <c r="UYN308" s="275"/>
      <c r="UYO308" s="271"/>
      <c r="UYP308" s="275"/>
      <c r="UYQ308" s="271"/>
      <c r="UYR308" s="275"/>
      <c r="UYS308" s="271"/>
      <c r="UYT308" s="275"/>
      <c r="UYU308" s="271"/>
      <c r="UYV308" s="275"/>
      <c r="UYW308" s="271"/>
      <c r="UYX308" s="275"/>
      <c r="UYY308" s="271"/>
      <c r="UYZ308" s="275"/>
      <c r="UZA308" s="271"/>
      <c r="UZB308" s="275"/>
      <c r="UZC308" s="271"/>
      <c r="UZD308" s="275"/>
      <c r="UZE308" s="271"/>
      <c r="UZF308" s="275"/>
      <c r="UZG308" s="271"/>
      <c r="UZH308" s="275"/>
      <c r="UZI308" s="271"/>
      <c r="UZJ308" s="275"/>
      <c r="UZK308" s="271"/>
      <c r="UZL308" s="275"/>
      <c r="UZM308" s="271"/>
      <c r="UZN308" s="275"/>
      <c r="UZO308" s="271"/>
      <c r="UZP308" s="275"/>
      <c r="UZQ308" s="271"/>
      <c r="UZR308" s="275"/>
      <c r="UZS308" s="271"/>
      <c r="UZT308" s="275"/>
      <c r="UZU308" s="271"/>
      <c r="UZV308" s="275"/>
      <c r="UZW308" s="271"/>
      <c r="UZX308" s="275"/>
      <c r="UZY308" s="271"/>
      <c r="UZZ308" s="275"/>
      <c r="VAA308" s="271"/>
      <c r="VAB308" s="275"/>
      <c r="VAC308" s="271"/>
      <c r="VAD308" s="275"/>
      <c r="VAE308" s="271"/>
      <c r="VAF308" s="275"/>
      <c r="VAG308" s="271"/>
      <c r="VAH308" s="275"/>
      <c r="VAI308" s="271"/>
      <c r="VAJ308" s="275"/>
      <c r="VAK308" s="271"/>
      <c r="VAL308" s="275"/>
      <c r="VAM308" s="271"/>
      <c r="VAN308" s="275"/>
      <c r="VAO308" s="271"/>
      <c r="VAP308" s="275"/>
      <c r="VAQ308" s="271"/>
      <c r="VAR308" s="275"/>
      <c r="VAS308" s="271"/>
      <c r="VAT308" s="275"/>
      <c r="VAU308" s="271"/>
      <c r="VAV308" s="275"/>
      <c r="VAW308" s="271"/>
      <c r="VAX308" s="275"/>
      <c r="VAY308" s="271"/>
      <c r="VAZ308" s="275"/>
      <c r="VBA308" s="271"/>
      <c r="VBB308" s="275"/>
      <c r="VBC308" s="271"/>
      <c r="VBD308" s="275"/>
      <c r="VBE308" s="271"/>
      <c r="VBF308" s="275"/>
      <c r="VBG308" s="271"/>
      <c r="VBH308" s="275"/>
      <c r="VBI308" s="271"/>
      <c r="VBJ308" s="275"/>
      <c r="VBK308" s="271"/>
      <c r="VBL308" s="275"/>
      <c r="VBM308" s="271"/>
      <c r="VBN308" s="275"/>
      <c r="VBO308" s="271"/>
      <c r="VBP308" s="275"/>
      <c r="VBQ308" s="271"/>
      <c r="VBR308" s="275"/>
      <c r="VBS308" s="271"/>
      <c r="VBT308" s="275"/>
      <c r="VBU308" s="271"/>
      <c r="VBV308" s="275"/>
      <c r="VBW308" s="271"/>
      <c r="VBX308" s="275"/>
      <c r="VBY308" s="271"/>
      <c r="VBZ308" s="275"/>
      <c r="VCA308" s="271"/>
      <c r="VCB308" s="275"/>
      <c r="VCC308" s="271"/>
      <c r="VCD308" s="275"/>
      <c r="VCE308" s="271"/>
      <c r="VCF308" s="275"/>
      <c r="VCG308" s="271"/>
      <c r="VCH308" s="275"/>
      <c r="VCI308" s="271"/>
      <c r="VCJ308" s="275"/>
      <c r="VCK308" s="271"/>
      <c r="VCL308" s="275"/>
      <c r="VCM308" s="271"/>
      <c r="VCN308" s="275"/>
      <c r="VCO308" s="271"/>
      <c r="VCP308" s="275"/>
      <c r="VCQ308" s="271"/>
      <c r="VCR308" s="275"/>
      <c r="VCS308" s="271"/>
      <c r="VCT308" s="275"/>
      <c r="VCU308" s="271"/>
      <c r="VCV308" s="275"/>
      <c r="VCW308" s="271"/>
      <c r="VCX308" s="275"/>
      <c r="VCY308" s="271"/>
      <c r="VCZ308" s="275"/>
      <c r="VDA308" s="271"/>
      <c r="VDB308" s="275"/>
      <c r="VDC308" s="271"/>
      <c r="VDD308" s="275"/>
      <c r="VDE308" s="271"/>
      <c r="VDF308" s="275"/>
      <c r="VDG308" s="271"/>
      <c r="VDH308" s="275"/>
      <c r="VDI308" s="271"/>
      <c r="VDJ308" s="275"/>
      <c r="VDK308" s="271"/>
      <c r="VDL308" s="275"/>
      <c r="VDM308" s="271"/>
      <c r="VDN308" s="275"/>
      <c r="VDO308" s="271"/>
      <c r="VDP308" s="275"/>
      <c r="VDQ308" s="271"/>
      <c r="VDR308" s="275"/>
      <c r="VDS308" s="271"/>
      <c r="VDT308" s="275"/>
      <c r="VDU308" s="271"/>
      <c r="VDV308" s="275"/>
      <c r="VDW308" s="271"/>
      <c r="VDX308" s="275"/>
      <c r="VDY308" s="271"/>
      <c r="VDZ308" s="275"/>
      <c r="VEA308" s="271"/>
      <c r="VEB308" s="275"/>
      <c r="VEC308" s="271"/>
      <c r="VED308" s="275"/>
      <c r="VEE308" s="271"/>
      <c r="VEF308" s="275"/>
      <c r="VEG308" s="271"/>
      <c r="VEH308" s="275"/>
      <c r="VEI308" s="271"/>
      <c r="VEJ308" s="275"/>
      <c r="VEK308" s="271"/>
      <c r="VEL308" s="275"/>
      <c r="VEM308" s="271"/>
      <c r="VEN308" s="275"/>
      <c r="VEO308" s="271"/>
      <c r="VEP308" s="275"/>
      <c r="VEQ308" s="271"/>
      <c r="VER308" s="275"/>
      <c r="VES308" s="271"/>
      <c r="VET308" s="275"/>
      <c r="VEU308" s="271"/>
      <c r="VEV308" s="275"/>
      <c r="VEW308" s="271"/>
      <c r="VEX308" s="275"/>
      <c r="VEY308" s="271"/>
      <c r="VEZ308" s="275"/>
      <c r="VFA308" s="271"/>
      <c r="VFB308" s="275"/>
      <c r="VFC308" s="271"/>
      <c r="VFD308" s="275"/>
      <c r="VFE308" s="271"/>
      <c r="VFF308" s="275"/>
      <c r="VFG308" s="271"/>
      <c r="VFH308" s="275"/>
      <c r="VFI308" s="271"/>
      <c r="VFJ308" s="275"/>
      <c r="VFK308" s="271"/>
      <c r="VFL308" s="275"/>
      <c r="VFM308" s="271"/>
      <c r="VFN308" s="275"/>
      <c r="VFO308" s="271"/>
      <c r="VFP308" s="275"/>
      <c r="VFQ308" s="271"/>
      <c r="VFR308" s="275"/>
      <c r="VFS308" s="271"/>
      <c r="VFT308" s="275"/>
      <c r="VFU308" s="271"/>
      <c r="VFV308" s="275"/>
      <c r="VFW308" s="271"/>
      <c r="VFX308" s="275"/>
      <c r="VFY308" s="271"/>
      <c r="VFZ308" s="275"/>
      <c r="VGA308" s="271"/>
      <c r="VGB308" s="275"/>
      <c r="VGC308" s="271"/>
      <c r="VGD308" s="275"/>
      <c r="VGE308" s="271"/>
      <c r="VGF308" s="275"/>
      <c r="VGG308" s="271"/>
      <c r="VGH308" s="275"/>
      <c r="VGI308" s="271"/>
      <c r="VGJ308" s="275"/>
      <c r="VGK308" s="271"/>
      <c r="VGL308" s="275"/>
      <c r="VGM308" s="271"/>
      <c r="VGN308" s="275"/>
      <c r="VGO308" s="271"/>
      <c r="VGP308" s="275"/>
      <c r="VGQ308" s="271"/>
      <c r="VGR308" s="275"/>
      <c r="VGS308" s="271"/>
      <c r="VGT308" s="275"/>
      <c r="VGU308" s="271"/>
      <c r="VGV308" s="275"/>
      <c r="VGW308" s="271"/>
      <c r="VGX308" s="275"/>
      <c r="VGY308" s="271"/>
      <c r="VGZ308" s="275"/>
      <c r="VHA308" s="271"/>
      <c r="VHB308" s="275"/>
      <c r="VHC308" s="271"/>
      <c r="VHD308" s="275"/>
      <c r="VHE308" s="271"/>
      <c r="VHF308" s="275"/>
      <c r="VHG308" s="271"/>
      <c r="VHH308" s="275"/>
      <c r="VHI308" s="271"/>
      <c r="VHJ308" s="275"/>
      <c r="VHK308" s="271"/>
      <c r="VHL308" s="275"/>
      <c r="VHM308" s="271"/>
      <c r="VHN308" s="275"/>
      <c r="VHO308" s="271"/>
      <c r="VHP308" s="275"/>
      <c r="VHQ308" s="271"/>
      <c r="VHR308" s="275"/>
      <c r="VHS308" s="271"/>
      <c r="VHT308" s="275"/>
      <c r="VHU308" s="271"/>
      <c r="VHV308" s="275"/>
      <c r="VHW308" s="271"/>
      <c r="VHX308" s="275"/>
      <c r="VHY308" s="271"/>
      <c r="VHZ308" s="275"/>
      <c r="VIA308" s="271"/>
      <c r="VIB308" s="275"/>
      <c r="VIC308" s="271"/>
      <c r="VID308" s="275"/>
      <c r="VIE308" s="271"/>
      <c r="VIF308" s="275"/>
      <c r="VIG308" s="271"/>
      <c r="VIH308" s="275"/>
      <c r="VII308" s="271"/>
      <c r="VIJ308" s="275"/>
      <c r="VIK308" s="271"/>
      <c r="VIL308" s="275"/>
      <c r="VIM308" s="271"/>
      <c r="VIN308" s="275"/>
      <c r="VIO308" s="271"/>
      <c r="VIP308" s="275"/>
      <c r="VIQ308" s="271"/>
      <c r="VIR308" s="275"/>
      <c r="VIS308" s="271"/>
      <c r="VIT308" s="275"/>
      <c r="VIU308" s="271"/>
      <c r="VIV308" s="275"/>
      <c r="VIW308" s="271"/>
      <c r="VIX308" s="275"/>
      <c r="VIY308" s="271"/>
      <c r="VIZ308" s="275"/>
      <c r="VJA308" s="271"/>
      <c r="VJB308" s="275"/>
      <c r="VJC308" s="271"/>
      <c r="VJD308" s="275"/>
      <c r="VJE308" s="271"/>
      <c r="VJF308" s="275"/>
      <c r="VJG308" s="271"/>
      <c r="VJH308" s="275"/>
      <c r="VJI308" s="271"/>
      <c r="VJJ308" s="275"/>
      <c r="VJK308" s="271"/>
      <c r="VJL308" s="275"/>
      <c r="VJM308" s="271"/>
      <c r="VJN308" s="275"/>
      <c r="VJO308" s="271"/>
      <c r="VJP308" s="275"/>
      <c r="VJQ308" s="271"/>
      <c r="VJR308" s="275"/>
      <c r="VJS308" s="271"/>
      <c r="VJT308" s="275"/>
      <c r="VJU308" s="271"/>
      <c r="VJV308" s="275"/>
      <c r="VJW308" s="271"/>
      <c r="VJX308" s="275"/>
      <c r="VJY308" s="271"/>
      <c r="VJZ308" s="275"/>
      <c r="VKA308" s="271"/>
      <c r="VKB308" s="275"/>
      <c r="VKC308" s="271"/>
      <c r="VKD308" s="275"/>
      <c r="VKE308" s="271"/>
      <c r="VKF308" s="275"/>
      <c r="VKG308" s="271"/>
      <c r="VKH308" s="275"/>
      <c r="VKI308" s="271"/>
      <c r="VKJ308" s="275"/>
      <c r="VKK308" s="271"/>
      <c r="VKL308" s="275"/>
      <c r="VKM308" s="271"/>
      <c r="VKN308" s="275"/>
      <c r="VKO308" s="271"/>
      <c r="VKP308" s="275"/>
      <c r="VKQ308" s="271"/>
      <c r="VKR308" s="275"/>
      <c r="VKS308" s="271"/>
      <c r="VKT308" s="275"/>
      <c r="VKU308" s="271"/>
      <c r="VKV308" s="275"/>
      <c r="VKW308" s="271"/>
      <c r="VKX308" s="275"/>
      <c r="VKY308" s="271"/>
      <c r="VKZ308" s="275"/>
      <c r="VLA308" s="271"/>
      <c r="VLB308" s="275"/>
      <c r="VLC308" s="271"/>
      <c r="VLD308" s="275"/>
      <c r="VLE308" s="271"/>
      <c r="VLF308" s="275"/>
      <c r="VLG308" s="271"/>
      <c r="VLH308" s="275"/>
      <c r="VLI308" s="271"/>
      <c r="VLJ308" s="275"/>
      <c r="VLK308" s="271"/>
      <c r="VLL308" s="275"/>
      <c r="VLM308" s="271"/>
      <c r="VLN308" s="275"/>
      <c r="VLO308" s="271"/>
      <c r="VLP308" s="275"/>
      <c r="VLQ308" s="271"/>
      <c r="VLR308" s="275"/>
      <c r="VLS308" s="271"/>
      <c r="VLT308" s="275"/>
      <c r="VLU308" s="271"/>
      <c r="VLV308" s="275"/>
      <c r="VLW308" s="271"/>
      <c r="VLX308" s="275"/>
      <c r="VLY308" s="271"/>
      <c r="VLZ308" s="275"/>
      <c r="VMA308" s="271"/>
      <c r="VMB308" s="275"/>
      <c r="VMC308" s="271"/>
      <c r="VMD308" s="275"/>
      <c r="VME308" s="271"/>
      <c r="VMF308" s="275"/>
      <c r="VMG308" s="271"/>
      <c r="VMH308" s="275"/>
      <c r="VMI308" s="271"/>
      <c r="VMJ308" s="275"/>
      <c r="VMK308" s="271"/>
      <c r="VML308" s="275"/>
      <c r="VMM308" s="271"/>
      <c r="VMN308" s="275"/>
      <c r="VMO308" s="271"/>
      <c r="VMP308" s="275"/>
      <c r="VMQ308" s="271"/>
      <c r="VMR308" s="275"/>
      <c r="VMS308" s="271"/>
      <c r="VMT308" s="275"/>
      <c r="VMU308" s="271"/>
      <c r="VMV308" s="275"/>
      <c r="VMW308" s="271"/>
      <c r="VMX308" s="275"/>
      <c r="VMY308" s="271"/>
      <c r="VMZ308" s="275"/>
      <c r="VNA308" s="271"/>
      <c r="VNB308" s="275"/>
      <c r="VNC308" s="271"/>
      <c r="VND308" s="275"/>
      <c r="VNE308" s="271"/>
      <c r="VNF308" s="275"/>
      <c r="VNG308" s="271"/>
      <c r="VNH308" s="275"/>
      <c r="VNI308" s="271"/>
      <c r="VNJ308" s="275"/>
      <c r="VNK308" s="271"/>
      <c r="VNL308" s="275"/>
      <c r="VNM308" s="271"/>
      <c r="VNN308" s="275"/>
      <c r="VNO308" s="271"/>
      <c r="VNP308" s="275"/>
      <c r="VNQ308" s="271"/>
      <c r="VNR308" s="275"/>
      <c r="VNS308" s="271"/>
      <c r="VNT308" s="275"/>
      <c r="VNU308" s="271"/>
      <c r="VNV308" s="275"/>
      <c r="VNW308" s="271"/>
      <c r="VNX308" s="275"/>
      <c r="VNY308" s="271"/>
      <c r="VNZ308" s="275"/>
      <c r="VOA308" s="271"/>
      <c r="VOB308" s="275"/>
      <c r="VOC308" s="271"/>
      <c r="VOD308" s="275"/>
      <c r="VOE308" s="271"/>
      <c r="VOF308" s="275"/>
      <c r="VOG308" s="271"/>
      <c r="VOH308" s="275"/>
      <c r="VOI308" s="271"/>
      <c r="VOJ308" s="275"/>
      <c r="VOK308" s="271"/>
      <c r="VOL308" s="275"/>
      <c r="VOM308" s="271"/>
      <c r="VON308" s="275"/>
      <c r="VOO308" s="271"/>
      <c r="VOP308" s="275"/>
      <c r="VOQ308" s="271"/>
      <c r="VOR308" s="275"/>
      <c r="VOS308" s="275"/>
      <c r="VOT308" s="271"/>
      <c r="VOU308" s="275"/>
      <c r="VOV308" s="271"/>
      <c r="VOW308" s="275"/>
      <c r="VOX308" s="271"/>
      <c r="VOY308" s="275"/>
      <c r="VOZ308" s="271"/>
      <c r="VPA308" s="275"/>
      <c r="VPB308" s="271"/>
      <c r="VPC308" s="275"/>
      <c r="VPD308" s="271"/>
      <c r="VPE308" s="275"/>
      <c r="VPF308" s="271"/>
      <c r="VPG308" s="275"/>
      <c r="VPH308" s="271"/>
      <c r="VPI308" s="275"/>
      <c r="VPJ308" s="271"/>
      <c r="VPK308" s="275"/>
      <c r="VPL308" s="271"/>
      <c r="VPM308" s="275"/>
      <c r="VPN308" s="271"/>
      <c r="VPO308" s="275"/>
      <c r="VPP308" s="271"/>
      <c r="VPQ308" s="275"/>
      <c r="VPR308" s="271"/>
      <c r="VPS308" s="275"/>
      <c r="VPT308" s="271"/>
      <c r="VPU308" s="275"/>
      <c r="VPV308" s="271"/>
      <c r="VPW308" s="275"/>
      <c r="VPX308" s="271"/>
      <c r="VPY308" s="275"/>
      <c r="VPZ308" s="271"/>
      <c r="VQA308" s="275"/>
      <c r="VQB308" s="271"/>
      <c r="VQC308" s="275"/>
      <c r="VQD308" s="271"/>
      <c r="VQE308" s="275"/>
      <c r="VQF308" s="271"/>
      <c r="VQG308" s="275"/>
      <c r="VQH308" s="271"/>
      <c r="VQI308" s="275"/>
      <c r="VQJ308" s="271"/>
      <c r="VQK308" s="275"/>
      <c r="VQL308" s="271"/>
      <c r="VQM308" s="275"/>
      <c r="VQN308" s="271"/>
      <c r="VQO308" s="275"/>
      <c r="VQP308" s="271"/>
      <c r="VQQ308" s="275"/>
      <c r="VQR308" s="271"/>
      <c r="VQS308" s="275"/>
      <c r="VQT308" s="271"/>
      <c r="VQU308" s="275"/>
      <c r="VQV308" s="271"/>
      <c r="VQW308" s="275"/>
      <c r="VQX308" s="271"/>
      <c r="VQY308" s="275"/>
      <c r="VQZ308" s="271"/>
      <c r="VRA308" s="275"/>
      <c r="VRB308" s="271"/>
      <c r="VRC308" s="275"/>
      <c r="VRD308" s="271"/>
      <c r="VRE308" s="275"/>
      <c r="VRF308" s="271"/>
      <c r="VRG308" s="275"/>
      <c r="VRH308" s="271"/>
      <c r="VRI308" s="275"/>
      <c r="VRJ308" s="271"/>
      <c r="VRK308" s="275"/>
      <c r="VRL308" s="271"/>
      <c r="VRM308" s="275"/>
      <c r="VRN308" s="271"/>
      <c r="VRO308" s="275"/>
      <c r="VRP308" s="271"/>
      <c r="VRQ308" s="275"/>
      <c r="VRR308" s="271"/>
      <c r="VRS308" s="275"/>
      <c r="VRT308" s="271"/>
      <c r="VRU308" s="275"/>
      <c r="VRV308" s="271"/>
      <c r="VRW308" s="275"/>
      <c r="VRX308" s="271"/>
      <c r="VRY308" s="275"/>
      <c r="VRZ308" s="271"/>
      <c r="VSA308" s="275"/>
      <c r="VSB308" s="271"/>
      <c r="VSC308" s="275"/>
      <c r="VSD308" s="271"/>
      <c r="VSE308" s="275"/>
      <c r="VSF308" s="271"/>
      <c r="VSG308" s="275"/>
      <c r="VSH308" s="271"/>
      <c r="VSI308" s="275"/>
      <c r="VSJ308" s="271"/>
      <c r="VSK308" s="275"/>
      <c r="VSL308" s="271"/>
      <c r="VSM308" s="275"/>
      <c r="VSN308" s="271"/>
      <c r="VSO308" s="275"/>
      <c r="VSP308" s="271"/>
      <c r="VSQ308" s="275"/>
      <c r="VSR308" s="271"/>
      <c r="VSS308" s="275"/>
      <c r="VST308" s="271"/>
      <c r="VSU308" s="275"/>
      <c r="VSV308" s="271"/>
      <c r="VSW308" s="275"/>
      <c r="VSX308" s="271"/>
      <c r="VSY308" s="275"/>
      <c r="VSZ308" s="271"/>
      <c r="VTA308" s="275"/>
      <c r="VTB308" s="271"/>
      <c r="VTC308" s="275"/>
      <c r="VTD308" s="271"/>
      <c r="VTE308" s="275"/>
      <c r="VTF308" s="271"/>
      <c r="VTG308" s="275"/>
      <c r="VTH308" s="271"/>
      <c r="VTI308" s="275"/>
      <c r="VTJ308" s="271"/>
      <c r="VTK308" s="275"/>
      <c r="VTL308" s="271"/>
      <c r="VTM308" s="275"/>
      <c r="VTN308" s="271"/>
      <c r="VTO308" s="275"/>
      <c r="VTP308" s="271"/>
      <c r="VTQ308" s="275"/>
      <c r="VTR308" s="271"/>
      <c r="VTS308" s="275"/>
      <c r="VTT308" s="271"/>
      <c r="VTU308" s="275"/>
      <c r="VTV308" s="271"/>
      <c r="VTW308" s="275"/>
      <c r="VTX308" s="271"/>
      <c r="VTY308" s="275"/>
      <c r="VTZ308" s="271"/>
      <c r="VUA308" s="275"/>
      <c r="VUB308" s="271"/>
      <c r="VUC308" s="275"/>
      <c r="VUD308" s="271"/>
      <c r="VUE308" s="275"/>
      <c r="VUF308" s="271"/>
      <c r="VUG308" s="275"/>
      <c r="VUH308" s="271"/>
      <c r="VUI308" s="275"/>
      <c r="VUJ308" s="271"/>
      <c r="VUK308" s="275"/>
      <c r="VUL308" s="271"/>
      <c r="VUM308" s="275"/>
      <c r="VUN308" s="271"/>
      <c r="VUO308" s="275"/>
      <c r="VUP308" s="271"/>
      <c r="VUQ308" s="275"/>
      <c r="VUR308" s="271"/>
      <c r="VUS308" s="275"/>
      <c r="VUT308" s="271"/>
      <c r="VUU308" s="275"/>
      <c r="VUV308" s="271"/>
      <c r="VUW308" s="275"/>
      <c r="VUX308" s="271"/>
      <c r="VUY308" s="275"/>
      <c r="VUZ308" s="271"/>
      <c r="VVA308" s="275"/>
      <c r="VVB308" s="271"/>
      <c r="VVC308" s="275"/>
      <c r="VVD308" s="271"/>
      <c r="VVE308" s="275"/>
      <c r="VVF308" s="271"/>
      <c r="VVG308" s="275"/>
      <c r="VVH308" s="271"/>
      <c r="VVI308" s="275"/>
      <c r="VVJ308" s="271"/>
      <c r="VVK308" s="275"/>
      <c r="VVL308" s="271"/>
      <c r="VVM308" s="275"/>
      <c r="VVN308" s="271"/>
      <c r="VVO308" s="275"/>
      <c r="VVP308" s="271"/>
      <c r="VVQ308" s="275"/>
      <c r="VVR308" s="271"/>
      <c r="VVS308" s="275"/>
      <c r="VVT308" s="271"/>
      <c r="VVU308" s="275"/>
      <c r="VVV308" s="271"/>
      <c r="VVW308" s="275"/>
      <c r="VVX308" s="271"/>
      <c r="VVY308" s="275"/>
      <c r="VVZ308" s="271"/>
      <c r="VWA308" s="275"/>
      <c r="VWB308" s="271"/>
      <c r="VWC308" s="275"/>
      <c r="VWD308" s="271"/>
      <c r="VWE308" s="275"/>
      <c r="VWF308" s="271"/>
      <c r="VWG308" s="275"/>
      <c r="VWH308" s="271"/>
      <c r="VWI308" s="275"/>
      <c r="VWJ308" s="271"/>
      <c r="VWK308" s="275"/>
      <c r="VWL308" s="271"/>
      <c r="VWM308" s="275"/>
      <c r="VWN308" s="271"/>
      <c r="VWO308" s="275"/>
      <c r="VWP308" s="271"/>
      <c r="VWQ308" s="275"/>
      <c r="VWR308" s="271"/>
      <c r="VWS308" s="275"/>
      <c r="VWT308" s="271"/>
      <c r="VWU308" s="275"/>
      <c r="VWV308" s="271"/>
      <c r="VWW308" s="275"/>
      <c r="VWX308" s="271"/>
      <c r="VWY308" s="275"/>
      <c r="VWZ308" s="271"/>
      <c r="VXA308" s="275"/>
      <c r="VXB308" s="271"/>
      <c r="VXC308" s="275"/>
      <c r="VXD308" s="271"/>
      <c r="VXE308" s="275"/>
      <c r="VXF308" s="271"/>
      <c r="VXG308" s="275"/>
      <c r="VXH308" s="271"/>
      <c r="VXI308" s="275"/>
      <c r="VXJ308" s="271"/>
      <c r="VXK308" s="275"/>
      <c r="VXL308" s="271"/>
      <c r="VXM308" s="275"/>
      <c r="VXN308" s="271"/>
      <c r="VXO308" s="275"/>
      <c r="VXP308" s="271"/>
      <c r="VXQ308" s="275"/>
      <c r="VXR308" s="271"/>
      <c r="VXS308" s="275"/>
      <c r="VXT308" s="271"/>
      <c r="VXU308" s="275"/>
      <c r="VXV308" s="271"/>
      <c r="VXW308" s="275"/>
      <c r="VXX308" s="271"/>
      <c r="VXY308" s="275"/>
      <c r="VXZ308" s="271"/>
      <c r="VYA308" s="275"/>
      <c r="VYB308" s="271"/>
      <c r="VYC308" s="275"/>
      <c r="VYD308" s="271"/>
      <c r="VYE308" s="275"/>
      <c r="VYF308" s="271"/>
      <c r="VYG308" s="275"/>
      <c r="VYH308" s="271"/>
      <c r="VYI308" s="275"/>
      <c r="VYJ308" s="271"/>
      <c r="VYK308" s="275"/>
      <c r="VYL308" s="271"/>
      <c r="VYM308" s="275"/>
      <c r="VYN308" s="271"/>
      <c r="VYO308" s="275"/>
      <c r="VYP308" s="271"/>
      <c r="VYQ308" s="275"/>
      <c r="VYR308" s="271"/>
      <c r="VYS308" s="275"/>
      <c r="VYT308" s="271"/>
      <c r="VYU308" s="275"/>
      <c r="VYV308" s="271"/>
      <c r="VYW308" s="275"/>
      <c r="VYX308" s="271"/>
      <c r="VYY308" s="275"/>
      <c r="VYZ308" s="271"/>
      <c r="VZA308" s="275"/>
      <c r="VZB308" s="271"/>
      <c r="VZC308" s="275"/>
      <c r="VZD308" s="271"/>
      <c r="VZE308" s="275"/>
      <c r="VZF308" s="271"/>
      <c r="VZG308" s="275"/>
      <c r="VZH308" s="271"/>
      <c r="VZI308" s="275"/>
      <c r="VZJ308" s="271"/>
      <c r="VZK308" s="275"/>
      <c r="VZL308" s="271"/>
      <c r="VZM308" s="275"/>
      <c r="VZN308" s="271"/>
      <c r="VZO308" s="275"/>
      <c r="VZP308" s="271"/>
      <c r="VZQ308" s="275"/>
      <c r="VZR308" s="271"/>
      <c r="VZS308" s="275"/>
      <c r="VZT308" s="271"/>
      <c r="VZU308" s="275"/>
      <c r="VZV308" s="271"/>
      <c r="VZW308" s="275"/>
      <c r="VZX308" s="271"/>
      <c r="VZY308" s="275"/>
      <c r="VZZ308" s="271"/>
      <c r="WAA308" s="275"/>
      <c r="WAB308" s="271"/>
      <c r="WAC308" s="275"/>
      <c r="WAD308" s="271"/>
      <c r="WAE308" s="275"/>
      <c r="WAF308" s="271"/>
      <c r="WAG308" s="275"/>
      <c r="WAH308" s="271"/>
      <c r="WAI308" s="275"/>
      <c r="WAJ308" s="271"/>
      <c r="WAK308" s="275"/>
      <c r="WAL308" s="271"/>
      <c r="WAM308" s="275"/>
      <c r="WAN308" s="271"/>
      <c r="WAO308" s="275"/>
      <c r="WAP308" s="271"/>
      <c r="WAQ308" s="275"/>
      <c r="WAR308" s="271"/>
      <c r="WAS308" s="275"/>
      <c r="WAT308" s="271"/>
      <c r="WAU308" s="275"/>
      <c r="WAV308" s="271"/>
      <c r="WAW308" s="275"/>
      <c r="WAX308" s="271"/>
      <c r="WAY308" s="275"/>
      <c r="WAZ308" s="271"/>
      <c r="WBA308" s="275"/>
      <c r="WBB308" s="271"/>
      <c r="WBC308" s="275"/>
      <c r="WBD308" s="271"/>
      <c r="WBE308" s="275"/>
      <c r="WBF308" s="271"/>
      <c r="WBG308" s="275"/>
      <c r="WBH308" s="271"/>
      <c r="WBI308" s="275"/>
      <c r="WBJ308" s="271"/>
      <c r="WBK308" s="275"/>
      <c r="WBL308" s="271"/>
      <c r="WBM308" s="275"/>
      <c r="WBN308" s="271"/>
      <c r="WBO308" s="275"/>
      <c r="WBP308" s="271"/>
      <c r="WBQ308" s="275"/>
      <c r="WBR308" s="271"/>
      <c r="WBS308" s="275"/>
      <c r="WBT308" s="271"/>
      <c r="WBU308" s="275"/>
      <c r="WBV308" s="271"/>
      <c r="WBW308" s="275"/>
      <c r="WBX308" s="271"/>
      <c r="WBY308" s="275"/>
      <c r="WBZ308" s="271"/>
      <c r="WCA308" s="275"/>
      <c r="WCB308" s="271"/>
      <c r="WCC308" s="275"/>
      <c r="WCD308" s="271"/>
      <c r="WCE308" s="275"/>
      <c r="WCF308" s="271"/>
      <c r="WCG308" s="275"/>
      <c r="WCH308" s="271"/>
      <c r="WCI308" s="275"/>
      <c r="WCJ308" s="271"/>
      <c r="WCK308" s="275"/>
      <c r="WCL308" s="271"/>
      <c r="WCM308" s="275"/>
      <c r="WCN308" s="271"/>
      <c r="WCO308" s="275"/>
      <c r="WCP308" s="271"/>
      <c r="WCQ308" s="275"/>
      <c r="WCR308" s="271"/>
      <c r="WCS308" s="275"/>
      <c r="WCT308" s="271"/>
      <c r="WCU308" s="275"/>
      <c r="WCV308" s="271"/>
      <c r="WCW308" s="275"/>
      <c r="WCX308" s="271"/>
      <c r="WCY308" s="275"/>
      <c r="WCZ308" s="271"/>
      <c r="WDA308" s="275"/>
      <c r="WDB308" s="271"/>
      <c r="WDC308" s="275"/>
      <c r="WDD308" s="271"/>
      <c r="WDE308" s="275"/>
      <c r="WDF308" s="271"/>
      <c r="WDG308" s="275"/>
      <c r="WDH308" s="271"/>
      <c r="WDI308" s="275"/>
      <c r="WDJ308" s="271"/>
      <c r="WDK308" s="275"/>
      <c r="WDL308" s="271"/>
      <c r="WDM308" s="275"/>
      <c r="WDN308" s="271"/>
      <c r="WDO308" s="275"/>
      <c r="WDP308" s="271"/>
      <c r="WDQ308" s="275"/>
      <c r="WDR308" s="271"/>
      <c r="WDS308" s="275"/>
      <c r="WDT308" s="271"/>
      <c r="WDU308" s="275"/>
      <c r="WDV308" s="271"/>
      <c r="WDW308" s="275"/>
      <c r="WDX308" s="271"/>
      <c r="WDY308" s="275"/>
      <c r="WDZ308" s="271"/>
      <c r="WEA308" s="275"/>
      <c r="WEB308" s="271"/>
      <c r="WEC308" s="275"/>
      <c r="WED308" s="271"/>
      <c r="WEE308" s="275"/>
      <c r="WEF308" s="271"/>
      <c r="WEG308" s="275"/>
      <c r="WEH308" s="271"/>
      <c r="WEI308" s="275"/>
      <c r="WEJ308" s="271"/>
      <c r="WEK308" s="275"/>
      <c r="WEL308" s="271"/>
      <c r="WEM308" s="275"/>
      <c r="WEN308" s="271"/>
      <c r="WEO308" s="275"/>
      <c r="WEP308" s="271"/>
      <c r="WEQ308" s="275"/>
      <c r="WER308" s="271"/>
      <c r="WES308" s="275"/>
      <c r="WET308" s="271"/>
      <c r="WEU308" s="275"/>
      <c r="WEV308" s="271"/>
      <c r="WEW308" s="275"/>
      <c r="WEX308" s="271"/>
      <c r="WEY308" s="275"/>
      <c r="WEZ308" s="271"/>
      <c r="WFA308" s="275"/>
      <c r="WFB308" s="271"/>
      <c r="WFC308" s="275"/>
      <c r="WFD308" s="271"/>
      <c r="WFE308" s="275"/>
      <c r="WFF308" s="271"/>
      <c r="WFG308" s="275"/>
      <c r="WFH308" s="271"/>
      <c r="WFI308" s="275"/>
      <c r="WFJ308" s="271"/>
      <c r="WFK308" s="275"/>
      <c r="WFL308" s="271"/>
      <c r="WFM308" s="275"/>
      <c r="WFN308" s="271"/>
      <c r="WFO308" s="275"/>
      <c r="WFP308" s="271"/>
      <c r="WFQ308" s="275"/>
      <c r="WFR308" s="271"/>
      <c r="WFS308" s="275"/>
      <c r="WFT308" s="271"/>
      <c r="WFU308" s="275"/>
      <c r="WFV308" s="271"/>
      <c r="WFW308" s="275"/>
      <c r="WFX308" s="271"/>
      <c r="WFY308" s="275"/>
      <c r="WFZ308" s="271"/>
      <c r="WGA308" s="275"/>
      <c r="WGB308" s="271"/>
      <c r="WGC308" s="275"/>
      <c r="WGD308" s="271"/>
      <c r="WGE308" s="275"/>
      <c r="WGF308" s="271"/>
      <c r="WGG308" s="275"/>
      <c r="WGH308" s="271"/>
      <c r="WGI308" s="275"/>
      <c r="WGJ308" s="271"/>
      <c r="WGK308" s="275"/>
      <c r="WGL308" s="271"/>
      <c r="WGM308" s="275"/>
      <c r="WGN308" s="271"/>
      <c r="WGO308" s="275"/>
      <c r="WGP308" s="271"/>
      <c r="WGQ308" s="275"/>
      <c r="WGR308" s="271"/>
      <c r="WGS308" s="275"/>
      <c r="WGT308" s="271"/>
      <c r="WGU308" s="275"/>
      <c r="WGV308" s="271"/>
      <c r="WGW308" s="275"/>
      <c r="WGX308" s="271"/>
      <c r="WGY308" s="275"/>
      <c r="WGZ308" s="271"/>
      <c r="WHA308" s="275"/>
      <c r="WHB308" s="271"/>
      <c r="WHC308" s="275"/>
      <c r="WHD308" s="271"/>
      <c r="WHE308" s="275"/>
      <c r="WHF308" s="271"/>
      <c r="WHG308" s="275"/>
      <c r="WHH308" s="271"/>
      <c r="WHI308" s="275"/>
      <c r="WHJ308" s="271"/>
      <c r="WHK308" s="275"/>
      <c r="WHL308" s="271"/>
      <c r="WHM308" s="275"/>
      <c r="WHN308" s="271"/>
      <c r="WHO308" s="275"/>
      <c r="WHP308" s="271"/>
      <c r="WHQ308" s="275"/>
      <c r="WHR308" s="271"/>
      <c r="WHS308" s="275"/>
      <c r="WHT308" s="271"/>
      <c r="WHU308" s="275"/>
      <c r="WHV308" s="271"/>
      <c r="WHW308" s="275"/>
      <c r="WHX308" s="271"/>
      <c r="WHY308" s="275"/>
      <c r="WHZ308" s="271"/>
      <c r="WIA308" s="275"/>
      <c r="WIB308" s="271"/>
      <c r="WIC308" s="275"/>
      <c r="WID308" s="271"/>
      <c r="WIE308" s="275"/>
      <c r="WIF308" s="271"/>
      <c r="WIG308" s="275"/>
      <c r="WIH308" s="271"/>
      <c r="WII308" s="275"/>
      <c r="WIJ308" s="271"/>
      <c r="WIK308" s="275"/>
      <c r="WIL308" s="271"/>
      <c r="WIM308" s="275"/>
      <c r="WIN308" s="271"/>
      <c r="WIO308" s="275"/>
      <c r="WIP308" s="271"/>
      <c r="WIQ308" s="275"/>
      <c r="WIR308" s="271"/>
      <c r="WIS308" s="275"/>
      <c r="WIT308" s="271"/>
      <c r="WIU308" s="275"/>
      <c r="WIV308" s="271"/>
      <c r="WIW308" s="275"/>
      <c r="WIX308" s="271"/>
      <c r="WIY308" s="275"/>
      <c r="WIZ308" s="271"/>
      <c r="WJA308" s="275"/>
      <c r="WJB308" s="271"/>
      <c r="WJC308" s="275"/>
      <c r="WJD308" s="271"/>
      <c r="WJE308" s="275"/>
      <c r="WJF308" s="271"/>
      <c r="WJG308" s="275"/>
      <c r="WJH308" s="271"/>
      <c r="WJI308" s="275"/>
      <c r="WJJ308" s="271"/>
      <c r="WJK308" s="275"/>
      <c r="WJL308" s="271"/>
      <c r="WJM308" s="275"/>
      <c r="WJN308" s="271"/>
      <c r="WJO308" s="275"/>
      <c r="WJP308" s="271"/>
      <c r="WJQ308" s="275"/>
      <c r="WJR308" s="271"/>
      <c r="WJS308" s="275"/>
      <c r="WJT308" s="271"/>
      <c r="WJU308" s="275"/>
      <c r="WJV308" s="271"/>
      <c r="WJW308" s="275"/>
      <c r="WJX308" s="271"/>
      <c r="WJY308" s="275"/>
      <c r="WJZ308" s="271"/>
      <c r="WKA308" s="275"/>
      <c r="WKB308" s="271"/>
      <c r="WKC308" s="275"/>
      <c r="WKD308" s="271"/>
      <c r="WKE308" s="275"/>
      <c r="WKF308" s="271"/>
      <c r="WKG308" s="275"/>
      <c r="WKH308" s="271"/>
      <c r="WKI308" s="275"/>
      <c r="WKJ308" s="271"/>
      <c r="WKK308" s="275"/>
      <c r="WKL308" s="271"/>
      <c r="WKM308" s="275"/>
      <c r="WKN308" s="271"/>
      <c r="WKO308" s="275"/>
      <c r="WKP308" s="271"/>
      <c r="WKQ308" s="275"/>
      <c r="WKR308" s="271"/>
      <c r="WKS308" s="275"/>
      <c r="WKT308" s="271"/>
      <c r="WKU308" s="275"/>
      <c r="WKV308" s="271"/>
      <c r="WKW308" s="275"/>
      <c r="WKX308" s="271"/>
      <c r="WKY308" s="275"/>
      <c r="WKZ308" s="271"/>
      <c r="WLA308" s="275"/>
      <c r="WLB308" s="271"/>
      <c r="WLC308" s="275"/>
      <c r="WLD308" s="271"/>
      <c r="WLE308" s="275"/>
      <c r="WLF308" s="271"/>
      <c r="WLG308" s="275"/>
      <c r="WLH308" s="271"/>
      <c r="WLI308" s="275"/>
      <c r="WLJ308" s="271"/>
      <c r="WLK308" s="275"/>
      <c r="WLL308" s="271"/>
      <c r="WLM308" s="275"/>
      <c r="WLN308" s="271"/>
      <c r="WLO308" s="275"/>
      <c r="WLP308" s="271"/>
      <c r="WLQ308" s="275"/>
      <c r="WLR308" s="271"/>
      <c r="WLS308" s="275"/>
      <c r="WLT308" s="271"/>
      <c r="WLU308" s="275"/>
      <c r="WLV308" s="271"/>
      <c r="WLW308" s="275"/>
      <c r="WLX308" s="271"/>
      <c r="WLY308" s="275"/>
      <c r="WLZ308" s="271"/>
      <c r="WMA308" s="275"/>
      <c r="WMB308" s="271"/>
      <c r="WMC308" s="275"/>
      <c r="WMD308" s="271"/>
      <c r="WME308" s="275"/>
      <c r="WMF308" s="271"/>
      <c r="WMG308" s="275"/>
      <c r="WMH308" s="271"/>
      <c r="WMI308" s="275"/>
      <c r="WMJ308" s="271"/>
      <c r="WMK308" s="275"/>
      <c r="WML308" s="271"/>
      <c r="WMM308" s="275"/>
      <c r="WMN308" s="271"/>
      <c r="WMO308" s="275"/>
      <c r="WMP308" s="271"/>
      <c r="WMQ308" s="275"/>
      <c r="WMR308" s="271"/>
      <c r="WMS308" s="275"/>
      <c r="WMT308" s="271"/>
      <c r="WMU308" s="275"/>
      <c r="WMV308" s="271"/>
      <c r="WMW308" s="275"/>
      <c r="WMX308" s="271"/>
      <c r="WMY308" s="275"/>
      <c r="WMZ308" s="271"/>
      <c r="WNA308" s="275"/>
      <c r="WNB308" s="271"/>
      <c r="WNC308" s="275"/>
      <c r="WND308" s="271"/>
      <c r="WNE308" s="275"/>
      <c r="WNF308" s="271"/>
      <c r="WNG308" s="275"/>
      <c r="WNH308" s="271"/>
      <c r="WNI308" s="275"/>
      <c r="WNJ308" s="271"/>
      <c r="WNK308" s="275"/>
      <c r="WNL308" s="271"/>
      <c r="WNM308" s="275"/>
      <c r="WNN308" s="271"/>
      <c r="WNO308" s="275"/>
      <c r="WNP308" s="271"/>
      <c r="WNQ308" s="275"/>
      <c r="WNR308" s="271"/>
      <c r="WNS308" s="275"/>
      <c r="WNT308" s="271"/>
      <c r="WNU308" s="275"/>
      <c r="WNV308" s="271"/>
      <c r="WNW308" s="275"/>
      <c r="WNX308" s="271"/>
      <c r="WNY308" s="275"/>
      <c r="WNZ308" s="271"/>
      <c r="WOA308" s="275"/>
      <c r="WOB308" s="271"/>
      <c r="WOC308" s="275"/>
      <c r="WOD308" s="271"/>
      <c r="WOE308" s="275"/>
      <c r="WOF308" s="271"/>
      <c r="WOG308" s="275"/>
      <c r="WOH308" s="271"/>
      <c r="WOI308" s="275"/>
      <c r="WOJ308" s="271"/>
      <c r="WOK308" s="275"/>
      <c r="WOL308" s="271"/>
      <c r="WOM308" s="275"/>
      <c r="WON308" s="271"/>
      <c r="WOO308" s="275"/>
      <c r="WOP308" s="271"/>
      <c r="WOQ308" s="275"/>
      <c r="WOR308" s="271"/>
      <c r="WOS308" s="275"/>
      <c r="WOT308" s="271"/>
      <c r="WOU308" s="275"/>
      <c r="WOV308" s="271"/>
      <c r="WOW308" s="275"/>
      <c r="WOX308" s="271"/>
      <c r="WOY308" s="275"/>
      <c r="WOZ308" s="271"/>
      <c r="WPA308" s="275"/>
      <c r="WPB308" s="271"/>
      <c r="WPC308" s="275"/>
      <c r="WPD308" s="271"/>
      <c r="WPE308" s="275"/>
      <c r="WPF308" s="271"/>
      <c r="WPG308" s="275"/>
      <c r="WPH308" s="271"/>
      <c r="WPI308" s="275"/>
      <c r="WPJ308" s="271"/>
      <c r="WPK308" s="275"/>
      <c r="WPL308" s="271"/>
      <c r="WPM308" s="275"/>
      <c r="WPN308" s="271"/>
      <c r="WPO308" s="275"/>
      <c r="WPP308" s="271"/>
      <c r="WPQ308" s="275"/>
      <c r="WPR308" s="271"/>
      <c r="WPS308" s="275"/>
      <c r="WPT308" s="271"/>
      <c r="WPU308" s="275"/>
      <c r="WPV308" s="271"/>
      <c r="WPW308" s="275"/>
      <c r="WPX308" s="271"/>
      <c r="WPY308" s="275"/>
      <c r="WPZ308" s="271"/>
      <c r="WQA308" s="275"/>
      <c r="WQB308" s="271"/>
      <c r="WQC308" s="275"/>
      <c r="WQD308" s="271"/>
      <c r="WQE308" s="275"/>
      <c r="WQF308" s="271"/>
      <c r="WQG308" s="275"/>
      <c r="WQH308" s="271"/>
      <c r="WQI308" s="275"/>
      <c r="WQJ308" s="271"/>
      <c r="WQK308" s="275"/>
      <c r="WQL308" s="271"/>
      <c r="WQM308" s="275"/>
      <c r="WQN308" s="271"/>
      <c r="WQO308" s="275"/>
      <c r="WQP308" s="271"/>
      <c r="WQQ308" s="275"/>
      <c r="WQR308" s="271"/>
      <c r="WQS308" s="275"/>
      <c r="WQT308" s="271"/>
      <c r="WQU308" s="275"/>
      <c r="WQV308" s="271"/>
      <c r="WQW308" s="275"/>
      <c r="WQX308" s="271"/>
      <c r="WQY308" s="275"/>
      <c r="WQZ308" s="271"/>
      <c r="WRA308" s="275"/>
      <c r="WRB308" s="271"/>
      <c r="WRC308" s="275"/>
      <c r="WRD308" s="271"/>
      <c r="WRE308" s="275"/>
      <c r="WRF308" s="271"/>
      <c r="WRG308" s="275"/>
      <c r="WRH308" s="271"/>
      <c r="WRI308" s="275"/>
      <c r="WRJ308" s="271"/>
      <c r="WRK308" s="275"/>
      <c r="WRL308" s="271"/>
      <c r="WRM308" s="275"/>
      <c r="WRN308" s="271"/>
      <c r="WRO308" s="275"/>
      <c r="WRP308" s="271"/>
      <c r="WRQ308" s="275"/>
      <c r="WRR308" s="271"/>
      <c r="WRS308" s="275"/>
      <c r="WRT308" s="271"/>
      <c r="WRU308" s="275"/>
      <c r="WRV308" s="271"/>
      <c r="WRW308" s="275"/>
      <c r="WRX308" s="271"/>
      <c r="WRY308" s="275"/>
      <c r="WRZ308" s="271"/>
      <c r="WSA308" s="275"/>
      <c r="WSB308" s="271"/>
      <c r="WSC308" s="275"/>
      <c r="WSD308" s="271"/>
      <c r="WSE308" s="275"/>
      <c r="WSF308" s="271"/>
      <c r="WSG308" s="275"/>
      <c r="WSH308" s="271"/>
      <c r="WSI308" s="275"/>
      <c r="WSJ308" s="271"/>
      <c r="WSK308" s="275"/>
      <c r="WSL308" s="271"/>
      <c r="WSM308" s="275"/>
      <c r="WSN308" s="271"/>
      <c r="WSO308" s="275"/>
      <c r="WSP308" s="271"/>
      <c r="WSQ308" s="275"/>
      <c r="WSR308" s="271"/>
      <c r="WSS308" s="275"/>
      <c r="WST308" s="271"/>
      <c r="WSU308" s="275"/>
      <c r="WSV308" s="271"/>
      <c r="WSW308" s="275"/>
      <c r="WSX308" s="271"/>
      <c r="WSY308" s="275"/>
      <c r="WSZ308" s="271"/>
      <c r="WTA308" s="275"/>
      <c r="WTB308" s="271"/>
      <c r="WTC308" s="275"/>
      <c r="WTD308" s="271"/>
      <c r="WTE308" s="275"/>
      <c r="WTF308" s="271"/>
      <c r="WTG308" s="275"/>
      <c r="WTH308" s="271"/>
      <c r="WTI308" s="275"/>
      <c r="WTJ308" s="271"/>
      <c r="WTK308" s="275"/>
      <c r="WTL308" s="271"/>
      <c r="WTM308" s="275"/>
      <c r="WTN308" s="271"/>
      <c r="WTO308" s="275"/>
      <c r="WTP308" s="271"/>
      <c r="WTQ308" s="275"/>
      <c r="WTR308" s="271"/>
      <c r="WTS308" s="275"/>
      <c r="WTT308" s="271"/>
      <c r="WTU308" s="275"/>
      <c r="WTV308" s="271"/>
      <c r="WTW308" s="275"/>
      <c r="WTX308" s="271"/>
      <c r="WTY308" s="275"/>
      <c r="WTZ308" s="271"/>
      <c r="WUA308" s="275"/>
      <c r="WUB308" s="271"/>
      <c r="WUC308" s="275"/>
      <c r="WUD308" s="271"/>
      <c r="WUE308" s="275"/>
      <c r="WUF308" s="271"/>
      <c r="WUG308" s="275"/>
      <c r="WUH308" s="271"/>
      <c r="WUI308" s="275"/>
      <c r="WUJ308" s="271"/>
      <c r="WUK308" s="275"/>
      <c r="WUL308" s="271"/>
      <c r="WUM308" s="275"/>
      <c r="WUN308" s="271"/>
      <c r="WUO308" s="275"/>
      <c r="WUP308" s="271"/>
      <c r="WUQ308" s="275"/>
      <c r="WUR308" s="271"/>
      <c r="WUS308" s="275"/>
      <c r="WUT308" s="271"/>
      <c r="WUU308" s="275"/>
      <c r="WUV308" s="271"/>
      <c r="WUW308" s="275"/>
      <c r="WUX308" s="271"/>
      <c r="WUY308" s="275"/>
      <c r="WUZ308" s="271"/>
      <c r="WVA308" s="275"/>
      <c r="WVB308" s="271"/>
      <c r="WVC308" s="275"/>
      <c r="WVD308" s="271"/>
      <c r="WVE308" s="275"/>
      <c r="WVF308" s="271"/>
      <c r="WVG308" s="275"/>
      <c r="WVH308" s="271"/>
      <c r="WVI308" s="275"/>
      <c r="WVJ308" s="271"/>
      <c r="WVK308" s="275"/>
      <c r="WVL308" s="271"/>
      <c r="WVM308" s="275"/>
      <c r="WVN308" s="271"/>
      <c r="WVO308" s="275"/>
      <c r="WVP308" s="271"/>
      <c r="WVQ308" s="275"/>
      <c r="WVR308" s="271"/>
      <c r="WVS308" s="275"/>
      <c r="WVT308" s="271"/>
      <c r="WVU308" s="275"/>
      <c r="WVV308" s="271"/>
      <c r="WVW308" s="275"/>
      <c r="WVX308" s="271"/>
      <c r="WVY308" s="275"/>
      <c r="WVZ308" s="271"/>
      <c r="WWA308" s="275"/>
      <c r="WWB308" s="271"/>
      <c r="WWC308" s="275"/>
      <c r="WWD308" s="271"/>
      <c r="WWE308" s="275"/>
      <c r="WWF308" s="271"/>
      <c r="WWG308" s="275"/>
      <c r="WWH308" s="271"/>
      <c r="WWI308" s="275"/>
      <c r="WWJ308" s="271"/>
      <c r="WWK308" s="275"/>
      <c r="WWL308" s="271"/>
      <c r="WWM308" s="275"/>
      <c r="WWN308" s="271"/>
      <c r="WWO308" s="275"/>
      <c r="WWP308" s="271"/>
      <c r="WWQ308" s="275"/>
      <c r="WWR308" s="271"/>
      <c r="WWS308" s="275"/>
      <c r="WWT308" s="271"/>
      <c r="WWU308" s="275"/>
      <c r="WWV308" s="271"/>
      <c r="WWW308" s="275"/>
      <c r="WWX308" s="271"/>
      <c r="WWY308" s="275"/>
      <c r="WWZ308" s="271"/>
      <c r="WXA308" s="275"/>
      <c r="WXB308" s="271"/>
      <c r="WXC308" s="275"/>
      <c r="WXD308" s="271"/>
      <c r="WXE308" s="275"/>
      <c r="WXF308" s="271"/>
      <c r="WXG308" s="275"/>
      <c r="WXH308" s="271"/>
      <c r="WXI308" s="275"/>
      <c r="WXJ308" s="271"/>
      <c r="WXK308" s="275"/>
      <c r="WXL308" s="271"/>
      <c r="WXM308" s="275"/>
      <c r="WXN308" s="271"/>
      <c r="WXO308" s="275"/>
      <c r="WXP308" s="271"/>
      <c r="WXQ308" s="275"/>
      <c r="WXR308" s="271"/>
      <c r="WXS308" s="275"/>
      <c r="WXT308" s="271"/>
      <c r="WXU308" s="275"/>
      <c r="WXV308" s="271"/>
      <c r="WXW308" s="275"/>
      <c r="WXX308" s="271"/>
      <c r="WXY308" s="275"/>
      <c r="WXZ308" s="271"/>
      <c r="WYA308" s="275"/>
      <c r="WYB308" s="271"/>
      <c r="WYC308" s="275"/>
      <c r="WYD308" s="271"/>
      <c r="WYE308" s="275"/>
      <c r="WYF308" s="271"/>
      <c r="WYG308" s="275"/>
      <c r="WYH308" s="271"/>
      <c r="WYI308" s="275"/>
      <c r="WYJ308" s="271"/>
      <c r="WYK308" s="275"/>
      <c r="WYL308" s="271"/>
      <c r="WYM308" s="275"/>
      <c r="WYN308" s="271"/>
      <c r="WYO308" s="275"/>
      <c r="WYP308" s="271"/>
      <c r="WYQ308" s="275"/>
      <c r="WYR308" s="271"/>
      <c r="WYS308" s="275"/>
      <c r="WYT308" s="271"/>
      <c r="WYU308" s="275"/>
      <c r="WYV308" s="271"/>
      <c r="WYW308" s="275"/>
      <c r="WYX308" s="271"/>
      <c r="WYY308" s="275"/>
      <c r="WYZ308" s="271"/>
      <c r="WZA308" s="275"/>
      <c r="WZB308" s="271"/>
      <c r="WZC308" s="275"/>
      <c r="WZD308" s="271"/>
      <c r="WZE308" s="275"/>
      <c r="WZF308" s="271"/>
      <c r="WZG308" s="275"/>
      <c r="WZH308" s="271"/>
      <c r="WZI308" s="275"/>
      <c r="WZJ308" s="271"/>
      <c r="WZK308" s="275"/>
      <c r="WZL308" s="271"/>
      <c r="WZM308" s="275"/>
      <c r="WZN308" s="271"/>
      <c r="WZO308" s="275"/>
      <c r="WZP308" s="271"/>
      <c r="WZQ308" s="275"/>
      <c r="WZR308" s="271"/>
      <c r="WZS308" s="275"/>
      <c r="WZT308" s="271"/>
      <c r="WZU308" s="275"/>
      <c r="WZV308" s="271"/>
      <c r="WZW308" s="275"/>
      <c r="WZX308" s="271"/>
      <c r="WZY308" s="275"/>
      <c r="WZZ308" s="271"/>
      <c r="XAA308" s="275"/>
      <c r="XAB308" s="271"/>
      <c r="XAC308" s="275"/>
      <c r="XAD308" s="271"/>
      <c r="XAE308" s="275"/>
      <c r="XAF308" s="271"/>
      <c r="XAG308" s="275"/>
      <c r="XAH308" s="271"/>
      <c r="XAI308" s="275"/>
      <c r="XAJ308" s="271"/>
      <c r="XAK308" s="275"/>
      <c r="XAL308" s="271"/>
      <c r="XAM308" s="275"/>
      <c r="XAN308" s="271"/>
      <c r="XAO308" s="275"/>
      <c r="XAP308" s="271"/>
      <c r="XAQ308" s="275"/>
      <c r="XAR308" s="271"/>
      <c r="XAS308" s="275"/>
      <c r="XAT308" s="271"/>
      <c r="XAU308" s="275"/>
      <c r="XAV308" s="271"/>
      <c r="XAW308" s="275"/>
      <c r="XAX308" s="271"/>
      <c r="XAY308" s="275"/>
      <c r="XAZ308" s="271"/>
      <c r="XBA308" s="275"/>
      <c r="XBB308" s="271"/>
      <c r="XBC308" s="275"/>
      <c r="XBD308" s="271"/>
      <c r="XBE308" s="275"/>
      <c r="XBF308" s="271"/>
      <c r="XBG308" s="275"/>
      <c r="XBH308" s="271"/>
      <c r="XBI308" s="275"/>
      <c r="XBJ308" s="271"/>
      <c r="XBK308" s="275"/>
      <c r="XBL308" s="271"/>
      <c r="XBM308" s="275"/>
      <c r="XBN308" s="271"/>
      <c r="XBO308" s="275"/>
      <c r="XBP308" s="271"/>
      <c r="XBQ308" s="275"/>
      <c r="XBR308" s="271"/>
      <c r="XBS308" s="275"/>
      <c r="XBT308" s="271"/>
      <c r="XBU308" s="275"/>
      <c r="XBV308" s="271"/>
      <c r="XBW308" s="275"/>
      <c r="XBX308" s="271"/>
      <c r="XBY308" s="275"/>
      <c r="XBZ308" s="271"/>
      <c r="XCA308" s="275"/>
      <c r="XCB308" s="271"/>
      <c r="XCC308" s="275"/>
      <c r="XCD308" s="271"/>
      <c r="XCE308" s="275"/>
      <c r="XCF308" s="271"/>
      <c r="XCG308" s="275"/>
      <c r="XCH308" s="271"/>
      <c r="XCI308" s="275"/>
      <c r="XCJ308" s="271"/>
      <c r="XCK308" s="275"/>
      <c r="XCL308" s="271"/>
      <c r="XCM308" s="275"/>
      <c r="XCN308" s="271"/>
      <c r="XCO308" s="275"/>
      <c r="XCP308" s="271"/>
      <c r="XCQ308" s="275"/>
      <c r="XCR308" s="271"/>
      <c r="XCS308" s="275"/>
      <c r="XCT308" s="271"/>
      <c r="XCU308" s="275"/>
      <c r="XCV308" s="271"/>
      <c r="XCW308" s="275"/>
      <c r="XCX308" s="271"/>
      <c r="XCY308" s="275"/>
      <c r="XCZ308" s="271"/>
      <c r="XDA308" s="275"/>
      <c r="XDB308" s="271"/>
      <c r="XDC308" s="275"/>
      <c r="XDD308" s="271"/>
      <c r="XDE308" s="275"/>
      <c r="XDF308" s="271"/>
      <c r="XDG308" s="275"/>
      <c r="XDH308" s="271"/>
      <c r="XDI308" s="275"/>
      <c r="XDJ308" s="271"/>
      <c r="XDK308" s="275"/>
      <c r="XDL308" s="271"/>
      <c r="XDM308" s="275"/>
      <c r="XDN308" s="271"/>
      <c r="XDO308" s="275"/>
      <c r="XDP308" s="271"/>
      <c r="XDQ308" s="275"/>
      <c r="XDR308" s="271"/>
      <c r="XDS308" s="275"/>
      <c r="XDT308" s="271"/>
      <c r="XDU308" s="275"/>
      <c r="XDV308" s="271"/>
      <c r="XDW308" s="275"/>
      <c r="XDX308" s="271"/>
      <c r="XDY308" s="275"/>
      <c r="XDZ308" s="271"/>
      <c r="XEA308" s="275"/>
      <c r="XEB308" s="271"/>
      <c r="XEC308" s="275"/>
      <c r="XED308" s="271"/>
      <c r="XEE308" s="275"/>
      <c r="XEF308" s="271"/>
      <c r="XEG308" s="275"/>
      <c r="XEH308" s="271"/>
      <c r="XEI308" s="275"/>
      <c r="XEJ308" s="271"/>
      <c r="XEK308" s="275"/>
      <c r="XEL308" s="271"/>
      <c r="XEM308" s="275"/>
      <c r="XEN308" s="271"/>
      <c r="XEO308" s="275"/>
      <c r="XEP308" s="271"/>
      <c r="XEQ308" s="275"/>
      <c r="XER308" s="271"/>
      <c r="XES308" s="275"/>
      <c r="XET308" s="271"/>
      <c r="XEU308" s="275"/>
      <c r="XEV308" s="271"/>
      <c r="XEW308" s="275"/>
      <c r="XEX308" s="271"/>
      <c r="XEY308" s="275"/>
      <c r="XEZ308" s="271"/>
      <c r="XFA308" s="275"/>
      <c r="XFB308" s="271"/>
      <c r="XFC308" s="275"/>
    </row>
    <row r="309" spans="1:16383" ht="15.75" customHeight="1" x14ac:dyDescent="0.25">
      <c r="A309" s="115">
        <f>A308+1</f>
        <v>204</v>
      </c>
      <c r="B309" s="287" t="s">
        <v>221</v>
      </c>
      <c r="C309" s="302">
        <f t="shared" si="146"/>
        <v>11626547.59</v>
      </c>
      <c r="D309" s="390">
        <f t="shared" si="147"/>
        <v>0</v>
      </c>
      <c r="E309" s="302"/>
      <c r="F309" s="363"/>
      <c r="G309" s="302"/>
      <c r="H309" s="363"/>
      <c r="I309" s="302"/>
      <c r="J309" s="302">
        <v>5</v>
      </c>
      <c r="K309" s="302">
        <v>11286515.74</v>
      </c>
      <c r="L309" s="302">
        <v>340031.85</v>
      </c>
      <c r="M309" s="363"/>
      <c r="N309" s="302"/>
      <c r="O309" s="363"/>
      <c r="P309" s="302"/>
      <c r="Q309" s="363"/>
      <c r="R309" s="302"/>
      <c r="S309" s="302"/>
      <c r="T309" s="364"/>
      <c r="U309" s="302"/>
      <c r="V309" s="363"/>
      <c r="W309" s="302"/>
      <c r="X309" s="363"/>
      <c r="Y309" s="390"/>
      <c r="Z309" s="390"/>
      <c r="AA309" s="272"/>
      <c r="AB309" s="275" t="s">
        <v>296</v>
      </c>
      <c r="AC309" s="26"/>
      <c r="AD309" s="271"/>
      <c r="AE309" s="275"/>
      <c r="AF309" s="271"/>
      <c r="AG309" s="275"/>
      <c r="AH309" s="271"/>
      <c r="AI309" s="275"/>
      <c r="AJ309" s="271"/>
      <c r="AK309" s="275"/>
      <c r="AL309" s="271"/>
      <c r="AM309" s="275"/>
      <c r="AN309" s="271"/>
      <c r="AO309" s="275"/>
      <c r="AP309" s="271"/>
      <c r="AQ309" s="275"/>
      <c r="AR309" s="271"/>
      <c r="AS309" s="275"/>
      <c r="AT309" s="271"/>
      <c r="AU309" s="275"/>
      <c r="AV309" s="271"/>
      <c r="AW309" s="275"/>
      <c r="AX309" s="271"/>
      <c r="AY309" s="275"/>
      <c r="AZ309" s="271"/>
      <c r="BA309" s="275"/>
      <c r="BB309" s="271"/>
      <c r="BC309" s="275"/>
      <c r="BD309" s="271"/>
      <c r="BE309" s="275"/>
      <c r="BF309" s="271"/>
      <c r="BG309" s="275"/>
      <c r="BH309" s="271"/>
      <c r="BI309" s="275"/>
      <c r="BJ309" s="271"/>
      <c r="BK309" s="275"/>
      <c r="BL309" s="271"/>
      <c r="BM309" s="275"/>
      <c r="BN309" s="271"/>
      <c r="BO309" s="275"/>
      <c r="BP309" s="271"/>
      <c r="BQ309" s="275"/>
      <c r="BR309" s="271"/>
      <c r="BS309" s="275"/>
      <c r="BT309" s="271"/>
      <c r="BU309" s="275"/>
      <c r="BV309" s="271"/>
      <c r="BW309" s="275"/>
      <c r="BX309" s="271"/>
      <c r="BY309" s="275"/>
      <c r="BZ309" s="271"/>
      <c r="CA309" s="275"/>
      <c r="CB309" s="271"/>
      <c r="CC309" s="275"/>
      <c r="CD309" s="271"/>
      <c r="CE309" s="275"/>
      <c r="CF309" s="271"/>
      <c r="CG309" s="275"/>
      <c r="CH309" s="271"/>
      <c r="CI309" s="275"/>
      <c r="CJ309" s="271"/>
      <c r="CK309" s="275"/>
      <c r="CL309" s="271"/>
      <c r="CM309" s="275"/>
      <c r="CN309" s="271"/>
      <c r="CO309" s="275"/>
      <c r="CP309" s="271"/>
      <c r="CQ309" s="275"/>
      <c r="CR309" s="271"/>
      <c r="CS309" s="275"/>
      <c r="CT309" s="271"/>
      <c r="CU309" s="275"/>
      <c r="CV309" s="271"/>
      <c r="CW309" s="275"/>
      <c r="CX309" s="271"/>
      <c r="CY309" s="275"/>
      <c r="CZ309" s="271"/>
      <c r="DA309" s="275"/>
      <c r="DB309" s="271"/>
      <c r="DC309" s="275"/>
      <c r="DD309" s="271"/>
      <c r="DE309" s="275"/>
      <c r="DF309" s="271"/>
      <c r="DG309" s="275"/>
      <c r="DH309" s="271"/>
      <c r="DI309" s="275"/>
      <c r="DJ309" s="271"/>
      <c r="DK309" s="275"/>
      <c r="DL309" s="271"/>
      <c r="DM309" s="275"/>
      <c r="DN309" s="271"/>
      <c r="DO309" s="275"/>
      <c r="DP309" s="271"/>
      <c r="DQ309" s="275"/>
      <c r="DR309" s="271"/>
      <c r="DS309" s="275"/>
      <c r="DT309" s="271"/>
      <c r="DU309" s="275"/>
      <c r="DV309" s="271"/>
      <c r="DW309" s="275"/>
      <c r="DX309" s="271"/>
      <c r="DY309" s="275"/>
      <c r="DZ309" s="271"/>
      <c r="EA309" s="275"/>
      <c r="EB309" s="271"/>
      <c r="EC309" s="275"/>
      <c r="ED309" s="271"/>
      <c r="EE309" s="275"/>
      <c r="EF309" s="271"/>
      <c r="EG309" s="275"/>
      <c r="EH309" s="271"/>
      <c r="EI309" s="275"/>
      <c r="EJ309" s="271"/>
      <c r="EK309" s="275"/>
      <c r="EL309" s="271"/>
      <c r="EM309" s="275"/>
      <c r="EN309" s="271"/>
      <c r="EO309" s="275"/>
      <c r="EP309" s="271"/>
      <c r="EQ309" s="275"/>
      <c r="ER309" s="271"/>
      <c r="ES309" s="275"/>
      <c r="ET309" s="271"/>
      <c r="EU309" s="275"/>
      <c r="EV309" s="271"/>
      <c r="EW309" s="275"/>
      <c r="EX309" s="271"/>
      <c r="EY309" s="275"/>
      <c r="EZ309" s="271"/>
      <c r="FA309" s="275"/>
      <c r="FB309" s="271"/>
      <c r="FC309" s="275"/>
      <c r="FD309" s="271"/>
      <c r="FE309" s="275"/>
      <c r="FF309" s="271"/>
      <c r="FG309" s="275"/>
      <c r="FH309" s="271"/>
      <c r="FI309" s="275"/>
      <c r="FJ309" s="271"/>
      <c r="FK309" s="275"/>
      <c r="FL309" s="271"/>
      <c r="FM309" s="275"/>
      <c r="FN309" s="271"/>
      <c r="FO309" s="275"/>
      <c r="FP309" s="271"/>
      <c r="FQ309" s="275"/>
      <c r="FR309" s="271"/>
      <c r="FS309" s="275"/>
      <c r="FT309" s="271"/>
      <c r="FU309" s="275"/>
      <c r="FV309" s="271"/>
      <c r="FW309" s="275"/>
      <c r="FX309" s="271"/>
      <c r="FY309" s="275"/>
      <c r="FZ309" s="271"/>
      <c r="GA309" s="275"/>
      <c r="GB309" s="271"/>
      <c r="GC309" s="275"/>
      <c r="GD309" s="271"/>
      <c r="GE309" s="275"/>
      <c r="GF309" s="271"/>
      <c r="GG309" s="275"/>
      <c r="GH309" s="271"/>
      <c r="GI309" s="275"/>
      <c r="GJ309" s="271"/>
      <c r="GK309" s="275"/>
      <c r="GL309" s="271"/>
      <c r="GM309" s="275"/>
      <c r="GN309" s="271"/>
      <c r="GO309" s="275"/>
      <c r="GP309" s="271"/>
      <c r="GQ309" s="275"/>
      <c r="GR309" s="271"/>
      <c r="GS309" s="275"/>
      <c r="GT309" s="271"/>
      <c r="GU309" s="275"/>
      <c r="GV309" s="271"/>
      <c r="GW309" s="275"/>
      <c r="GX309" s="271"/>
      <c r="GY309" s="275"/>
      <c r="GZ309" s="271"/>
      <c r="HA309" s="275"/>
      <c r="HB309" s="271"/>
      <c r="HC309" s="275"/>
      <c r="HD309" s="271"/>
      <c r="HE309" s="275"/>
      <c r="HF309" s="271"/>
      <c r="HG309" s="275"/>
      <c r="HH309" s="271"/>
      <c r="HI309" s="275"/>
      <c r="HJ309" s="271"/>
      <c r="HK309" s="275"/>
      <c r="HL309" s="271"/>
      <c r="HM309" s="275"/>
      <c r="HN309" s="271"/>
      <c r="HO309" s="275"/>
      <c r="HP309" s="271"/>
      <c r="HQ309" s="275"/>
      <c r="HR309" s="271"/>
      <c r="HS309" s="275"/>
      <c r="HT309" s="271"/>
      <c r="HU309" s="275"/>
      <c r="HV309" s="271"/>
      <c r="HW309" s="275"/>
      <c r="HX309" s="271"/>
      <c r="HY309" s="275"/>
      <c r="HZ309" s="271"/>
      <c r="IA309" s="275"/>
      <c r="IB309" s="271"/>
      <c r="IC309" s="275"/>
      <c r="ID309" s="271"/>
      <c r="IE309" s="275"/>
      <c r="IF309" s="271"/>
      <c r="IG309" s="275"/>
      <c r="IH309" s="271"/>
      <c r="II309" s="275"/>
      <c r="IJ309" s="271"/>
      <c r="IK309" s="275"/>
      <c r="IL309" s="271"/>
      <c r="IM309" s="275"/>
      <c r="IN309" s="271"/>
      <c r="IO309" s="275"/>
      <c r="IP309" s="271"/>
      <c r="IQ309" s="275"/>
      <c r="IR309" s="271"/>
      <c r="IS309" s="275"/>
      <c r="IT309" s="271"/>
      <c r="IU309" s="275"/>
      <c r="IV309" s="271"/>
      <c r="IW309" s="275"/>
      <c r="IX309" s="271"/>
      <c r="IY309" s="275"/>
      <c r="IZ309" s="271"/>
      <c r="JA309" s="275"/>
      <c r="JB309" s="271"/>
      <c r="JC309" s="275"/>
      <c r="JD309" s="271"/>
      <c r="JE309" s="275"/>
      <c r="JF309" s="271"/>
      <c r="JG309" s="275"/>
      <c r="JH309" s="271"/>
      <c r="JI309" s="275"/>
      <c r="JJ309" s="271"/>
      <c r="JK309" s="275"/>
      <c r="JL309" s="271"/>
      <c r="JM309" s="275"/>
      <c r="JN309" s="271"/>
      <c r="JO309" s="275"/>
      <c r="JP309" s="271"/>
      <c r="JQ309" s="275"/>
      <c r="JR309" s="271"/>
      <c r="JS309" s="275"/>
      <c r="JT309" s="271"/>
      <c r="JU309" s="275"/>
      <c r="JV309" s="271"/>
      <c r="JW309" s="275"/>
      <c r="JX309" s="271"/>
      <c r="JY309" s="275"/>
      <c r="JZ309" s="271"/>
      <c r="KA309" s="275"/>
      <c r="KB309" s="271"/>
      <c r="KC309" s="275"/>
      <c r="KD309" s="271"/>
      <c r="KE309" s="275"/>
      <c r="KF309" s="271"/>
      <c r="KG309" s="275"/>
      <c r="KH309" s="271"/>
      <c r="KI309" s="275"/>
      <c r="KJ309" s="271"/>
      <c r="KK309" s="275"/>
      <c r="KL309" s="271"/>
      <c r="KM309" s="275"/>
      <c r="KN309" s="271"/>
      <c r="KO309" s="275"/>
      <c r="KP309" s="271"/>
      <c r="KQ309" s="275"/>
      <c r="KR309" s="271"/>
      <c r="KS309" s="275"/>
      <c r="KT309" s="271"/>
      <c r="KU309" s="275"/>
      <c r="KV309" s="271"/>
      <c r="KW309" s="275"/>
      <c r="KX309" s="271"/>
      <c r="KY309" s="275"/>
      <c r="KZ309" s="271"/>
      <c r="LA309" s="275"/>
      <c r="LB309" s="271"/>
      <c r="LC309" s="275"/>
      <c r="LD309" s="271"/>
      <c r="LE309" s="275"/>
      <c r="LF309" s="271"/>
      <c r="LG309" s="275"/>
      <c r="LH309" s="271"/>
      <c r="LI309" s="275"/>
      <c r="LJ309" s="271"/>
      <c r="LK309" s="275"/>
      <c r="LL309" s="271"/>
      <c r="LM309" s="275"/>
      <c r="LN309" s="271"/>
      <c r="LO309" s="275"/>
      <c r="LP309" s="271"/>
      <c r="LQ309" s="275"/>
      <c r="LR309" s="271"/>
      <c r="LS309" s="275"/>
      <c r="LT309" s="271"/>
      <c r="LU309" s="275"/>
      <c r="LV309" s="271"/>
      <c r="LW309" s="275"/>
      <c r="LX309" s="271"/>
      <c r="LY309" s="275"/>
      <c r="LZ309" s="271"/>
      <c r="MA309" s="275"/>
      <c r="MB309" s="271"/>
      <c r="MC309" s="275"/>
      <c r="MD309" s="271"/>
      <c r="ME309" s="275"/>
      <c r="MF309" s="271"/>
      <c r="MG309" s="275"/>
      <c r="MH309" s="271"/>
      <c r="MI309" s="275"/>
      <c r="MJ309" s="271"/>
      <c r="MK309" s="275"/>
      <c r="ML309" s="271"/>
      <c r="MM309" s="275"/>
      <c r="MN309" s="271"/>
      <c r="MO309" s="275"/>
      <c r="MP309" s="271"/>
      <c r="MQ309" s="275"/>
      <c r="MR309" s="271"/>
      <c r="MS309" s="275"/>
      <c r="MT309" s="271"/>
      <c r="MU309" s="275"/>
      <c r="MV309" s="271"/>
      <c r="MW309" s="275"/>
      <c r="MX309" s="271"/>
      <c r="MY309" s="275"/>
      <c r="MZ309" s="271"/>
      <c r="NA309" s="275"/>
      <c r="NB309" s="271"/>
      <c r="NC309" s="275"/>
      <c r="ND309" s="271"/>
      <c r="NE309" s="275"/>
      <c r="NF309" s="271"/>
      <c r="NG309" s="275"/>
      <c r="NH309" s="271"/>
      <c r="NI309" s="275"/>
      <c r="NJ309" s="271"/>
      <c r="NK309" s="275"/>
      <c r="NL309" s="271"/>
      <c r="NM309" s="275"/>
      <c r="NN309" s="271"/>
      <c r="NO309" s="275"/>
      <c r="NP309" s="271"/>
      <c r="NQ309" s="275"/>
      <c r="NR309" s="271"/>
      <c r="NS309" s="275"/>
      <c r="NT309" s="271"/>
      <c r="NU309" s="275"/>
      <c r="NV309" s="271"/>
      <c r="NW309" s="275"/>
      <c r="NX309" s="271"/>
      <c r="NY309" s="275"/>
      <c r="NZ309" s="271"/>
      <c r="OA309" s="275"/>
      <c r="OB309" s="271"/>
      <c r="OC309" s="275"/>
      <c r="OD309" s="271"/>
      <c r="OE309" s="275"/>
      <c r="OF309" s="271"/>
      <c r="OG309" s="275"/>
      <c r="OH309" s="271"/>
      <c r="OI309" s="275"/>
      <c r="OJ309" s="271"/>
      <c r="OK309" s="275"/>
      <c r="OL309" s="271"/>
      <c r="OM309" s="275"/>
      <c r="ON309" s="271"/>
      <c r="OO309" s="275"/>
      <c r="OP309" s="271"/>
      <c r="OQ309" s="275"/>
      <c r="OR309" s="271"/>
      <c r="OS309" s="275"/>
      <c r="OT309" s="271"/>
      <c r="OU309" s="275"/>
      <c r="OV309" s="271"/>
      <c r="OW309" s="275"/>
      <c r="OX309" s="271"/>
      <c r="OY309" s="275"/>
      <c r="OZ309" s="271"/>
      <c r="PA309" s="275"/>
      <c r="PB309" s="271"/>
      <c r="PC309" s="275"/>
      <c r="PD309" s="271"/>
      <c r="PE309" s="275"/>
      <c r="PF309" s="271"/>
      <c r="PG309" s="275"/>
      <c r="PH309" s="271"/>
      <c r="PI309" s="275"/>
      <c r="PJ309" s="271"/>
      <c r="PK309" s="275"/>
      <c r="PL309" s="271"/>
      <c r="PM309" s="275"/>
      <c r="PN309" s="271"/>
      <c r="PO309" s="275"/>
      <c r="PP309" s="271"/>
      <c r="PQ309" s="275"/>
      <c r="PR309" s="271"/>
      <c r="PS309" s="275"/>
      <c r="PT309" s="271"/>
      <c r="PU309" s="275"/>
      <c r="PV309" s="271"/>
      <c r="PW309" s="275"/>
      <c r="PX309" s="271"/>
      <c r="PY309" s="275"/>
      <c r="PZ309" s="271"/>
      <c r="QA309" s="275"/>
      <c r="QB309" s="271"/>
      <c r="QC309" s="275"/>
      <c r="QD309" s="271"/>
      <c r="QE309" s="275"/>
      <c r="QF309" s="271"/>
      <c r="QG309" s="275"/>
      <c r="QH309" s="271"/>
      <c r="QI309" s="275"/>
      <c r="QJ309" s="271"/>
      <c r="QK309" s="275"/>
      <c r="QL309" s="271"/>
      <c r="QM309" s="275"/>
      <c r="QN309" s="271"/>
      <c r="QO309" s="275"/>
      <c r="QP309" s="271"/>
      <c r="QQ309" s="275"/>
      <c r="QR309" s="271"/>
      <c r="QS309" s="275"/>
      <c r="QT309" s="271"/>
      <c r="QU309" s="275"/>
      <c r="QV309" s="271"/>
      <c r="QW309" s="275"/>
      <c r="QX309" s="271"/>
      <c r="QY309" s="275"/>
      <c r="QZ309" s="271"/>
      <c r="RA309" s="275"/>
      <c r="RB309" s="271"/>
      <c r="RC309" s="275"/>
      <c r="RD309" s="271"/>
      <c r="RE309" s="275"/>
      <c r="RF309" s="271"/>
      <c r="RG309" s="275"/>
      <c r="RH309" s="271"/>
      <c r="RI309" s="275"/>
      <c r="RJ309" s="271"/>
      <c r="RK309" s="275"/>
      <c r="RL309" s="271"/>
      <c r="RM309" s="275"/>
      <c r="RN309" s="271"/>
      <c r="RO309" s="275"/>
      <c r="RP309" s="271"/>
      <c r="RQ309" s="275"/>
      <c r="RR309" s="271"/>
      <c r="RS309" s="275"/>
      <c r="RT309" s="271"/>
      <c r="RU309" s="275"/>
      <c r="RV309" s="271"/>
      <c r="RW309" s="275"/>
      <c r="RX309" s="271"/>
      <c r="RY309" s="275"/>
      <c r="RZ309" s="271"/>
      <c r="SA309" s="275"/>
      <c r="SB309" s="271"/>
      <c r="SC309" s="275"/>
      <c r="SD309" s="271"/>
      <c r="SE309" s="275"/>
      <c r="SF309" s="271"/>
      <c r="SG309" s="275"/>
      <c r="SH309" s="271"/>
      <c r="SI309" s="275"/>
      <c r="SJ309" s="271"/>
      <c r="SK309" s="275"/>
      <c r="SL309" s="271"/>
      <c r="SM309" s="275"/>
      <c r="SN309" s="271"/>
      <c r="SO309" s="275"/>
      <c r="SP309" s="271"/>
      <c r="SQ309" s="275"/>
      <c r="SR309" s="271"/>
      <c r="SS309" s="275"/>
      <c r="ST309" s="271"/>
      <c r="SU309" s="275"/>
      <c r="SV309" s="271"/>
      <c r="SW309" s="275"/>
      <c r="SX309" s="271"/>
      <c r="SY309" s="275"/>
      <c r="SZ309" s="271"/>
      <c r="TA309" s="275"/>
      <c r="TB309" s="271"/>
      <c r="TC309" s="275"/>
      <c r="TD309" s="271"/>
      <c r="TE309" s="275"/>
      <c r="TF309" s="271"/>
      <c r="TG309" s="275"/>
      <c r="TH309" s="271"/>
      <c r="TI309" s="275"/>
      <c r="TJ309" s="271"/>
      <c r="TK309" s="275"/>
      <c r="TL309" s="271"/>
      <c r="TM309" s="275"/>
      <c r="TN309" s="271"/>
      <c r="TO309" s="275"/>
      <c r="TP309" s="271"/>
      <c r="TQ309" s="275"/>
      <c r="TR309" s="271"/>
      <c r="TS309" s="275"/>
      <c r="TT309" s="271"/>
      <c r="TU309" s="275"/>
      <c r="TV309" s="271"/>
      <c r="TW309" s="275"/>
      <c r="TX309" s="271"/>
      <c r="TY309" s="275"/>
      <c r="TZ309" s="271"/>
      <c r="UA309" s="275"/>
      <c r="UB309" s="271"/>
      <c r="UC309" s="275"/>
      <c r="UD309" s="271"/>
      <c r="UE309" s="275"/>
      <c r="UF309" s="271"/>
      <c r="UG309" s="275"/>
      <c r="UH309" s="271"/>
      <c r="UI309" s="275"/>
      <c r="UJ309" s="271"/>
      <c r="UK309" s="275"/>
      <c r="UL309" s="271"/>
      <c r="UM309" s="275"/>
      <c r="UN309" s="271"/>
      <c r="UO309" s="275"/>
      <c r="UP309" s="271"/>
      <c r="UQ309" s="275"/>
      <c r="UR309" s="271"/>
      <c r="US309" s="275"/>
      <c r="UT309" s="271"/>
      <c r="UU309" s="275"/>
      <c r="UV309" s="271"/>
      <c r="UW309" s="275"/>
      <c r="UX309" s="271"/>
      <c r="UY309" s="275"/>
      <c r="UZ309" s="271"/>
      <c r="VA309" s="275"/>
      <c r="VB309" s="271"/>
      <c r="VC309" s="275"/>
      <c r="VD309" s="271"/>
      <c r="VE309" s="275"/>
      <c r="VF309" s="271"/>
      <c r="VG309" s="275"/>
      <c r="VH309" s="271"/>
      <c r="VI309" s="275"/>
      <c r="VJ309" s="271"/>
      <c r="VK309" s="275"/>
      <c r="VL309" s="271"/>
      <c r="VM309" s="275"/>
      <c r="VN309" s="271"/>
      <c r="VO309" s="275"/>
      <c r="VP309" s="271"/>
      <c r="VQ309" s="275"/>
      <c r="VR309" s="271"/>
      <c r="VS309" s="275"/>
      <c r="VT309" s="271"/>
      <c r="VU309" s="275"/>
      <c r="VV309" s="271"/>
      <c r="VW309" s="275"/>
      <c r="VX309" s="271"/>
      <c r="VY309" s="275"/>
      <c r="VZ309" s="271"/>
      <c r="WA309" s="275"/>
      <c r="WB309" s="271"/>
      <c r="WC309" s="275"/>
      <c r="WD309" s="271"/>
      <c r="WE309" s="275"/>
      <c r="WF309" s="271"/>
      <c r="WG309" s="275"/>
      <c r="WH309" s="271"/>
      <c r="WI309" s="275"/>
      <c r="WJ309" s="271"/>
      <c r="WK309" s="275"/>
      <c r="WL309" s="271"/>
      <c r="WM309" s="275"/>
      <c r="WN309" s="271"/>
      <c r="WO309" s="275"/>
      <c r="WP309" s="271"/>
      <c r="WQ309" s="275"/>
      <c r="WR309" s="271"/>
      <c r="WS309" s="275"/>
      <c r="WT309" s="271"/>
      <c r="WU309" s="275"/>
      <c r="WV309" s="271"/>
      <c r="WW309" s="275"/>
      <c r="WX309" s="271"/>
      <c r="WY309" s="275"/>
      <c r="WZ309" s="271"/>
      <c r="XA309" s="275"/>
      <c r="XB309" s="271"/>
      <c r="XC309" s="275"/>
      <c r="XD309" s="271"/>
      <c r="XE309" s="275"/>
      <c r="XF309" s="271"/>
      <c r="XG309" s="275"/>
      <c r="XH309" s="271"/>
      <c r="XI309" s="275"/>
      <c r="XJ309" s="271"/>
      <c r="XK309" s="275"/>
      <c r="XL309" s="271"/>
      <c r="XM309" s="275"/>
      <c r="XN309" s="271"/>
      <c r="XO309" s="275"/>
      <c r="XP309" s="271"/>
      <c r="XQ309" s="275"/>
      <c r="XR309" s="271"/>
      <c r="XS309" s="275"/>
      <c r="XT309" s="271"/>
      <c r="XU309" s="275"/>
      <c r="XV309" s="271"/>
      <c r="XW309" s="275"/>
      <c r="XX309" s="271"/>
      <c r="XY309" s="275"/>
      <c r="XZ309" s="271"/>
      <c r="YA309" s="275"/>
      <c r="YB309" s="271"/>
      <c r="YC309" s="275"/>
      <c r="YD309" s="271"/>
      <c r="YE309" s="275"/>
      <c r="YF309" s="271"/>
      <c r="YG309" s="275"/>
      <c r="YH309" s="271"/>
      <c r="YI309" s="275"/>
      <c r="YJ309" s="271"/>
      <c r="YK309" s="275"/>
      <c r="YL309" s="271"/>
      <c r="YM309" s="275"/>
      <c r="YN309" s="271"/>
      <c r="YO309" s="275"/>
      <c r="YP309" s="271"/>
      <c r="YQ309" s="275"/>
      <c r="YR309" s="271"/>
      <c r="YS309" s="275"/>
      <c r="YT309" s="271"/>
      <c r="YU309" s="275"/>
      <c r="YV309" s="271"/>
      <c r="YW309" s="275"/>
      <c r="YX309" s="271"/>
      <c r="YY309" s="275"/>
      <c r="YZ309" s="271"/>
      <c r="ZA309" s="275"/>
      <c r="ZB309" s="271"/>
      <c r="ZC309" s="275"/>
      <c r="ZD309" s="271"/>
      <c r="ZE309" s="275"/>
      <c r="ZF309" s="271"/>
      <c r="ZG309" s="275"/>
      <c r="ZH309" s="271"/>
      <c r="ZI309" s="275"/>
      <c r="ZJ309" s="271"/>
      <c r="ZK309" s="275"/>
      <c r="ZL309" s="271"/>
      <c r="ZM309" s="275"/>
      <c r="ZN309" s="271"/>
      <c r="ZO309" s="275"/>
      <c r="ZP309" s="271"/>
      <c r="ZQ309" s="275"/>
      <c r="ZR309" s="271"/>
      <c r="ZS309" s="275"/>
      <c r="ZT309" s="271"/>
      <c r="ZU309" s="275"/>
      <c r="ZV309" s="271"/>
      <c r="ZW309" s="275"/>
      <c r="ZX309" s="271"/>
      <c r="ZY309" s="275"/>
      <c r="ZZ309" s="271"/>
      <c r="AAA309" s="275"/>
      <c r="AAB309" s="271"/>
      <c r="AAC309" s="275"/>
      <c r="AAD309" s="271"/>
      <c r="AAE309" s="275"/>
      <c r="AAF309" s="271"/>
      <c r="AAG309" s="275"/>
      <c r="AAH309" s="271"/>
      <c r="AAI309" s="275"/>
      <c r="AAJ309" s="271"/>
      <c r="AAK309" s="275"/>
      <c r="AAL309" s="271"/>
      <c r="AAM309" s="275"/>
      <c r="AAN309" s="271"/>
      <c r="AAO309" s="275"/>
      <c r="AAP309" s="271"/>
      <c r="AAQ309" s="275"/>
      <c r="AAR309" s="271"/>
      <c r="AAS309" s="275"/>
      <c r="AAT309" s="271"/>
      <c r="AAU309" s="275"/>
      <c r="AAV309" s="271"/>
      <c r="AAW309" s="275"/>
      <c r="AAX309" s="271"/>
      <c r="AAY309" s="275"/>
      <c r="AAZ309" s="271"/>
      <c r="ABA309" s="275"/>
      <c r="ABB309" s="271"/>
      <c r="ABC309" s="275"/>
      <c r="ABD309" s="271"/>
      <c r="ABE309" s="275"/>
      <c r="ABF309" s="271"/>
      <c r="ABG309" s="275"/>
      <c r="ABH309" s="271"/>
      <c r="ABI309" s="275"/>
      <c r="ABJ309" s="271"/>
      <c r="ABK309" s="275"/>
      <c r="ABL309" s="271"/>
      <c r="ABM309" s="275"/>
      <c r="ABN309" s="271"/>
      <c r="ABO309" s="275"/>
      <c r="ABP309" s="271"/>
      <c r="ABQ309" s="275"/>
      <c r="ABR309" s="271"/>
      <c r="ABS309" s="275"/>
      <c r="ABT309" s="271"/>
      <c r="ABU309" s="275"/>
      <c r="ABV309" s="271"/>
      <c r="ABW309" s="275"/>
      <c r="ABX309" s="271"/>
      <c r="ABY309" s="275"/>
      <c r="ABZ309" s="271"/>
      <c r="ACA309" s="275"/>
      <c r="ACB309" s="271"/>
      <c r="ACC309" s="275"/>
      <c r="ACD309" s="271"/>
      <c r="ACE309" s="275"/>
      <c r="ACF309" s="271"/>
      <c r="ACG309" s="275"/>
      <c r="ACH309" s="271"/>
      <c r="ACI309" s="275"/>
      <c r="ACJ309" s="271"/>
      <c r="ACK309" s="275"/>
      <c r="ACL309" s="271"/>
      <c r="ACM309" s="275"/>
      <c r="ACN309" s="271"/>
      <c r="ACO309" s="275"/>
      <c r="ACP309" s="271"/>
      <c r="ACQ309" s="275"/>
      <c r="ACR309" s="271"/>
      <c r="ACS309" s="275"/>
      <c r="ACT309" s="271"/>
      <c r="ACU309" s="275"/>
      <c r="ACV309" s="271"/>
      <c r="ACW309" s="275"/>
      <c r="ACX309" s="271"/>
      <c r="ACY309" s="275"/>
      <c r="ACZ309" s="271"/>
      <c r="ADA309" s="275"/>
      <c r="ADB309" s="271"/>
      <c r="ADC309" s="275"/>
      <c r="ADD309" s="271"/>
      <c r="ADE309" s="275"/>
      <c r="ADF309" s="271"/>
      <c r="ADG309" s="275"/>
      <c r="ADH309" s="271"/>
      <c r="ADI309" s="275"/>
      <c r="ADJ309" s="271"/>
      <c r="ADK309" s="275"/>
      <c r="ADL309" s="271"/>
      <c r="ADM309" s="275"/>
      <c r="ADN309" s="271"/>
      <c r="ADO309" s="275"/>
      <c r="ADP309" s="271"/>
      <c r="ADQ309" s="275"/>
      <c r="ADR309" s="271"/>
      <c r="ADS309" s="275"/>
      <c r="ADT309" s="271"/>
      <c r="ADU309" s="275"/>
      <c r="ADV309" s="271"/>
      <c r="ADW309" s="275"/>
      <c r="ADX309" s="271"/>
      <c r="ADY309" s="275"/>
      <c r="ADZ309" s="271"/>
      <c r="AEA309" s="275"/>
      <c r="AEB309" s="271"/>
      <c r="AEC309" s="275"/>
      <c r="AED309" s="271"/>
      <c r="AEE309" s="275"/>
      <c r="AEF309" s="271"/>
      <c r="AEG309" s="275"/>
      <c r="AEH309" s="271"/>
      <c r="AEI309" s="275"/>
      <c r="AEJ309" s="271"/>
      <c r="AEK309" s="275"/>
      <c r="AEL309" s="271"/>
      <c r="AEM309" s="275"/>
      <c r="AEN309" s="271"/>
      <c r="AEO309" s="275"/>
      <c r="AEP309" s="271"/>
      <c r="AEQ309" s="275"/>
      <c r="AER309" s="271"/>
      <c r="AES309" s="275"/>
      <c r="AET309" s="271"/>
      <c r="AEU309" s="275"/>
      <c r="AEV309" s="271"/>
      <c r="AEW309" s="275"/>
      <c r="AEX309" s="271"/>
      <c r="AEY309" s="275"/>
      <c r="AEZ309" s="271"/>
      <c r="AFA309" s="275"/>
      <c r="AFB309" s="271"/>
      <c r="AFC309" s="275"/>
      <c r="AFD309" s="271"/>
      <c r="AFE309" s="275"/>
      <c r="AFF309" s="271"/>
      <c r="AFG309" s="275"/>
      <c r="AFH309" s="271"/>
      <c r="AFI309" s="275"/>
      <c r="AFJ309" s="271"/>
      <c r="AFK309" s="275"/>
      <c r="AFL309" s="271"/>
      <c r="AFM309" s="275"/>
      <c r="AFN309" s="271"/>
      <c r="AFO309" s="275"/>
      <c r="AFP309" s="271"/>
      <c r="AFQ309" s="275"/>
      <c r="AFR309" s="271"/>
      <c r="AFS309" s="275"/>
      <c r="AFT309" s="271"/>
      <c r="AFU309" s="275"/>
      <c r="AFV309" s="271"/>
      <c r="AFW309" s="275"/>
      <c r="AFX309" s="271"/>
      <c r="AFY309" s="275"/>
      <c r="AFZ309" s="271"/>
      <c r="AGA309" s="275"/>
      <c r="AGB309" s="271"/>
      <c r="AGC309" s="275"/>
      <c r="AGD309" s="271"/>
      <c r="AGE309" s="275"/>
      <c r="AGF309" s="271"/>
      <c r="AGG309" s="275"/>
      <c r="AGH309" s="271"/>
      <c r="AGI309" s="275"/>
      <c r="AGJ309" s="271"/>
      <c r="AGK309" s="275"/>
      <c r="AGL309" s="271"/>
      <c r="AGM309" s="275"/>
      <c r="AGN309" s="271"/>
      <c r="AGO309" s="275"/>
      <c r="AGP309" s="271"/>
      <c r="AGQ309" s="275"/>
      <c r="AGR309" s="271"/>
      <c r="AGS309" s="275"/>
      <c r="AGT309" s="271"/>
      <c r="AGU309" s="275"/>
      <c r="AGV309" s="271"/>
      <c r="AGW309" s="275"/>
      <c r="AGX309" s="271"/>
      <c r="AGY309" s="275"/>
      <c r="AGZ309" s="271"/>
      <c r="AHA309" s="275"/>
      <c r="AHB309" s="271"/>
      <c r="AHC309" s="275"/>
      <c r="AHD309" s="271"/>
      <c r="AHE309" s="275"/>
      <c r="AHF309" s="271"/>
      <c r="AHG309" s="275"/>
      <c r="AHH309" s="271"/>
      <c r="AHI309" s="275"/>
      <c r="AHJ309" s="271"/>
      <c r="AHK309" s="275"/>
      <c r="AHL309" s="271"/>
      <c r="AHM309" s="275"/>
      <c r="AHN309" s="271"/>
      <c r="AHO309" s="275"/>
      <c r="AHP309" s="271"/>
      <c r="AHQ309" s="275"/>
      <c r="AHR309" s="271"/>
      <c r="AHS309" s="275"/>
      <c r="AHT309" s="271"/>
      <c r="AHU309" s="275"/>
      <c r="AHV309" s="271"/>
      <c r="AHW309" s="275"/>
      <c r="AHX309" s="271"/>
      <c r="AHY309" s="275"/>
      <c r="AHZ309" s="271"/>
      <c r="AIA309" s="275"/>
      <c r="AIB309" s="271"/>
      <c r="AIC309" s="275"/>
      <c r="AID309" s="271"/>
      <c r="AIE309" s="275"/>
      <c r="AIF309" s="271"/>
      <c r="AIG309" s="275"/>
      <c r="AIH309" s="271"/>
      <c r="AII309" s="275"/>
      <c r="AIJ309" s="271"/>
      <c r="AIK309" s="275"/>
      <c r="AIL309" s="271"/>
      <c r="AIM309" s="275"/>
      <c r="AIN309" s="271"/>
      <c r="AIO309" s="275"/>
      <c r="AIP309" s="271"/>
      <c r="AIQ309" s="275"/>
      <c r="AIR309" s="271"/>
      <c r="AIS309" s="275"/>
      <c r="AIT309" s="271"/>
      <c r="AIU309" s="275"/>
      <c r="AIV309" s="271"/>
      <c r="AIW309" s="275"/>
      <c r="AIX309" s="271"/>
      <c r="AIY309" s="275"/>
      <c r="AIZ309" s="271"/>
      <c r="AJA309" s="275"/>
      <c r="AJB309" s="271"/>
      <c r="AJC309" s="275"/>
      <c r="AJD309" s="271"/>
      <c r="AJE309" s="275"/>
      <c r="AJF309" s="271"/>
      <c r="AJG309" s="275"/>
      <c r="AJH309" s="271"/>
      <c r="AJI309" s="275"/>
      <c r="AJJ309" s="271"/>
      <c r="AJK309" s="275"/>
      <c r="AJL309" s="271"/>
      <c r="AJM309" s="275"/>
      <c r="AJN309" s="271"/>
      <c r="AJO309" s="275"/>
      <c r="AJP309" s="271"/>
      <c r="AJQ309" s="275"/>
      <c r="AJR309" s="271"/>
      <c r="AJS309" s="275"/>
      <c r="AJT309" s="271"/>
      <c r="AJU309" s="275"/>
      <c r="AJV309" s="271"/>
      <c r="AJW309" s="275"/>
      <c r="AJX309" s="271"/>
      <c r="AJY309" s="275"/>
      <c r="AJZ309" s="271"/>
      <c r="AKA309" s="275"/>
      <c r="AKB309" s="271"/>
      <c r="AKC309" s="275"/>
      <c r="AKD309" s="271"/>
      <c r="AKE309" s="275"/>
      <c r="AKF309" s="271"/>
      <c r="AKG309" s="275"/>
      <c r="AKH309" s="271"/>
      <c r="AKI309" s="275"/>
      <c r="AKJ309" s="271"/>
      <c r="AKK309" s="275"/>
      <c r="AKL309" s="271"/>
      <c r="AKM309" s="275"/>
      <c r="AKN309" s="271"/>
      <c r="AKO309" s="275"/>
      <c r="AKP309" s="271"/>
      <c r="AKQ309" s="275"/>
      <c r="AKR309" s="271"/>
      <c r="AKS309" s="275"/>
      <c r="AKT309" s="271"/>
      <c r="AKU309" s="275"/>
      <c r="AKV309" s="271"/>
      <c r="AKW309" s="275"/>
      <c r="AKX309" s="271"/>
      <c r="AKY309" s="275"/>
      <c r="AKZ309" s="271"/>
      <c r="ALA309" s="275"/>
      <c r="ALB309" s="271"/>
      <c r="ALC309" s="275"/>
      <c r="ALD309" s="271"/>
      <c r="ALE309" s="275"/>
      <c r="ALF309" s="271"/>
      <c r="ALG309" s="275"/>
      <c r="ALH309" s="271"/>
      <c r="ALI309" s="275"/>
      <c r="ALJ309" s="271"/>
      <c r="ALK309" s="275"/>
      <c r="ALL309" s="271"/>
      <c r="ALM309" s="275"/>
      <c r="ALN309" s="271"/>
      <c r="ALO309" s="275"/>
      <c r="ALP309" s="271"/>
      <c r="ALQ309" s="275"/>
      <c r="ALR309" s="271"/>
      <c r="ALS309" s="275"/>
      <c r="ALT309" s="271"/>
      <c r="ALU309" s="275"/>
      <c r="ALV309" s="271"/>
      <c r="ALW309" s="275"/>
      <c r="ALX309" s="271"/>
      <c r="ALY309" s="275"/>
      <c r="ALZ309" s="271"/>
      <c r="AMA309" s="275"/>
      <c r="AMB309" s="271"/>
      <c r="AMC309" s="275"/>
      <c r="AMD309" s="271"/>
      <c r="AME309" s="275"/>
      <c r="AMF309" s="271"/>
      <c r="AMG309" s="275"/>
      <c r="AMH309" s="271"/>
      <c r="AMI309" s="275"/>
      <c r="AMJ309" s="271"/>
      <c r="AMK309" s="275"/>
      <c r="AML309" s="271"/>
      <c r="AMM309" s="275"/>
      <c r="AMN309" s="271"/>
      <c r="AMO309" s="275"/>
      <c r="AMP309" s="271"/>
      <c r="AMQ309" s="275"/>
      <c r="AMR309" s="271"/>
      <c r="AMS309" s="275"/>
      <c r="AMT309" s="271"/>
      <c r="AMU309" s="275"/>
      <c r="AMV309" s="271"/>
      <c r="AMW309" s="275"/>
      <c r="AMX309" s="271"/>
      <c r="AMY309" s="275"/>
      <c r="AMZ309" s="271"/>
      <c r="ANA309" s="275"/>
      <c r="ANB309" s="271"/>
      <c r="ANC309" s="275"/>
      <c r="AND309" s="271"/>
      <c r="ANE309" s="275"/>
      <c r="ANF309" s="271"/>
      <c r="ANG309" s="275"/>
      <c r="ANH309" s="271"/>
      <c r="ANI309" s="275"/>
      <c r="ANJ309" s="271"/>
      <c r="ANK309" s="275"/>
      <c r="ANL309" s="271"/>
      <c r="ANM309" s="275"/>
      <c r="ANN309" s="271"/>
      <c r="ANO309" s="275"/>
      <c r="ANP309" s="271"/>
      <c r="ANQ309" s="275"/>
      <c r="ANR309" s="271"/>
      <c r="ANS309" s="275"/>
      <c r="ANT309" s="271"/>
      <c r="ANU309" s="275"/>
      <c r="ANV309" s="271"/>
      <c r="ANW309" s="275"/>
      <c r="ANX309" s="271"/>
      <c r="ANY309" s="275"/>
      <c r="ANZ309" s="271"/>
      <c r="AOA309" s="275"/>
      <c r="AOB309" s="271"/>
      <c r="AOC309" s="275"/>
      <c r="AOD309" s="271"/>
      <c r="AOE309" s="275"/>
      <c r="AOF309" s="271"/>
      <c r="AOG309" s="275"/>
      <c r="AOH309" s="271"/>
      <c r="AOI309" s="275"/>
      <c r="AOJ309" s="271"/>
      <c r="AOK309" s="275"/>
      <c r="AOL309" s="271"/>
      <c r="AOM309" s="275"/>
      <c r="AON309" s="271"/>
      <c r="AOO309" s="275"/>
      <c r="AOP309" s="271"/>
      <c r="AOQ309" s="275"/>
      <c r="AOR309" s="271"/>
      <c r="AOS309" s="275"/>
      <c r="AOT309" s="271"/>
      <c r="AOU309" s="275"/>
      <c r="AOV309" s="271"/>
      <c r="AOW309" s="275"/>
      <c r="AOX309" s="271"/>
      <c r="AOY309" s="275"/>
      <c r="AOZ309" s="271"/>
      <c r="APA309" s="275"/>
      <c r="APB309" s="271"/>
      <c r="APC309" s="275"/>
      <c r="APD309" s="271"/>
      <c r="APE309" s="275"/>
      <c r="APF309" s="271"/>
      <c r="APG309" s="275"/>
      <c r="APH309" s="271"/>
      <c r="API309" s="275"/>
      <c r="APJ309" s="271"/>
      <c r="APK309" s="275"/>
      <c r="APL309" s="271"/>
      <c r="APM309" s="275"/>
      <c r="APN309" s="271"/>
      <c r="APO309" s="275"/>
      <c r="APP309" s="271"/>
      <c r="APQ309" s="275"/>
      <c r="APR309" s="271"/>
      <c r="APS309" s="275"/>
      <c r="APT309" s="271"/>
      <c r="APU309" s="275"/>
      <c r="APV309" s="271"/>
      <c r="APW309" s="275"/>
      <c r="APX309" s="271"/>
      <c r="APY309" s="275"/>
      <c r="APZ309" s="271"/>
      <c r="AQA309" s="275"/>
      <c r="AQB309" s="271"/>
      <c r="AQC309" s="275"/>
      <c r="AQD309" s="271"/>
      <c r="AQE309" s="275"/>
      <c r="AQF309" s="271"/>
      <c r="AQG309" s="275"/>
      <c r="AQH309" s="271"/>
      <c r="AQI309" s="275"/>
      <c r="AQJ309" s="271"/>
      <c r="AQK309" s="275"/>
      <c r="AQL309" s="271"/>
      <c r="AQM309" s="275"/>
      <c r="AQN309" s="271"/>
      <c r="AQO309" s="275"/>
      <c r="AQP309" s="271"/>
      <c r="AQQ309" s="275"/>
      <c r="AQR309" s="271"/>
      <c r="AQS309" s="275"/>
      <c r="AQT309" s="271"/>
      <c r="AQU309" s="275"/>
      <c r="AQV309" s="271"/>
      <c r="AQW309" s="275"/>
      <c r="AQX309" s="271"/>
      <c r="AQY309" s="275"/>
      <c r="AQZ309" s="271"/>
      <c r="ARA309" s="275"/>
      <c r="ARB309" s="271"/>
      <c r="ARC309" s="275"/>
      <c r="ARD309" s="271"/>
      <c r="ARE309" s="275"/>
      <c r="ARF309" s="271"/>
      <c r="ARG309" s="275"/>
      <c r="ARH309" s="271"/>
      <c r="ARI309" s="275"/>
      <c r="ARJ309" s="271"/>
      <c r="ARK309" s="275"/>
      <c r="ARL309" s="271"/>
      <c r="ARM309" s="275"/>
      <c r="ARN309" s="271"/>
      <c r="ARO309" s="275"/>
      <c r="ARP309" s="271"/>
      <c r="ARQ309" s="275"/>
      <c r="ARR309" s="271"/>
      <c r="ARS309" s="275"/>
      <c r="ART309" s="271"/>
      <c r="ARU309" s="275"/>
      <c r="ARV309" s="271"/>
      <c r="ARW309" s="275"/>
      <c r="ARX309" s="271"/>
      <c r="ARY309" s="275"/>
      <c r="ARZ309" s="271"/>
      <c r="ASA309" s="275"/>
      <c r="ASB309" s="271"/>
      <c r="ASC309" s="275"/>
      <c r="ASD309" s="271"/>
      <c r="ASE309" s="275"/>
      <c r="ASF309" s="271"/>
      <c r="ASG309" s="275"/>
      <c r="ASH309" s="271"/>
      <c r="ASI309" s="275"/>
      <c r="ASJ309" s="271"/>
      <c r="ASK309" s="275"/>
      <c r="ASL309" s="271"/>
      <c r="ASM309" s="275"/>
      <c r="ASN309" s="271"/>
      <c r="ASO309" s="275"/>
      <c r="ASP309" s="271"/>
      <c r="ASQ309" s="275"/>
      <c r="ASR309" s="271"/>
      <c r="ASS309" s="275"/>
      <c r="AST309" s="271"/>
      <c r="ASU309" s="275"/>
      <c r="ASV309" s="271"/>
      <c r="ASW309" s="275"/>
      <c r="ASX309" s="271"/>
      <c r="ASY309" s="275"/>
      <c r="ASZ309" s="271"/>
      <c r="ATA309" s="275"/>
      <c r="ATB309" s="271"/>
      <c r="ATC309" s="275"/>
      <c r="ATD309" s="271"/>
      <c r="ATE309" s="275"/>
      <c r="ATF309" s="271"/>
      <c r="ATG309" s="275"/>
      <c r="ATH309" s="271"/>
      <c r="ATI309" s="275"/>
      <c r="ATJ309" s="271"/>
      <c r="ATK309" s="275"/>
      <c r="ATL309" s="271"/>
      <c r="ATM309" s="275"/>
      <c r="ATN309" s="271"/>
      <c r="ATO309" s="275"/>
      <c r="ATP309" s="271"/>
      <c r="ATQ309" s="275"/>
      <c r="ATR309" s="271"/>
      <c r="ATS309" s="275"/>
      <c r="ATT309" s="271"/>
      <c r="ATU309" s="275"/>
      <c r="ATV309" s="271"/>
      <c r="ATW309" s="275"/>
      <c r="ATX309" s="271"/>
      <c r="ATY309" s="275"/>
      <c r="ATZ309" s="271"/>
      <c r="AUA309" s="275"/>
      <c r="AUB309" s="271"/>
      <c r="AUC309" s="275"/>
      <c r="AUD309" s="271"/>
      <c r="AUE309" s="275"/>
      <c r="AUF309" s="271"/>
      <c r="AUG309" s="275"/>
      <c r="AUH309" s="271"/>
      <c r="AUI309" s="275"/>
      <c r="AUJ309" s="271"/>
      <c r="AUK309" s="275"/>
      <c r="AUL309" s="271"/>
      <c r="AUM309" s="275"/>
      <c r="AUN309" s="271"/>
      <c r="AUO309" s="275"/>
      <c r="AUP309" s="271"/>
      <c r="AUQ309" s="275"/>
      <c r="AUR309" s="271"/>
      <c r="AUS309" s="275"/>
      <c r="AUT309" s="271"/>
      <c r="AUU309" s="275"/>
      <c r="AUV309" s="271"/>
      <c r="AUW309" s="275"/>
      <c r="AUX309" s="271"/>
      <c r="AUY309" s="275"/>
      <c r="AUZ309" s="271"/>
      <c r="AVA309" s="275"/>
      <c r="AVB309" s="271"/>
      <c r="AVC309" s="275"/>
      <c r="AVD309" s="271"/>
      <c r="AVE309" s="275"/>
      <c r="AVF309" s="271"/>
      <c r="AVG309" s="275"/>
      <c r="AVH309" s="271"/>
      <c r="AVI309" s="275"/>
      <c r="AVJ309" s="271"/>
      <c r="AVK309" s="275"/>
      <c r="AVL309" s="271"/>
      <c r="AVM309" s="275"/>
      <c r="AVN309" s="271"/>
      <c r="AVO309" s="275"/>
      <c r="AVP309" s="271"/>
      <c r="AVQ309" s="275"/>
      <c r="AVR309" s="271"/>
      <c r="AVS309" s="275"/>
      <c r="AVT309" s="271"/>
      <c r="AVU309" s="275"/>
      <c r="AVV309" s="271"/>
      <c r="AVW309" s="275"/>
      <c r="AVX309" s="271"/>
      <c r="AVY309" s="275"/>
      <c r="AVZ309" s="271"/>
      <c r="AWA309" s="275"/>
      <c r="AWB309" s="271"/>
      <c r="AWC309" s="275"/>
      <c r="AWD309" s="271"/>
      <c r="AWE309" s="275"/>
      <c r="AWF309" s="271"/>
      <c r="AWG309" s="275"/>
      <c r="AWH309" s="271"/>
      <c r="AWI309" s="275"/>
      <c r="AWJ309" s="271"/>
      <c r="AWK309" s="275"/>
      <c r="AWL309" s="271"/>
      <c r="AWM309" s="275"/>
      <c r="AWN309" s="271"/>
      <c r="AWO309" s="275"/>
      <c r="AWP309" s="271"/>
      <c r="AWQ309" s="275"/>
      <c r="AWR309" s="271"/>
      <c r="AWS309" s="275"/>
      <c r="AWT309" s="271"/>
      <c r="AWU309" s="275"/>
      <c r="AWV309" s="271"/>
      <c r="AWW309" s="275"/>
      <c r="AWX309" s="271"/>
      <c r="AWY309" s="275"/>
      <c r="AWZ309" s="271"/>
      <c r="AXA309" s="275"/>
      <c r="AXB309" s="271"/>
      <c r="AXC309" s="275"/>
      <c r="AXD309" s="271"/>
      <c r="AXE309" s="275"/>
      <c r="AXF309" s="271"/>
      <c r="AXG309" s="275"/>
      <c r="AXH309" s="271"/>
      <c r="AXI309" s="275"/>
      <c r="AXJ309" s="271"/>
      <c r="AXK309" s="275"/>
      <c r="AXL309" s="271"/>
      <c r="AXM309" s="275"/>
      <c r="AXN309" s="271"/>
      <c r="AXO309" s="275"/>
      <c r="AXP309" s="271"/>
      <c r="AXQ309" s="275"/>
      <c r="AXR309" s="271"/>
      <c r="AXS309" s="275"/>
      <c r="AXT309" s="271"/>
      <c r="AXU309" s="275"/>
      <c r="AXV309" s="271"/>
      <c r="AXW309" s="275"/>
      <c r="AXX309" s="271"/>
      <c r="AXY309" s="275"/>
      <c r="AXZ309" s="271"/>
      <c r="AYA309" s="275"/>
      <c r="AYB309" s="271"/>
      <c r="AYC309" s="275"/>
      <c r="AYD309" s="271"/>
      <c r="AYE309" s="275"/>
      <c r="AYF309" s="271"/>
      <c r="AYG309" s="275"/>
      <c r="AYH309" s="271"/>
      <c r="AYI309" s="275"/>
      <c r="AYJ309" s="271"/>
      <c r="AYK309" s="275"/>
      <c r="AYL309" s="271"/>
      <c r="AYM309" s="275"/>
      <c r="AYN309" s="271"/>
      <c r="AYO309" s="275"/>
      <c r="AYP309" s="271"/>
      <c r="AYQ309" s="275"/>
      <c r="AYR309" s="271"/>
      <c r="AYS309" s="275"/>
      <c r="AYT309" s="271"/>
      <c r="AYU309" s="275"/>
      <c r="AYV309" s="271"/>
      <c r="AYW309" s="275"/>
      <c r="AYX309" s="271"/>
      <c r="AYY309" s="275"/>
      <c r="AYZ309" s="271"/>
      <c r="AZA309" s="275"/>
      <c r="AZB309" s="271"/>
      <c r="AZC309" s="275"/>
      <c r="AZD309" s="271"/>
      <c r="AZE309" s="275"/>
      <c r="AZF309" s="271"/>
      <c r="AZG309" s="275"/>
      <c r="AZH309" s="271"/>
      <c r="AZI309" s="275"/>
      <c r="AZJ309" s="271"/>
      <c r="AZK309" s="275"/>
      <c r="AZL309" s="271"/>
      <c r="AZM309" s="275"/>
      <c r="AZN309" s="271"/>
      <c r="AZO309" s="275"/>
      <c r="AZP309" s="271"/>
      <c r="AZQ309" s="275"/>
      <c r="AZR309" s="271"/>
      <c r="AZS309" s="275"/>
      <c r="AZT309" s="271"/>
      <c r="AZU309" s="275"/>
      <c r="AZV309" s="271"/>
      <c r="AZW309" s="275"/>
      <c r="AZX309" s="271"/>
      <c r="AZY309" s="275"/>
      <c r="AZZ309" s="271"/>
      <c r="BAA309" s="275"/>
      <c r="BAB309" s="271"/>
      <c r="BAC309" s="275"/>
      <c r="BAD309" s="271"/>
      <c r="BAE309" s="275"/>
      <c r="BAF309" s="271"/>
      <c r="BAG309" s="275"/>
      <c r="BAH309" s="271"/>
      <c r="BAI309" s="275"/>
      <c r="BAJ309" s="271"/>
      <c r="BAK309" s="275"/>
      <c r="BAL309" s="271"/>
      <c r="BAM309" s="275"/>
      <c r="BAN309" s="271"/>
      <c r="BAO309" s="275"/>
      <c r="BAP309" s="271"/>
      <c r="BAQ309" s="275"/>
      <c r="BAR309" s="271"/>
      <c r="BAS309" s="275"/>
      <c r="BAT309" s="271"/>
      <c r="BAU309" s="275"/>
      <c r="BAV309" s="271"/>
      <c r="BAW309" s="275"/>
      <c r="BAX309" s="271"/>
      <c r="BAY309" s="275"/>
      <c r="BAZ309" s="271"/>
      <c r="BBA309" s="275"/>
      <c r="BBB309" s="271"/>
      <c r="BBC309" s="275"/>
      <c r="BBD309" s="271"/>
      <c r="BBE309" s="275"/>
      <c r="BBF309" s="271"/>
      <c r="BBG309" s="275"/>
      <c r="BBH309" s="271"/>
      <c r="BBI309" s="275"/>
      <c r="BBJ309" s="271"/>
      <c r="BBK309" s="275"/>
      <c r="BBL309" s="271"/>
      <c r="BBM309" s="275"/>
      <c r="BBN309" s="271"/>
      <c r="BBO309" s="275"/>
      <c r="BBP309" s="271"/>
      <c r="BBQ309" s="275"/>
      <c r="BBR309" s="271"/>
      <c r="BBS309" s="275"/>
      <c r="BBT309" s="271"/>
      <c r="BBU309" s="275"/>
      <c r="BBV309" s="271"/>
      <c r="BBW309" s="275"/>
      <c r="BBX309" s="271"/>
      <c r="BBY309" s="275"/>
      <c r="BBZ309" s="271"/>
      <c r="BCA309" s="275"/>
      <c r="BCB309" s="271"/>
      <c r="BCC309" s="275"/>
      <c r="BCD309" s="271"/>
      <c r="BCE309" s="275"/>
      <c r="BCF309" s="271"/>
      <c r="BCG309" s="275"/>
      <c r="BCH309" s="271"/>
      <c r="BCI309" s="275"/>
      <c r="BCJ309" s="271"/>
      <c r="BCK309" s="275"/>
      <c r="BCL309" s="271"/>
      <c r="BCM309" s="275"/>
      <c r="BCN309" s="271"/>
      <c r="BCO309" s="275"/>
      <c r="BCP309" s="271"/>
      <c r="BCQ309" s="275"/>
      <c r="BCR309" s="271"/>
      <c r="BCS309" s="275"/>
      <c r="BCT309" s="271"/>
      <c r="BCU309" s="275"/>
      <c r="BCV309" s="271"/>
      <c r="BCW309" s="275"/>
      <c r="BCX309" s="271"/>
      <c r="BCY309" s="275"/>
      <c r="BCZ309" s="271"/>
      <c r="BDA309" s="275"/>
      <c r="BDB309" s="271"/>
      <c r="BDC309" s="275"/>
      <c r="BDD309" s="271"/>
      <c r="BDE309" s="275"/>
      <c r="BDF309" s="271"/>
      <c r="BDG309" s="275"/>
      <c r="BDH309" s="271"/>
      <c r="BDI309" s="275"/>
      <c r="BDJ309" s="271"/>
      <c r="BDK309" s="275"/>
      <c r="BDL309" s="271"/>
      <c r="BDM309" s="275"/>
      <c r="BDN309" s="271"/>
      <c r="BDO309" s="275"/>
      <c r="BDP309" s="271"/>
      <c r="BDQ309" s="275"/>
      <c r="BDR309" s="271"/>
      <c r="BDS309" s="275"/>
      <c r="BDT309" s="271"/>
      <c r="BDU309" s="275"/>
      <c r="BDV309" s="271"/>
      <c r="BDW309" s="275"/>
      <c r="BDX309" s="271"/>
      <c r="BDY309" s="275"/>
      <c r="BDZ309" s="271"/>
      <c r="BEA309" s="275"/>
      <c r="BEB309" s="271"/>
      <c r="BEC309" s="275"/>
      <c r="BED309" s="271"/>
      <c r="BEE309" s="275"/>
      <c r="BEF309" s="271"/>
      <c r="BEG309" s="275"/>
      <c r="BEH309" s="271"/>
      <c r="BEI309" s="275"/>
      <c r="BEJ309" s="271"/>
      <c r="BEK309" s="275"/>
      <c r="BEL309" s="271"/>
      <c r="BEM309" s="275"/>
      <c r="BEN309" s="271"/>
      <c r="BEO309" s="275"/>
      <c r="BEP309" s="271"/>
      <c r="BEQ309" s="275"/>
      <c r="BER309" s="271"/>
      <c r="BES309" s="275"/>
      <c r="BET309" s="271"/>
      <c r="BEU309" s="275"/>
      <c r="BEV309" s="271"/>
      <c r="BEW309" s="275"/>
      <c r="BEX309" s="271"/>
      <c r="BEY309" s="275"/>
      <c r="BEZ309" s="271"/>
      <c r="BFA309" s="275"/>
      <c r="BFB309" s="271"/>
      <c r="BFC309" s="275"/>
      <c r="BFD309" s="271"/>
      <c r="BFE309" s="275"/>
      <c r="BFF309" s="271"/>
      <c r="BFG309" s="275"/>
      <c r="BFH309" s="271"/>
      <c r="BFI309" s="275"/>
      <c r="BFJ309" s="271"/>
      <c r="BFK309" s="275"/>
      <c r="BFL309" s="271"/>
      <c r="BFM309" s="275"/>
      <c r="BFN309" s="271"/>
      <c r="BFO309" s="275"/>
      <c r="BFP309" s="271"/>
      <c r="BFQ309" s="275"/>
      <c r="BFR309" s="271"/>
      <c r="BFS309" s="275"/>
      <c r="BFT309" s="271"/>
      <c r="BFU309" s="275"/>
      <c r="BFV309" s="271"/>
      <c r="BFW309" s="275"/>
      <c r="BFX309" s="271"/>
      <c r="BFY309" s="275"/>
      <c r="BFZ309" s="271"/>
      <c r="BGA309" s="275"/>
      <c r="BGB309" s="271"/>
      <c r="BGC309" s="275"/>
      <c r="BGD309" s="271"/>
      <c r="BGE309" s="275"/>
      <c r="BGF309" s="271"/>
      <c r="BGG309" s="275"/>
      <c r="BGH309" s="271"/>
      <c r="BGI309" s="275"/>
      <c r="BGJ309" s="271"/>
      <c r="BGK309" s="275"/>
      <c r="BGL309" s="271"/>
      <c r="BGM309" s="275"/>
      <c r="BGN309" s="271"/>
      <c r="BGO309" s="275"/>
      <c r="BGP309" s="271"/>
      <c r="BGQ309" s="275"/>
      <c r="BGR309" s="271"/>
      <c r="BGS309" s="275"/>
      <c r="BGT309" s="271"/>
      <c r="BGU309" s="275"/>
      <c r="BGV309" s="271"/>
      <c r="BGW309" s="275"/>
      <c r="BGX309" s="271"/>
      <c r="BGY309" s="275"/>
      <c r="BGZ309" s="271"/>
      <c r="BHA309" s="275"/>
      <c r="BHB309" s="271"/>
      <c r="BHC309" s="275"/>
      <c r="BHD309" s="271"/>
      <c r="BHE309" s="275"/>
      <c r="BHF309" s="271"/>
      <c r="BHG309" s="275"/>
      <c r="BHH309" s="271"/>
      <c r="BHI309" s="275"/>
      <c r="BHJ309" s="271"/>
      <c r="BHK309" s="275"/>
      <c r="BHL309" s="271"/>
      <c r="BHM309" s="275"/>
      <c r="BHN309" s="271"/>
      <c r="BHO309" s="275"/>
      <c r="BHP309" s="271"/>
      <c r="BHQ309" s="275"/>
      <c r="BHR309" s="271"/>
      <c r="BHS309" s="275"/>
      <c r="BHT309" s="271"/>
      <c r="BHU309" s="275"/>
      <c r="BHV309" s="271"/>
      <c r="BHW309" s="275"/>
      <c r="BHX309" s="271"/>
      <c r="BHY309" s="275"/>
      <c r="BHZ309" s="271"/>
      <c r="BIA309" s="275"/>
      <c r="BIB309" s="271"/>
      <c r="BIC309" s="275"/>
      <c r="BID309" s="271"/>
      <c r="BIE309" s="275"/>
      <c r="BIF309" s="271"/>
      <c r="BIG309" s="275"/>
      <c r="BIH309" s="271"/>
      <c r="BII309" s="275"/>
      <c r="BIJ309" s="271"/>
      <c r="BIK309" s="275"/>
      <c r="BIL309" s="271"/>
      <c r="BIM309" s="275"/>
      <c r="BIN309" s="271"/>
      <c r="BIO309" s="275"/>
      <c r="BIP309" s="271"/>
      <c r="BIQ309" s="275"/>
      <c r="BIR309" s="271"/>
      <c r="BIS309" s="275"/>
      <c r="BIT309" s="271"/>
      <c r="BIU309" s="275"/>
      <c r="BIV309" s="271"/>
      <c r="BIW309" s="275"/>
      <c r="BIX309" s="271"/>
      <c r="BIY309" s="275"/>
      <c r="BIZ309" s="271"/>
      <c r="BJA309" s="275"/>
      <c r="BJB309" s="271"/>
      <c r="BJC309" s="275"/>
      <c r="BJD309" s="271"/>
      <c r="BJE309" s="275"/>
      <c r="BJF309" s="271"/>
      <c r="BJG309" s="275"/>
      <c r="BJH309" s="271"/>
      <c r="BJI309" s="275"/>
      <c r="BJJ309" s="271"/>
      <c r="BJK309" s="275"/>
      <c r="BJL309" s="271"/>
      <c r="BJM309" s="275"/>
      <c r="BJN309" s="271"/>
      <c r="BJO309" s="275"/>
      <c r="BJP309" s="271"/>
      <c r="BJQ309" s="275"/>
      <c r="BJR309" s="271"/>
      <c r="BJS309" s="275"/>
      <c r="BJT309" s="271"/>
      <c r="BJU309" s="275"/>
      <c r="BJV309" s="271"/>
      <c r="BJW309" s="275"/>
      <c r="BJX309" s="271"/>
      <c r="BJY309" s="275"/>
      <c r="BJZ309" s="271"/>
      <c r="BKA309" s="275"/>
      <c r="BKB309" s="271"/>
      <c r="BKC309" s="275"/>
      <c r="BKD309" s="271"/>
      <c r="BKE309" s="275"/>
      <c r="BKF309" s="271"/>
      <c r="BKG309" s="275"/>
      <c r="BKH309" s="271"/>
      <c r="BKI309" s="275"/>
      <c r="BKJ309" s="271"/>
      <c r="BKK309" s="275"/>
      <c r="BKL309" s="271"/>
      <c r="BKM309" s="275"/>
      <c r="BKN309" s="271"/>
      <c r="BKO309" s="275"/>
      <c r="BKP309" s="271"/>
      <c r="BKQ309" s="275"/>
      <c r="BKR309" s="271"/>
      <c r="BKS309" s="275"/>
      <c r="BKT309" s="271"/>
      <c r="BKU309" s="275"/>
      <c r="BKV309" s="271"/>
      <c r="BKW309" s="275"/>
      <c r="BKX309" s="271"/>
      <c r="BKY309" s="275"/>
      <c r="BKZ309" s="271"/>
      <c r="BLA309" s="275"/>
      <c r="BLB309" s="271"/>
      <c r="BLC309" s="275"/>
      <c r="BLD309" s="271"/>
      <c r="BLE309" s="275"/>
      <c r="BLF309" s="271"/>
      <c r="BLG309" s="275"/>
      <c r="BLH309" s="271"/>
      <c r="BLI309" s="275"/>
      <c r="BLJ309" s="271"/>
      <c r="BLK309" s="275"/>
      <c r="BLL309" s="271"/>
      <c r="BLM309" s="275"/>
      <c r="BLN309" s="271"/>
      <c r="BLO309" s="275"/>
      <c r="BLP309" s="271"/>
      <c r="BLQ309" s="275"/>
      <c r="BLR309" s="271"/>
      <c r="BLS309" s="275"/>
      <c r="BLT309" s="271"/>
      <c r="BLU309" s="275"/>
      <c r="BLV309" s="271"/>
      <c r="BLW309" s="275"/>
      <c r="BLX309" s="271"/>
      <c r="BLY309" s="275"/>
      <c r="BLZ309" s="271"/>
      <c r="BMA309" s="275"/>
      <c r="BMB309" s="271"/>
      <c r="BMC309" s="275"/>
      <c r="BMD309" s="271"/>
      <c r="BME309" s="275"/>
      <c r="BMF309" s="271"/>
      <c r="BMG309" s="275"/>
      <c r="BMH309" s="271"/>
      <c r="BMI309" s="275"/>
      <c r="BMJ309" s="271"/>
      <c r="BMK309" s="275"/>
      <c r="BML309" s="271"/>
      <c r="BMM309" s="275"/>
      <c r="BMN309" s="271"/>
      <c r="BMO309" s="275"/>
      <c r="BMP309" s="271"/>
      <c r="BMQ309" s="275"/>
      <c r="BMR309" s="271"/>
      <c r="BMS309" s="275"/>
      <c r="BMT309" s="271"/>
      <c r="BMU309" s="275"/>
      <c r="BMV309" s="271"/>
      <c r="BMW309" s="275" t="s">
        <v>216</v>
      </c>
      <c r="BMX309" s="271">
        <f>BMX308+1</f>
        <v>3</v>
      </c>
      <c r="BMY309" s="275" t="s">
        <v>216</v>
      </c>
      <c r="BMZ309" s="271">
        <f>BMZ308+1</f>
        <v>3</v>
      </c>
      <c r="BNA309" s="275" t="s">
        <v>216</v>
      </c>
      <c r="BNB309" s="271">
        <f>BNB308+1</f>
        <v>3</v>
      </c>
      <c r="BNC309" s="275" t="s">
        <v>216</v>
      </c>
      <c r="BND309" s="271">
        <f>BND308+1</f>
        <v>3</v>
      </c>
      <c r="BNE309" s="275" t="s">
        <v>216</v>
      </c>
      <c r="BNF309" s="271">
        <f>BNF308+1</f>
        <v>3</v>
      </c>
      <c r="BNG309" s="275" t="s">
        <v>216</v>
      </c>
      <c r="BNH309" s="271">
        <f>BNH308+1</f>
        <v>3</v>
      </c>
      <c r="BNI309" s="275" t="s">
        <v>216</v>
      </c>
      <c r="BNJ309" s="271">
        <f>BNJ308+1</f>
        <v>3</v>
      </c>
      <c r="BNK309" s="275" t="s">
        <v>216</v>
      </c>
      <c r="BNL309" s="271">
        <f>BNL308+1</f>
        <v>3</v>
      </c>
      <c r="BNM309" s="275" t="s">
        <v>216</v>
      </c>
      <c r="BNN309" s="271">
        <f>BNN308+1</f>
        <v>3</v>
      </c>
      <c r="BNO309" s="275" t="s">
        <v>216</v>
      </c>
      <c r="BNP309" s="271">
        <f>BNP308+1</f>
        <v>3</v>
      </c>
      <c r="BNQ309" s="275" t="s">
        <v>216</v>
      </c>
      <c r="BNR309" s="271">
        <f>BNR308+1</f>
        <v>3</v>
      </c>
      <c r="BNS309" s="275" t="s">
        <v>216</v>
      </c>
      <c r="BNT309" s="271">
        <f>BNT308+1</f>
        <v>3</v>
      </c>
      <c r="BNU309" s="275" t="s">
        <v>216</v>
      </c>
      <c r="BNV309" s="271">
        <f>BNV308+1</f>
        <v>3</v>
      </c>
      <c r="BNW309" s="275" t="s">
        <v>216</v>
      </c>
      <c r="BNX309" s="271">
        <f>BNX308+1</f>
        <v>3</v>
      </c>
      <c r="BNY309" s="275" t="s">
        <v>216</v>
      </c>
      <c r="BNZ309" s="271">
        <f>BNZ308+1</f>
        <v>3</v>
      </c>
      <c r="BOA309" s="275" t="s">
        <v>216</v>
      </c>
      <c r="BOB309" s="271">
        <f>BOB308+1</f>
        <v>3</v>
      </c>
      <c r="BOC309" s="275" t="s">
        <v>216</v>
      </c>
      <c r="BOD309" s="271">
        <f>BOD308+1</f>
        <v>3</v>
      </c>
      <c r="BOE309" s="275" t="s">
        <v>216</v>
      </c>
      <c r="BOF309" s="271">
        <f>BOF308+1</f>
        <v>3</v>
      </c>
      <c r="BOG309" s="275" t="s">
        <v>216</v>
      </c>
      <c r="BOH309" s="271">
        <f>BOH308+1</f>
        <v>3</v>
      </c>
      <c r="BOI309" s="275" t="s">
        <v>216</v>
      </c>
      <c r="BOJ309" s="271">
        <f>BOJ308+1</f>
        <v>3</v>
      </c>
      <c r="BOK309" s="275" t="s">
        <v>216</v>
      </c>
      <c r="BOL309" s="271">
        <f>BOL308+1</f>
        <v>3</v>
      </c>
      <c r="BOM309" s="275" t="s">
        <v>216</v>
      </c>
      <c r="BON309" s="271">
        <f>BON308+1</f>
        <v>3</v>
      </c>
      <c r="BOO309" s="275" t="s">
        <v>216</v>
      </c>
      <c r="BOP309" s="271">
        <f>BOP308+1</f>
        <v>3</v>
      </c>
      <c r="BOQ309" s="275" t="s">
        <v>216</v>
      </c>
      <c r="BOR309" s="271">
        <f>BOR308+1</f>
        <v>3</v>
      </c>
      <c r="BOS309" s="275" t="s">
        <v>216</v>
      </c>
      <c r="BOT309" s="271">
        <f>BOT308+1</f>
        <v>3</v>
      </c>
      <c r="BOU309" s="275" t="s">
        <v>216</v>
      </c>
      <c r="BOV309" s="271">
        <f>BOV308+1</f>
        <v>3</v>
      </c>
      <c r="BOW309" s="275" t="s">
        <v>216</v>
      </c>
      <c r="BOX309" s="271">
        <f>BOX308+1</f>
        <v>3</v>
      </c>
      <c r="BOY309" s="275" t="s">
        <v>216</v>
      </c>
      <c r="BOZ309" s="271">
        <f>BOZ308+1</f>
        <v>3</v>
      </c>
      <c r="BPA309" s="275" t="s">
        <v>216</v>
      </c>
      <c r="BPB309" s="271">
        <f>BPB308+1</f>
        <v>3</v>
      </c>
      <c r="BPC309" s="275" t="s">
        <v>216</v>
      </c>
      <c r="BPD309" s="271">
        <f>BPD308+1</f>
        <v>3</v>
      </c>
      <c r="BPE309" s="275" t="s">
        <v>216</v>
      </c>
      <c r="BPF309" s="271">
        <f>BPF308+1</f>
        <v>3</v>
      </c>
      <c r="BPG309" s="275" t="s">
        <v>216</v>
      </c>
      <c r="BPH309" s="271">
        <f>BPH308+1</f>
        <v>3</v>
      </c>
      <c r="BPI309" s="275" t="s">
        <v>216</v>
      </c>
      <c r="BPJ309" s="271">
        <f>BPJ308+1</f>
        <v>3</v>
      </c>
      <c r="BPK309" s="275" t="s">
        <v>216</v>
      </c>
      <c r="BPL309" s="271">
        <f>BPL308+1</f>
        <v>3</v>
      </c>
      <c r="BPM309" s="275" t="s">
        <v>216</v>
      </c>
      <c r="BPN309" s="271">
        <f>BPN308+1</f>
        <v>3</v>
      </c>
      <c r="BPO309" s="275" t="s">
        <v>216</v>
      </c>
      <c r="BPP309" s="271">
        <f>BPP308+1</f>
        <v>3</v>
      </c>
      <c r="BPQ309" s="275" t="s">
        <v>216</v>
      </c>
      <c r="BPR309" s="271">
        <f>BPR308+1</f>
        <v>3</v>
      </c>
      <c r="BPS309" s="275" t="s">
        <v>216</v>
      </c>
      <c r="BPT309" s="271">
        <f>BPT308+1</f>
        <v>3</v>
      </c>
      <c r="BPU309" s="275" t="s">
        <v>216</v>
      </c>
      <c r="BPV309" s="271">
        <f>BPV308+1</f>
        <v>3</v>
      </c>
      <c r="BPW309" s="275" t="s">
        <v>216</v>
      </c>
      <c r="BPX309" s="271">
        <f>BPX308+1</f>
        <v>3</v>
      </c>
      <c r="BPY309" s="275" t="s">
        <v>216</v>
      </c>
      <c r="BPZ309" s="271">
        <f>BPZ308+1</f>
        <v>3</v>
      </c>
      <c r="BQA309" s="275" t="s">
        <v>216</v>
      </c>
      <c r="BQB309" s="271">
        <f>BQB308+1</f>
        <v>3</v>
      </c>
      <c r="BQC309" s="275" t="s">
        <v>216</v>
      </c>
      <c r="BQD309" s="271">
        <f>BQD308+1</f>
        <v>3</v>
      </c>
      <c r="BQE309" s="275" t="s">
        <v>216</v>
      </c>
      <c r="BQF309" s="271">
        <f>BQF308+1</f>
        <v>3</v>
      </c>
      <c r="BQG309" s="275" t="s">
        <v>216</v>
      </c>
      <c r="BQH309" s="271">
        <f>BQH308+1</f>
        <v>3</v>
      </c>
      <c r="BQI309" s="275" t="s">
        <v>216</v>
      </c>
      <c r="BQJ309" s="271">
        <f>BQJ308+1</f>
        <v>3</v>
      </c>
      <c r="BQK309" s="275" t="s">
        <v>216</v>
      </c>
      <c r="BQL309" s="271">
        <f>BQL308+1</f>
        <v>3</v>
      </c>
      <c r="BQM309" s="275" t="s">
        <v>216</v>
      </c>
      <c r="BQN309" s="271">
        <f>BQN308+1</f>
        <v>3</v>
      </c>
      <c r="BQO309" s="275" t="s">
        <v>216</v>
      </c>
      <c r="BQP309" s="271">
        <f>BQP308+1</f>
        <v>3</v>
      </c>
      <c r="BQQ309" s="275" t="s">
        <v>216</v>
      </c>
      <c r="BQR309" s="271">
        <f>BQR308+1</f>
        <v>3</v>
      </c>
      <c r="BQS309" s="275" t="s">
        <v>216</v>
      </c>
      <c r="BQT309" s="271">
        <f>BQT308+1</f>
        <v>3</v>
      </c>
      <c r="BQU309" s="275" t="s">
        <v>216</v>
      </c>
      <c r="BQV309" s="271">
        <f>BQV308+1</f>
        <v>3</v>
      </c>
      <c r="BQW309" s="275" t="s">
        <v>216</v>
      </c>
      <c r="BQX309" s="271">
        <f>BQX308+1</f>
        <v>3</v>
      </c>
      <c r="BQY309" s="275" t="s">
        <v>216</v>
      </c>
      <c r="BQZ309" s="271">
        <f>BQZ308+1</f>
        <v>3</v>
      </c>
      <c r="BRA309" s="275" t="s">
        <v>216</v>
      </c>
      <c r="BRB309" s="271">
        <f>BRB308+1</f>
        <v>3</v>
      </c>
      <c r="BRC309" s="275" t="s">
        <v>216</v>
      </c>
      <c r="BRD309" s="271">
        <f>BRD308+1</f>
        <v>3</v>
      </c>
      <c r="BRE309" s="275" t="s">
        <v>216</v>
      </c>
      <c r="BRF309" s="271">
        <f>BRF308+1</f>
        <v>3</v>
      </c>
      <c r="BRG309" s="275" t="s">
        <v>216</v>
      </c>
      <c r="BRH309" s="271">
        <f>BRH308+1</f>
        <v>3</v>
      </c>
      <c r="BRI309" s="275" t="s">
        <v>216</v>
      </c>
      <c r="BRJ309" s="271">
        <f>BRJ308+1</f>
        <v>3</v>
      </c>
      <c r="BRK309" s="275" t="s">
        <v>216</v>
      </c>
      <c r="BRL309" s="271">
        <f>BRL308+1</f>
        <v>3</v>
      </c>
      <c r="BRM309" s="275" t="s">
        <v>216</v>
      </c>
      <c r="BRN309" s="271">
        <f>BRN308+1</f>
        <v>3</v>
      </c>
      <c r="BRO309" s="275" t="s">
        <v>216</v>
      </c>
      <c r="BRP309" s="271">
        <f>BRP308+1</f>
        <v>3</v>
      </c>
      <c r="BRQ309" s="275" t="s">
        <v>216</v>
      </c>
      <c r="BRR309" s="271">
        <f>BRR308+1</f>
        <v>3</v>
      </c>
      <c r="BRS309" s="275" t="s">
        <v>216</v>
      </c>
      <c r="BRT309" s="271">
        <f>BRT308+1</f>
        <v>3</v>
      </c>
      <c r="BRU309" s="275" t="s">
        <v>216</v>
      </c>
      <c r="BRV309" s="271">
        <f>BRV308+1</f>
        <v>3</v>
      </c>
      <c r="BRW309" s="275" t="s">
        <v>216</v>
      </c>
      <c r="BRX309" s="271">
        <f>BRX308+1</f>
        <v>3</v>
      </c>
      <c r="BRY309" s="275" t="s">
        <v>216</v>
      </c>
      <c r="BRZ309" s="271">
        <f>BRZ308+1</f>
        <v>3</v>
      </c>
      <c r="BSA309" s="275" t="s">
        <v>216</v>
      </c>
      <c r="BSB309" s="271">
        <f>BSB308+1</f>
        <v>3</v>
      </c>
      <c r="BSC309" s="275" t="s">
        <v>216</v>
      </c>
      <c r="BSD309" s="271">
        <f>BSD308+1</f>
        <v>3</v>
      </c>
      <c r="BSE309" s="275" t="s">
        <v>216</v>
      </c>
      <c r="BSF309" s="271">
        <f>BSF308+1</f>
        <v>3</v>
      </c>
      <c r="BSG309" s="275" t="s">
        <v>216</v>
      </c>
      <c r="BSH309" s="271">
        <f>BSH308+1</f>
        <v>3</v>
      </c>
      <c r="BSI309" s="275" t="s">
        <v>216</v>
      </c>
      <c r="BSJ309" s="271">
        <f>BSJ308+1</f>
        <v>3</v>
      </c>
      <c r="BSK309" s="275" t="s">
        <v>216</v>
      </c>
      <c r="BSL309" s="271">
        <f>BSL308+1</f>
        <v>3</v>
      </c>
      <c r="BSM309" s="275" t="s">
        <v>216</v>
      </c>
      <c r="BSN309" s="271">
        <f>BSN308+1</f>
        <v>3</v>
      </c>
      <c r="BSO309" s="275" t="s">
        <v>216</v>
      </c>
      <c r="BSP309" s="271">
        <f>BSP308+1</f>
        <v>3</v>
      </c>
      <c r="BSQ309" s="275" t="s">
        <v>216</v>
      </c>
      <c r="BSR309" s="271">
        <f>BSR308+1</f>
        <v>3</v>
      </c>
      <c r="BSS309" s="275" t="s">
        <v>216</v>
      </c>
      <c r="BST309" s="271">
        <f>BST308+1</f>
        <v>3</v>
      </c>
      <c r="BSU309" s="275" t="s">
        <v>216</v>
      </c>
      <c r="BSV309" s="271">
        <f>BSV308+1</f>
        <v>3</v>
      </c>
      <c r="BSW309" s="275" t="s">
        <v>216</v>
      </c>
      <c r="BSX309" s="271">
        <f>BSX308+1</f>
        <v>3</v>
      </c>
      <c r="BSY309" s="275" t="s">
        <v>216</v>
      </c>
      <c r="BSZ309" s="271">
        <f>BSZ308+1</f>
        <v>3</v>
      </c>
      <c r="BTA309" s="275" t="s">
        <v>216</v>
      </c>
      <c r="BTB309" s="271">
        <f>BTB308+1</f>
        <v>3</v>
      </c>
      <c r="BTC309" s="275" t="s">
        <v>216</v>
      </c>
      <c r="BTD309" s="271">
        <f>BTD308+1</f>
        <v>3</v>
      </c>
      <c r="BTE309" s="275" t="s">
        <v>216</v>
      </c>
      <c r="BTF309" s="271">
        <f>BTF308+1</f>
        <v>3</v>
      </c>
      <c r="BTG309" s="275" t="s">
        <v>216</v>
      </c>
      <c r="BTH309" s="271">
        <f>BTH308+1</f>
        <v>3</v>
      </c>
      <c r="BTI309" s="275" t="s">
        <v>216</v>
      </c>
      <c r="BTJ309" s="271">
        <f>BTJ308+1</f>
        <v>3</v>
      </c>
      <c r="BTK309" s="275" t="s">
        <v>216</v>
      </c>
      <c r="BTL309" s="271">
        <f>BTL308+1</f>
        <v>3</v>
      </c>
      <c r="BTM309" s="275" t="s">
        <v>216</v>
      </c>
      <c r="BTN309" s="271">
        <f>BTN308+1</f>
        <v>3</v>
      </c>
      <c r="BTO309" s="275" t="s">
        <v>216</v>
      </c>
      <c r="BTP309" s="271">
        <f>BTP308+1</f>
        <v>3</v>
      </c>
      <c r="BTQ309" s="275" t="s">
        <v>216</v>
      </c>
      <c r="BTR309" s="271">
        <f>BTR308+1</f>
        <v>3</v>
      </c>
      <c r="BTS309" s="275" t="s">
        <v>216</v>
      </c>
      <c r="BTT309" s="271">
        <f>BTT308+1</f>
        <v>3</v>
      </c>
      <c r="BTU309" s="275" t="s">
        <v>216</v>
      </c>
      <c r="BTV309" s="271">
        <f>BTV308+1</f>
        <v>3</v>
      </c>
      <c r="BTW309" s="275" t="s">
        <v>216</v>
      </c>
      <c r="BTX309" s="271">
        <f>BTX308+1</f>
        <v>3</v>
      </c>
      <c r="BTY309" s="275" t="s">
        <v>216</v>
      </c>
      <c r="BTZ309" s="271">
        <f>BTZ308+1</f>
        <v>3</v>
      </c>
      <c r="BUA309" s="275" t="s">
        <v>216</v>
      </c>
      <c r="BUB309" s="271">
        <f>BUB308+1</f>
        <v>3</v>
      </c>
      <c r="BUC309" s="275" t="s">
        <v>216</v>
      </c>
      <c r="BUD309" s="271">
        <f>BUD308+1</f>
        <v>3</v>
      </c>
      <c r="BUE309" s="275" t="s">
        <v>216</v>
      </c>
      <c r="BUF309" s="271">
        <f>BUF308+1</f>
        <v>3</v>
      </c>
      <c r="BUG309" s="275" t="s">
        <v>216</v>
      </c>
      <c r="BUH309" s="271">
        <f>BUH308+1</f>
        <v>3</v>
      </c>
      <c r="BUI309" s="275" t="s">
        <v>216</v>
      </c>
      <c r="BUJ309" s="271">
        <f>BUJ308+1</f>
        <v>3</v>
      </c>
      <c r="BUK309" s="275" t="s">
        <v>216</v>
      </c>
      <c r="BUL309" s="271">
        <f>BUL308+1</f>
        <v>3</v>
      </c>
      <c r="BUM309" s="275" t="s">
        <v>216</v>
      </c>
      <c r="BUN309" s="271">
        <f>BUN308+1</f>
        <v>3</v>
      </c>
      <c r="BUO309" s="275" t="s">
        <v>216</v>
      </c>
      <c r="BUP309" s="271">
        <f>BUP308+1</f>
        <v>3</v>
      </c>
      <c r="BUQ309" s="275" t="s">
        <v>216</v>
      </c>
      <c r="BUR309" s="271">
        <f>BUR308+1</f>
        <v>3</v>
      </c>
      <c r="BUS309" s="275" t="s">
        <v>216</v>
      </c>
      <c r="BUT309" s="271">
        <f>BUT308+1</f>
        <v>3</v>
      </c>
      <c r="BUU309" s="275" t="s">
        <v>216</v>
      </c>
      <c r="BUV309" s="271">
        <f>BUV308+1</f>
        <v>3</v>
      </c>
      <c r="BUW309" s="275" t="s">
        <v>216</v>
      </c>
      <c r="BUX309" s="271">
        <f>BUX308+1</f>
        <v>3</v>
      </c>
      <c r="BUY309" s="275" t="s">
        <v>216</v>
      </c>
      <c r="BUZ309" s="271">
        <f>BUZ308+1</f>
        <v>3</v>
      </c>
      <c r="BVA309" s="275" t="s">
        <v>216</v>
      </c>
      <c r="BVB309" s="271">
        <f>BVB308+1</f>
        <v>3</v>
      </c>
      <c r="BVC309" s="275" t="s">
        <v>216</v>
      </c>
      <c r="BVD309" s="271">
        <f>BVD308+1</f>
        <v>3</v>
      </c>
      <c r="BVE309" s="275" t="s">
        <v>216</v>
      </c>
      <c r="BVF309" s="271">
        <f>BVF308+1</f>
        <v>3</v>
      </c>
      <c r="BVG309" s="275" t="s">
        <v>216</v>
      </c>
      <c r="BVH309" s="271">
        <f>BVH308+1</f>
        <v>3</v>
      </c>
      <c r="BVI309" s="275" t="s">
        <v>216</v>
      </c>
      <c r="BVJ309" s="271">
        <f>BVJ308+1</f>
        <v>3</v>
      </c>
      <c r="BVK309" s="275" t="s">
        <v>216</v>
      </c>
      <c r="BVL309" s="271">
        <f>BVL308+1</f>
        <v>3</v>
      </c>
      <c r="BVM309" s="275" t="s">
        <v>216</v>
      </c>
      <c r="BVN309" s="271">
        <f>BVN308+1</f>
        <v>3</v>
      </c>
      <c r="BVO309" s="275" t="s">
        <v>216</v>
      </c>
      <c r="BVP309" s="271">
        <f>BVP308+1</f>
        <v>3</v>
      </c>
      <c r="BVQ309" s="275" t="s">
        <v>216</v>
      </c>
      <c r="BVR309" s="271">
        <f>BVR308+1</f>
        <v>3</v>
      </c>
      <c r="BVS309" s="275" t="s">
        <v>216</v>
      </c>
      <c r="BVT309" s="271">
        <f>BVT308+1</f>
        <v>3</v>
      </c>
      <c r="BVU309" s="275" t="s">
        <v>216</v>
      </c>
      <c r="BVV309" s="271">
        <f>BVV308+1</f>
        <v>3</v>
      </c>
      <c r="BVW309" s="275" t="s">
        <v>216</v>
      </c>
      <c r="BVX309" s="271">
        <f>BVX308+1</f>
        <v>3</v>
      </c>
      <c r="BVY309" s="275" t="s">
        <v>216</v>
      </c>
      <c r="BVZ309" s="271">
        <f>BVZ308+1</f>
        <v>3</v>
      </c>
      <c r="BWA309" s="275" t="s">
        <v>216</v>
      </c>
      <c r="BWB309" s="271">
        <f>BWB308+1</f>
        <v>3</v>
      </c>
      <c r="BWC309" s="275" t="s">
        <v>216</v>
      </c>
      <c r="BWD309" s="271">
        <f>BWD308+1</f>
        <v>3</v>
      </c>
      <c r="BWE309" s="275" t="s">
        <v>216</v>
      </c>
      <c r="BWF309" s="271">
        <f>BWF308+1</f>
        <v>3</v>
      </c>
      <c r="BWG309" s="275" t="s">
        <v>216</v>
      </c>
      <c r="BWH309" s="271">
        <f>BWH308+1</f>
        <v>3</v>
      </c>
      <c r="BWI309" s="275" t="s">
        <v>216</v>
      </c>
      <c r="BWJ309" s="271">
        <f>BWJ308+1</f>
        <v>3</v>
      </c>
      <c r="BWK309" s="275" t="s">
        <v>216</v>
      </c>
      <c r="BWL309" s="271">
        <f>BWL308+1</f>
        <v>3</v>
      </c>
      <c r="BWM309" s="275" t="s">
        <v>216</v>
      </c>
      <c r="BWN309" s="271">
        <f>BWN308+1</f>
        <v>3</v>
      </c>
      <c r="BWO309" s="275" t="s">
        <v>216</v>
      </c>
      <c r="BWP309" s="271">
        <f>BWP308+1</f>
        <v>3</v>
      </c>
      <c r="BWQ309" s="275" t="s">
        <v>216</v>
      </c>
      <c r="BWR309" s="271">
        <f>BWR308+1</f>
        <v>3</v>
      </c>
      <c r="BWS309" s="275" t="s">
        <v>216</v>
      </c>
      <c r="BWT309" s="271">
        <f>BWT308+1</f>
        <v>3</v>
      </c>
      <c r="BWU309" s="275" t="s">
        <v>216</v>
      </c>
      <c r="BWV309" s="271">
        <f>BWV308+1</f>
        <v>3</v>
      </c>
      <c r="BWW309" s="275" t="s">
        <v>216</v>
      </c>
      <c r="BWX309" s="271">
        <f>BWX308+1</f>
        <v>3</v>
      </c>
      <c r="BWY309" s="275" t="s">
        <v>216</v>
      </c>
      <c r="BWZ309" s="271">
        <f>BWZ308+1</f>
        <v>3</v>
      </c>
      <c r="BXA309" s="275" t="s">
        <v>216</v>
      </c>
      <c r="BXB309" s="271">
        <f>BXB308+1</f>
        <v>3</v>
      </c>
      <c r="BXC309" s="275" t="s">
        <v>216</v>
      </c>
      <c r="BXD309" s="271">
        <f>BXD308+1</f>
        <v>3</v>
      </c>
      <c r="BXE309" s="275" t="s">
        <v>216</v>
      </c>
      <c r="BXF309" s="271">
        <f>BXF308+1</f>
        <v>3</v>
      </c>
      <c r="BXG309" s="275" t="s">
        <v>216</v>
      </c>
      <c r="BXH309" s="271">
        <f>BXH308+1</f>
        <v>3</v>
      </c>
      <c r="BXI309" s="275" t="s">
        <v>216</v>
      </c>
      <c r="BXJ309" s="271">
        <f>BXJ308+1</f>
        <v>3</v>
      </c>
      <c r="BXK309" s="275" t="s">
        <v>216</v>
      </c>
      <c r="BXL309" s="271">
        <f>BXL308+1</f>
        <v>3</v>
      </c>
      <c r="BXM309" s="275" t="s">
        <v>216</v>
      </c>
      <c r="BXN309" s="271">
        <f>BXN308+1</f>
        <v>3</v>
      </c>
      <c r="BXO309" s="275" t="s">
        <v>216</v>
      </c>
      <c r="BXP309" s="271">
        <f>BXP308+1</f>
        <v>3</v>
      </c>
      <c r="BXQ309" s="275" t="s">
        <v>216</v>
      </c>
      <c r="BXR309" s="271">
        <f>BXR308+1</f>
        <v>3</v>
      </c>
      <c r="BXS309" s="275" t="s">
        <v>216</v>
      </c>
      <c r="BXT309" s="271">
        <f>BXT308+1</f>
        <v>3</v>
      </c>
      <c r="BXU309" s="275" t="s">
        <v>216</v>
      </c>
      <c r="BXV309" s="271">
        <f>BXV308+1</f>
        <v>3</v>
      </c>
      <c r="BXW309" s="275" t="s">
        <v>216</v>
      </c>
      <c r="BXX309" s="271">
        <f>BXX308+1</f>
        <v>3</v>
      </c>
      <c r="BXY309" s="275" t="s">
        <v>216</v>
      </c>
      <c r="BXZ309" s="271">
        <f>BXZ308+1</f>
        <v>3</v>
      </c>
      <c r="BYA309" s="275" t="s">
        <v>216</v>
      </c>
      <c r="BYB309" s="271">
        <f>BYB308+1</f>
        <v>3</v>
      </c>
      <c r="BYC309" s="275" t="s">
        <v>216</v>
      </c>
      <c r="BYD309" s="271">
        <f>BYD308+1</f>
        <v>3</v>
      </c>
      <c r="BYE309" s="275" t="s">
        <v>216</v>
      </c>
      <c r="BYF309" s="271">
        <f>BYF308+1</f>
        <v>3</v>
      </c>
      <c r="BYG309" s="275" t="s">
        <v>216</v>
      </c>
      <c r="BYH309" s="271">
        <f>BYH308+1</f>
        <v>3</v>
      </c>
      <c r="BYI309" s="275" t="s">
        <v>216</v>
      </c>
      <c r="BYJ309" s="271">
        <f>BYJ308+1</f>
        <v>3</v>
      </c>
      <c r="BYK309" s="275" t="s">
        <v>216</v>
      </c>
      <c r="BYL309" s="271">
        <f>BYL308+1</f>
        <v>3</v>
      </c>
      <c r="BYM309" s="275" t="s">
        <v>216</v>
      </c>
      <c r="BYN309" s="271">
        <f>BYN308+1</f>
        <v>3</v>
      </c>
      <c r="BYO309" s="275" t="s">
        <v>216</v>
      </c>
      <c r="BYP309" s="271">
        <f>BYP308+1</f>
        <v>3</v>
      </c>
      <c r="BYQ309" s="275" t="s">
        <v>216</v>
      </c>
      <c r="BYR309" s="271">
        <f>BYR308+1</f>
        <v>3</v>
      </c>
      <c r="BYS309" s="275" t="s">
        <v>216</v>
      </c>
      <c r="BYT309" s="271">
        <f>BYT308+1</f>
        <v>3</v>
      </c>
      <c r="BYU309" s="275" t="s">
        <v>216</v>
      </c>
      <c r="BYV309" s="271">
        <f>BYV308+1</f>
        <v>3</v>
      </c>
      <c r="BYW309" s="275" t="s">
        <v>216</v>
      </c>
      <c r="BYX309" s="271">
        <f>BYX308+1</f>
        <v>3</v>
      </c>
      <c r="BYY309" s="275" t="s">
        <v>216</v>
      </c>
      <c r="BYZ309" s="271">
        <f>BYZ308+1</f>
        <v>3</v>
      </c>
      <c r="BZA309" s="275" t="s">
        <v>216</v>
      </c>
      <c r="BZB309" s="271">
        <f>BZB308+1</f>
        <v>3</v>
      </c>
      <c r="BZC309" s="275" t="s">
        <v>216</v>
      </c>
      <c r="BZD309" s="271">
        <f>BZD308+1</f>
        <v>3</v>
      </c>
      <c r="BZE309" s="275" t="s">
        <v>216</v>
      </c>
      <c r="BZF309" s="271">
        <f>BZF308+1</f>
        <v>3</v>
      </c>
      <c r="BZG309" s="275" t="s">
        <v>216</v>
      </c>
      <c r="BZH309" s="271">
        <f>BZH308+1</f>
        <v>3</v>
      </c>
      <c r="BZI309" s="275" t="s">
        <v>216</v>
      </c>
      <c r="BZJ309" s="271">
        <f>BZJ308+1</f>
        <v>3</v>
      </c>
      <c r="BZK309" s="275" t="s">
        <v>216</v>
      </c>
      <c r="BZL309" s="271">
        <f>BZL308+1</f>
        <v>3</v>
      </c>
      <c r="BZM309" s="275" t="s">
        <v>216</v>
      </c>
      <c r="BZN309" s="271">
        <f>BZN308+1</f>
        <v>3</v>
      </c>
      <c r="BZO309" s="275" t="s">
        <v>216</v>
      </c>
      <c r="BZP309" s="271">
        <f>BZP308+1</f>
        <v>3</v>
      </c>
      <c r="BZQ309" s="275" t="s">
        <v>216</v>
      </c>
      <c r="BZR309" s="271">
        <f>BZR308+1</f>
        <v>3</v>
      </c>
      <c r="BZS309" s="275" t="s">
        <v>216</v>
      </c>
      <c r="BZT309" s="271">
        <f>BZT308+1</f>
        <v>3</v>
      </c>
      <c r="BZU309" s="275" t="s">
        <v>216</v>
      </c>
      <c r="BZV309" s="271">
        <f>BZV308+1</f>
        <v>3</v>
      </c>
      <c r="BZW309" s="275" t="s">
        <v>216</v>
      </c>
      <c r="BZX309" s="271">
        <f>BZX308+1</f>
        <v>3</v>
      </c>
      <c r="BZY309" s="275" t="s">
        <v>216</v>
      </c>
      <c r="BZZ309" s="271">
        <f>BZZ308+1</f>
        <v>3</v>
      </c>
      <c r="CAA309" s="275" t="s">
        <v>216</v>
      </c>
      <c r="CAB309" s="271">
        <f>CAB308+1</f>
        <v>3</v>
      </c>
      <c r="CAC309" s="275" t="s">
        <v>216</v>
      </c>
      <c r="CAD309" s="271">
        <f>CAD308+1</f>
        <v>3</v>
      </c>
      <c r="CAE309" s="275" t="s">
        <v>216</v>
      </c>
      <c r="CAF309" s="271">
        <f>CAF308+1</f>
        <v>3</v>
      </c>
      <c r="CAG309" s="275" t="s">
        <v>216</v>
      </c>
      <c r="CAH309" s="271">
        <f>CAH308+1</f>
        <v>3</v>
      </c>
      <c r="CAI309" s="275" t="s">
        <v>216</v>
      </c>
      <c r="CAJ309" s="271">
        <f>CAJ308+1</f>
        <v>3</v>
      </c>
      <c r="CAK309" s="275" t="s">
        <v>216</v>
      </c>
      <c r="CAL309" s="271">
        <f>CAL308+1</f>
        <v>3</v>
      </c>
      <c r="CAM309" s="275" t="s">
        <v>216</v>
      </c>
      <c r="CAN309" s="271">
        <f>CAN308+1</f>
        <v>3</v>
      </c>
      <c r="CAO309" s="275" t="s">
        <v>216</v>
      </c>
      <c r="CAP309" s="271">
        <f>CAP308+1</f>
        <v>3</v>
      </c>
      <c r="CAQ309" s="275" t="s">
        <v>216</v>
      </c>
      <c r="CAR309" s="271">
        <f>CAR308+1</f>
        <v>3</v>
      </c>
      <c r="CAS309" s="275" t="s">
        <v>216</v>
      </c>
      <c r="CAT309" s="271">
        <f>CAT308+1</f>
        <v>3</v>
      </c>
      <c r="CAU309" s="275" t="s">
        <v>216</v>
      </c>
      <c r="CAV309" s="271">
        <f>CAV308+1</f>
        <v>3</v>
      </c>
      <c r="CAW309" s="275" t="s">
        <v>216</v>
      </c>
      <c r="CAX309" s="271">
        <f>CAX308+1</f>
        <v>3</v>
      </c>
      <c r="CAY309" s="275" t="s">
        <v>216</v>
      </c>
      <c r="CAZ309" s="271">
        <f>CAZ308+1</f>
        <v>3</v>
      </c>
      <c r="CBA309" s="275" t="s">
        <v>216</v>
      </c>
      <c r="CBB309" s="271">
        <f>CBB308+1</f>
        <v>3</v>
      </c>
      <c r="CBC309" s="275" t="s">
        <v>216</v>
      </c>
      <c r="CBD309" s="271">
        <f>CBD308+1</f>
        <v>3</v>
      </c>
      <c r="CBE309" s="275" t="s">
        <v>216</v>
      </c>
      <c r="CBF309" s="271">
        <f>CBF308+1</f>
        <v>3</v>
      </c>
      <c r="CBG309" s="275" t="s">
        <v>216</v>
      </c>
      <c r="CBH309" s="271">
        <f>CBH308+1</f>
        <v>3</v>
      </c>
      <c r="CBI309" s="275" t="s">
        <v>216</v>
      </c>
      <c r="CBJ309" s="271">
        <f>CBJ308+1</f>
        <v>3</v>
      </c>
      <c r="CBK309" s="275" t="s">
        <v>216</v>
      </c>
      <c r="CBL309" s="271">
        <f>CBL308+1</f>
        <v>3</v>
      </c>
      <c r="CBM309" s="275" t="s">
        <v>216</v>
      </c>
      <c r="CBN309" s="271">
        <f>CBN308+1</f>
        <v>3</v>
      </c>
      <c r="CBO309" s="275" t="s">
        <v>216</v>
      </c>
      <c r="CBP309" s="271">
        <f>CBP308+1</f>
        <v>3</v>
      </c>
      <c r="CBQ309" s="275" t="s">
        <v>216</v>
      </c>
      <c r="CBR309" s="271">
        <f>CBR308+1</f>
        <v>3</v>
      </c>
      <c r="CBS309" s="275" t="s">
        <v>216</v>
      </c>
      <c r="CBT309" s="271">
        <f>CBT308+1</f>
        <v>3</v>
      </c>
      <c r="CBU309" s="275" t="s">
        <v>216</v>
      </c>
      <c r="CBV309" s="271">
        <f>CBV308+1</f>
        <v>3</v>
      </c>
      <c r="CBW309" s="275" t="s">
        <v>216</v>
      </c>
      <c r="CBX309" s="271">
        <f>CBX308+1</f>
        <v>3</v>
      </c>
      <c r="CBY309" s="275" t="s">
        <v>216</v>
      </c>
      <c r="CBZ309" s="271">
        <f>CBZ308+1</f>
        <v>3</v>
      </c>
      <c r="CCA309" s="275" t="s">
        <v>216</v>
      </c>
      <c r="CCB309" s="271">
        <f>CCB308+1</f>
        <v>3</v>
      </c>
      <c r="CCC309" s="275" t="s">
        <v>216</v>
      </c>
      <c r="CCD309" s="271">
        <f>CCD308+1</f>
        <v>3</v>
      </c>
      <c r="CCE309" s="275" t="s">
        <v>216</v>
      </c>
      <c r="CCF309" s="271">
        <f>CCF308+1</f>
        <v>3</v>
      </c>
      <c r="CCG309" s="275" t="s">
        <v>216</v>
      </c>
      <c r="CCH309" s="271">
        <f>CCH308+1</f>
        <v>3</v>
      </c>
      <c r="CCI309" s="275" t="s">
        <v>216</v>
      </c>
      <c r="CCJ309" s="271">
        <f>CCJ308+1</f>
        <v>3</v>
      </c>
      <c r="CCK309" s="275" t="s">
        <v>216</v>
      </c>
      <c r="CCL309" s="271">
        <f>CCL308+1</f>
        <v>3</v>
      </c>
      <c r="CCM309" s="275" t="s">
        <v>216</v>
      </c>
      <c r="CCN309" s="271">
        <f>CCN308+1</f>
        <v>3</v>
      </c>
      <c r="CCO309" s="275" t="s">
        <v>216</v>
      </c>
      <c r="CCP309" s="271">
        <f>CCP308+1</f>
        <v>3</v>
      </c>
      <c r="CCQ309" s="275" t="s">
        <v>216</v>
      </c>
      <c r="CCR309" s="271">
        <f>CCR308+1</f>
        <v>3</v>
      </c>
      <c r="CCS309" s="275" t="s">
        <v>216</v>
      </c>
      <c r="CCT309" s="271">
        <f>CCT308+1</f>
        <v>3</v>
      </c>
      <c r="CCU309" s="275" t="s">
        <v>216</v>
      </c>
      <c r="CCV309" s="271">
        <f>CCV308+1</f>
        <v>3</v>
      </c>
      <c r="CCW309" s="275" t="s">
        <v>216</v>
      </c>
      <c r="CCX309" s="271">
        <f>CCX308+1</f>
        <v>3</v>
      </c>
      <c r="CCY309" s="275" t="s">
        <v>216</v>
      </c>
      <c r="CCZ309" s="271">
        <f>CCZ308+1</f>
        <v>3</v>
      </c>
      <c r="CDA309" s="275" t="s">
        <v>216</v>
      </c>
      <c r="CDB309" s="271">
        <f>CDB308+1</f>
        <v>3</v>
      </c>
      <c r="CDC309" s="275" t="s">
        <v>216</v>
      </c>
      <c r="CDD309" s="271">
        <f>CDD308+1</f>
        <v>3</v>
      </c>
      <c r="CDE309" s="275" t="s">
        <v>216</v>
      </c>
      <c r="CDF309" s="271">
        <f>CDF308+1</f>
        <v>3</v>
      </c>
      <c r="CDG309" s="275" t="s">
        <v>216</v>
      </c>
      <c r="CDH309" s="271">
        <f>CDH308+1</f>
        <v>3</v>
      </c>
      <c r="CDI309" s="275" t="s">
        <v>216</v>
      </c>
      <c r="CDJ309" s="271">
        <f>CDJ308+1</f>
        <v>3</v>
      </c>
      <c r="CDK309" s="275" t="s">
        <v>216</v>
      </c>
      <c r="CDL309" s="271">
        <f>CDL308+1</f>
        <v>3</v>
      </c>
      <c r="CDM309" s="275" t="s">
        <v>216</v>
      </c>
      <c r="CDN309" s="271">
        <f>CDN308+1</f>
        <v>3</v>
      </c>
      <c r="CDO309" s="275" t="s">
        <v>216</v>
      </c>
      <c r="CDP309" s="271">
        <f>CDP308+1</f>
        <v>3</v>
      </c>
      <c r="CDQ309" s="275" t="s">
        <v>216</v>
      </c>
      <c r="CDR309" s="271">
        <f>CDR308+1</f>
        <v>3</v>
      </c>
      <c r="CDS309" s="275" t="s">
        <v>216</v>
      </c>
      <c r="CDT309" s="271">
        <f>CDT308+1</f>
        <v>3</v>
      </c>
      <c r="CDU309" s="275" t="s">
        <v>216</v>
      </c>
      <c r="CDV309" s="271">
        <f>CDV308+1</f>
        <v>3</v>
      </c>
      <c r="CDW309" s="275" t="s">
        <v>216</v>
      </c>
      <c r="CDX309" s="271">
        <f>CDX308+1</f>
        <v>3</v>
      </c>
      <c r="CDY309" s="275" t="s">
        <v>216</v>
      </c>
      <c r="CDZ309" s="271">
        <f>CDZ308+1</f>
        <v>3</v>
      </c>
      <c r="CEA309" s="275" t="s">
        <v>216</v>
      </c>
      <c r="CEB309" s="271">
        <f>CEB308+1</f>
        <v>3</v>
      </c>
      <c r="CEC309" s="275" t="s">
        <v>216</v>
      </c>
      <c r="CED309" s="271">
        <f>CED308+1</f>
        <v>3</v>
      </c>
      <c r="CEE309" s="275" t="s">
        <v>216</v>
      </c>
      <c r="CEF309" s="271">
        <f>CEF308+1</f>
        <v>3</v>
      </c>
      <c r="CEG309" s="275" t="s">
        <v>216</v>
      </c>
      <c r="CEH309" s="271">
        <f>CEH308+1</f>
        <v>3</v>
      </c>
      <c r="CEI309" s="275" t="s">
        <v>216</v>
      </c>
      <c r="CEJ309" s="271">
        <f>CEJ308+1</f>
        <v>3</v>
      </c>
      <c r="CEK309" s="275" t="s">
        <v>216</v>
      </c>
      <c r="CEL309" s="271">
        <f>CEL308+1</f>
        <v>3</v>
      </c>
      <c r="CEM309" s="275" t="s">
        <v>216</v>
      </c>
      <c r="CEN309" s="271">
        <f>CEN308+1</f>
        <v>3</v>
      </c>
      <c r="CEO309" s="275" t="s">
        <v>216</v>
      </c>
      <c r="CEP309" s="271">
        <f>CEP308+1</f>
        <v>3</v>
      </c>
      <c r="CEQ309" s="275" t="s">
        <v>216</v>
      </c>
      <c r="CER309" s="271">
        <f>CER308+1</f>
        <v>3</v>
      </c>
      <c r="CES309" s="275" t="s">
        <v>216</v>
      </c>
      <c r="CET309" s="271">
        <f>CET308+1</f>
        <v>3</v>
      </c>
      <c r="CEU309" s="275" t="s">
        <v>216</v>
      </c>
      <c r="CEV309" s="271">
        <f>CEV308+1</f>
        <v>3</v>
      </c>
      <c r="CEW309" s="275" t="s">
        <v>216</v>
      </c>
      <c r="CEX309" s="271">
        <f>CEX308+1</f>
        <v>3</v>
      </c>
      <c r="CEY309" s="275" t="s">
        <v>216</v>
      </c>
      <c r="CEZ309" s="271">
        <f>CEZ308+1</f>
        <v>3</v>
      </c>
      <c r="CFA309" s="275" t="s">
        <v>216</v>
      </c>
      <c r="CFB309" s="271">
        <f>CFB308+1</f>
        <v>3</v>
      </c>
      <c r="CFC309" s="275" t="s">
        <v>216</v>
      </c>
      <c r="CFD309" s="271">
        <f>CFD308+1</f>
        <v>3</v>
      </c>
      <c r="CFE309" s="275" t="s">
        <v>216</v>
      </c>
      <c r="CFF309" s="271">
        <f>CFF308+1</f>
        <v>3</v>
      </c>
      <c r="CFG309" s="275" t="s">
        <v>216</v>
      </c>
      <c r="CFH309" s="271">
        <f>CFH308+1</f>
        <v>3</v>
      </c>
      <c r="CFI309" s="275" t="s">
        <v>216</v>
      </c>
      <c r="CFJ309" s="271">
        <f>CFJ308+1</f>
        <v>3</v>
      </c>
      <c r="CFK309" s="275" t="s">
        <v>216</v>
      </c>
      <c r="CFL309" s="271">
        <f>CFL308+1</f>
        <v>3</v>
      </c>
      <c r="CFM309" s="275" t="s">
        <v>216</v>
      </c>
      <c r="CFN309" s="271">
        <f>CFN308+1</f>
        <v>3</v>
      </c>
      <c r="CFO309" s="275" t="s">
        <v>216</v>
      </c>
      <c r="CFP309" s="271">
        <f>CFP308+1</f>
        <v>3</v>
      </c>
      <c r="CFQ309" s="275" t="s">
        <v>216</v>
      </c>
      <c r="CFR309" s="271">
        <f>CFR308+1</f>
        <v>3</v>
      </c>
      <c r="CFS309" s="275" t="s">
        <v>216</v>
      </c>
      <c r="CFT309" s="271">
        <f>CFT308+1</f>
        <v>3</v>
      </c>
      <c r="CFU309" s="275" t="s">
        <v>216</v>
      </c>
      <c r="CFV309" s="271">
        <f>CFV308+1</f>
        <v>3</v>
      </c>
      <c r="CFW309" s="275" t="s">
        <v>216</v>
      </c>
      <c r="CFX309" s="271">
        <f>CFX308+1</f>
        <v>3</v>
      </c>
      <c r="CFY309" s="275" t="s">
        <v>216</v>
      </c>
      <c r="CFZ309" s="271">
        <f>CFZ308+1</f>
        <v>3</v>
      </c>
      <c r="CGA309" s="275" t="s">
        <v>216</v>
      </c>
      <c r="CGB309" s="271">
        <f>CGB308+1</f>
        <v>3</v>
      </c>
      <c r="CGC309" s="275" t="s">
        <v>216</v>
      </c>
      <c r="CGD309" s="271">
        <f>CGD308+1</f>
        <v>3</v>
      </c>
      <c r="CGE309" s="275" t="s">
        <v>216</v>
      </c>
      <c r="CGF309" s="271">
        <f>CGF308+1</f>
        <v>3</v>
      </c>
      <c r="CGG309" s="275" t="s">
        <v>216</v>
      </c>
      <c r="CGH309" s="271">
        <f>CGH308+1</f>
        <v>3</v>
      </c>
      <c r="CGI309" s="275" t="s">
        <v>216</v>
      </c>
      <c r="CGJ309" s="271">
        <f>CGJ308+1</f>
        <v>3</v>
      </c>
      <c r="CGK309" s="275" t="s">
        <v>216</v>
      </c>
      <c r="CGL309" s="271">
        <f>CGL308+1</f>
        <v>3</v>
      </c>
      <c r="CGM309" s="275" t="s">
        <v>216</v>
      </c>
      <c r="CGN309" s="271">
        <f>CGN308+1</f>
        <v>3</v>
      </c>
      <c r="CGO309" s="275" t="s">
        <v>216</v>
      </c>
      <c r="CGP309" s="271">
        <f>CGP308+1</f>
        <v>3</v>
      </c>
      <c r="CGQ309" s="275" t="s">
        <v>216</v>
      </c>
      <c r="CGR309" s="271">
        <f>CGR308+1</f>
        <v>3</v>
      </c>
      <c r="CGS309" s="275" t="s">
        <v>216</v>
      </c>
      <c r="CGT309" s="271">
        <f>CGT308+1</f>
        <v>3</v>
      </c>
      <c r="CGU309" s="275" t="s">
        <v>216</v>
      </c>
      <c r="CGV309" s="271">
        <f>CGV308+1</f>
        <v>3</v>
      </c>
      <c r="CGW309" s="275" t="s">
        <v>216</v>
      </c>
      <c r="CGX309" s="271">
        <f>CGX308+1</f>
        <v>3</v>
      </c>
      <c r="CGY309" s="275" t="s">
        <v>216</v>
      </c>
      <c r="CGZ309" s="271">
        <f>CGZ308+1</f>
        <v>3</v>
      </c>
      <c r="CHA309" s="275" t="s">
        <v>216</v>
      </c>
      <c r="CHB309" s="271">
        <f>CHB308+1</f>
        <v>3</v>
      </c>
      <c r="CHC309" s="275" t="s">
        <v>216</v>
      </c>
      <c r="CHD309" s="271">
        <f>CHD308+1</f>
        <v>3</v>
      </c>
      <c r="CHE309" s="275" t="s">
        <v>216</v>
      </c>
      <c r="CHF309" s="271">
        <f>CHF308+1</f>
        <v>3</v>
      </c>
      <c r="CHG309" s="275" t="s">
        <v>216</v>
      </c>
      <c r="CHH309" s="271">
        <f>CHH308+1</f>
        <v>3</v>
      </c>
      <c r="CHI309" s="275" t="s">
        <v>216</v>
      </c>
      <c r="CHJ309" s="271">
        <f>CHJ308+1</f>
        <v>3</v>
      </c>
      <c r="CHK309" s="275" t="s">
        <v>216</v>
      </c>
      <c r="CHL309" s="271">
        <f>CHL308+1</f>
        <v>3</v>
      </c>
      <c r="CHM309" s="275" t="s">
        <v>216</v>
      </c>
      <c r="CHN309" s="271">
        <f>CHN308+1</f>
        <v>3</v>
      </c>
      <c r="CHO309" s="275" t="s">
        <v>216</v>
      </c>
      <c r="CHP309" s="271">
        <f>CHP308+1</f>
        <v>3</v>
      </c>
      <c r="CHQ309" s="275" t="s">
        <v>216</v>
      </c>
      <c r="CHR309" s="271">
        <f>CHR308+1</f>
        <v>3</v>
      </c>
      <c r="CHS309" s="275" t="s">
        <v>216</v>
      </c>
      <c r="CHT309" s="271">
        <f>CHT308+1</f>
        <v>3</v>
      </c>
      <c r="CHU309" s="275" t="s">
        <v>216</v>
      </c>
      <c r="CHV309" s="271">
        <f>CHV308+1</f>
        <v>3</v>
      </c>
      <c r="CHW309" s="275" t="s">
        <v>216</v>
      </c>
      <c r="CHX309" s="271">
        <f>CHX308+1</f>
        <v>3</v>
      </c>
      <c r="CHY309" s="275" t="s">
        <v>216</v>
      </c>
      <c r="CHZ309" s="271">
        <f>CHZ308+1</f>
        <v>3</v>
      </c>
      <c r="CIA309" s="275" t="s">
        <v>216</v>
      </c>
      <c r="CIB309" s="271">
        <f>CIB308+1</f>
        <v>3</v>
      </c>
      <c r="CIC309" s="275" t="s">
        <v>216</v>
      </c>
      <c r="CID309" s="271">
        <f>CID308+1</f>
        <v>3</v>
      </c>
      <c r="CIE309" s="275" t="s">
        <v>216</v>
      </c>
      <c r="CIF309" s="271">
        <f>CIF308+1</f>
        <v>3</v>
      </c>
      <c r="CIG309" s="275" t="s">
        <v>216</v>
      </c>
      <c r="CIH309" s="271">
        <f>CIH308+1</f>
        <v>3</v>
      </c>
      <c r="CII309" s="275" t="s">
        <v>216</v>
      </c>
      <c r="CIJ309" s="271">
        <f>CIJ308+1</f>
        <v>3</v>
      </c>
      <c r="CIK309" s="275" t="s">
        <v>216</v>
      </c>
      <c r="CIL309" s="271">
        <f>CIL308+1</f>
        <v>3</v>
      </c>
      <c r="CIM309" s="275" t="s">
        <v>216</v>
      </c>
      <c r="CIN309" s="271">
        <f>CIN308+1</f>
        <v>3</v>
      </c>
      <c r="CIO309" s="275" t="s">
        <v>216</v>
      </c>
      <c r="CIP309" s="271">
        <f>CIP308+1</f>
        <v>3</v>
      </c>
      <c r="CIQ309" s="275" t="s">
        <v>216</v>
      </c>
      <c r="CIR309" s="271">
        <f>CIR308+1</f>
        <v>3</v>
      </c>
      <c r="CIS309" s="275" t="s">
        <v>216</v>
      </c>
      <c r="CIT309" s="271">
        <f>CIT308+1</f>
        <v>3</v>
      </c>
      <c r="CIU309" s="275" t="s">
        <v>216</v>
      </c>
      <c r="CIV309" s="271">
        <f>CIV308+1</f>
        <v>3</v>
      </c>
      <c r="CIW309" s="275" t="s">
        <v>216</v>
      </c>
      <c r="CIX309" s="271">
        <f>CIX308+1</f>
        <v>3</v>
      </c>
      <c r="CIY309" s="275" t="s">
        <v>216</v>
      </c>
      <c r="CIZ309" s="271">
        <f>CIZ308+1</f>
        <v>3</v>
      </c>
      <c r="CJA309" s="275" t="s">
        <v>216</v>
      </c>
      <c r="CJB309" s="271">
        <f>CJB308+1</f>
        <v>3</v>
      </c>
      <c r="CJC309" s="275" t="s">
        <v>216</v>
      </c>
      <c r="CJD309" s="271">
        <f>CJD308+1</f>
        <v>3</v>
      </c>
      <c r="CJE309" s="275" t="s">
        <v>216</v>
      </c>
      <c r="CJF309" s="271">
        <f>CJF308+1</f>
        <v>3</v>
      </c>
      <c r="CJG309" s="275" t="s">
        <v>216</v>
      </c>
      <c r="CJH309" s="271">
        <f>CJH308+1</f>
        <v>3</v>
      </c>
      <c r="CJI309" s="275" t="s">
        <v>216</v>
      </c>
      <c r="CJJ309" s="271">
        <f>CJJ308+1</f>
        <v>3</v>
      </c>
      <c r="CJK309" s="275" t="s">
        <v>216</v>
      </c>
      <c r="CJL309" s="271">
        <f>CJL308+1</f>
        <v>3</v>
      </c>
      <c r="CJM309" s="275" t="s">
        <v>216</v>
      </c>
      <c r="CJN309" s="271">
        <f>CJN308+1</f>
        <v>3</v>
      </c>
      <c r="CJO309" s="275" t="s">
        <v>216</v>
      </c>
      <c r="CJP309" s="271">
        <f>CJP308+1</f>
        <v>3</v>
      </c>
      <c r="CJQ309" s="275" t="s">
        <v>216</v>
      </c>
      <c r="CJR309" s="271">
        <f>CJR308+1</f>
        <v>3</v>
      </c>
      <c r="CJS309" s="275" t="s">
        <v>216</v>
      </c>
      <c r="CJT309" s="271">
        <f>CJT308+1</f>
        <v>3</v>
      </c>
      <c r="CJU309" s="275" t="s">
        <v>216</v>
      </c>
      <c r="CJV309" s="271">
        <f>CJV308+1</f>
        <v>3</v>
      </c>
      <c r="CJW309" s="275" t="s">
        <v>216</v>
      </c>
      <c r="CJX309" s="271">
        <f>CJX308+1</f>
        <v>3</v>
      </c>
      <c r="CJY309" s="275" t="s">
        <v>216</v>
      </c>
      <c r="CJZ309" s="271">
        <f>CJZ308+1</f>
        <v>3</v>
      </c>
      <c r="CKA309" s="275" t="s">
        <v>216</v>
      </c>
      <c r="CKB309" s="271">
        <f>CKB308+1</f>
        <v>3</v>
      </c>
      <c r="CKC309" s="275" t="s">
        <v>216</v>
      </c>
      <c r="CKD309" s="271">
        <f>CKD308+1</f>
        <v>3</v>
      </c>
      <c r="CKE309" s="275" t="s">
        <v>216</v>
      </c>
      <c r="CKF309" s="271">
        <f>CKF308+1</f>
        <v>3</v>
      </c>
      <c r="CKG309" s="275" t="s">
        <v>216</v>
      </c>
      <c r="CKH309" s="271">
        <f>CKH308+1</f>
        <v>3</v>
      </c>
      <c r="CKI309" s="275" t="s">
        <v>216</v>
      </c>
      <c r="CKJ309" s="271">
        <f>CKJ308+1</f>
        <v>3</v>
      </c>
      <c r="CKK309" s="275" t="s">
        <v>216</v>
      </c>
      <c r="CKL309" s="271">
        <f>CKL308+1</f>
        <v>3</v>
      </c>
      <c r="CKM309" s="275" t="s">
        <v>216</v>
      </c>
      <c r="CKN309" s="271">
        <f>CKN308+1</f>
        <v>3</v>
      </c>
      <c r="CKO309" s="275" t="s">
        <v>216</v>
      </c>
      <c r="CKP309" s="271">
        <f>CKP308+1</f>
        <v>3</v>
      </c>
      <c r="CKQ309" s="275" t="s">
        <v>216</v>
      </c>
      <c r="CKR309" s="271">
        <f>CKR308+1</f>
        <v>3</v>
      </c>
      <c r="CKS309" s="275" t="s">
        <v>216</v>
      </c>
      <c r="CKT309" s="271">
        <f>CKT308+1</f>
        <v>3</v>
      </c>
      <c r="CKU309" s="275" t="s">
        <v>216</v>
      </c>
      <c r="CKV309" s="271">
        <f>CKV308+1</f>
        <v>3</v>
      </c>
      <c r="CKW309" s="275" t="s">
        <v>216</v>
      </c>
      <c r="CKX309" s="271">
        <f>CKX308+1</f>
        <v>3</v>
      </c>
      <c r="CKY309" s="275" t="s">
        <v>216</v>
      </c>
      <c r="CKZ309" s="271">
        <f>CKZ308+1</f>
        <v>3</v>
      </c>
      <c r="CLA309" s="275" t="s">
        <v>216</v>
      </c>
      <c r="CLB309" s="271">
        <f>CLB308+1</f>
        <v>3</v>
      </c>
      <c r="CLC309" s="275" t="s">
        <v>216</v>
      </c>
      <c r="CLD309" s="271">
        <f>CLD308+1</f>
        <v>3</v>
      </c>
      <c r="CLE309" s="275" t="s">
        <v>216</v>
      </c>
      <c r="CLF309" s="271">
        <f>CLF308+1</f>
        <v>3</v>
      </c>
      <c r="CLG309" s="275" t="s">
        <v>216</v>
      </c>
      <c r="CLH309" s="271">
        <f>CLH308+1</f>
        <v>3</v>
      </c>
      <c r="CLI309" s="275" t="s">
        <v>216</v>
      </c>
      <c r="CLJ309" s="271">
        <f>CLJ308+1</f>
        <v>3</v>
      </c>
      <c r="CLK309" s="275" t="s">
        <v>216</v>
      </c>
      <c r="CLL309" s="271">
        <f>CLL308+1</f>
        <v>3</v>
      </c>
      <c r="CLM309" s="275" t="s">
        <v>216</v>
      </c>
      <c r="CLN309" s="271">
        <f>CLN308+1</f>
        <v>3</v>
      </c>
      <c r="CLO309" s="275" t="s">
        <v>216</v>
      </c>
      <c r="CLP309" s="271">
        <f>CLP308+1</f>
        <v>3</v>
      </c>
      <c r="CLQ309" s="275" t="s">
        <v>216</v>
      </c>
      <c r="CLR309" s="271">
        <f>CLR308+1</f>
        <v>3</v>
      </c>
      <c r="CLS309" s="275" t="s">
        <v>216</v>
      </c>
      <c r="CLT309" s="271">
        <f>CLT308+1</f>
        <v>3</v>
      </c>
      <c r="CLU309" s="275" t="s">
        <v>216</v>
      </c>
      <c r="CLV309" s="271">
        <f>CLV308+1</f>
        <v>3</v>
      </c>
      <c r="CLW309" s="275" t="s">
        <v>216</v>
      </c>
      <c r="CLX309" s="271">
        <f>CLX308+1</f>
        <v>3</v>
      </c>
      <c r="CLY309" s="275" t="s">
        <v>216</v>
      </c>
      <c r="CLZ309" s="271">
        <f>CLZ308+1</f>
        <v>3</v>
      </c>
      <c r="CMA309" s="275" t="s">
        <v>216</v>
      </c>
      <c r="CMB309" s="271">
        <f>CMB308+1</f>
        <v>3</v>
      </c>
      <c r="CMC309" s="275" t="s">
        <v>216</v>
      </c>
      <c r="CMD309" s="271">
        <f>CMD308+1</f>
        <v>3</v>
      </c>
      <c r="CME309" s="275" t="s">
        <v>216</v>
      </c>
      <c r="CMF309" s="271">
        <f>CMF308+1</f>
        <v>3</v>
      </c>
      <c r="CMG309" s="275" t="s">
        <v>216</v>
      </c>
      <c r="CMH309" s="271">
        <f>CMH308+1</f>
        <v>3</v>
      </c>
      <c r="CMI309" s="275" t="s">
        <v>216</v>
      </c>
      <c r="CMJ309" s="271">
        <f>CMJ308+1</f>
        <v>3</v>
      </c>
      <c r="CMK309" s="275" t="s">
        <v>216</v>
      </c>
      <c r="CML309" s="271">
        <f>CML308+1</f>
        <v>3</v>
      </c>
      <c r="CMM309" s="275" t="s">
        <v>216</v>
      </c>
      <c r="CMN309" s="271">
        <f>CMN308+1</f>
        <v>3</v>
      </c>
      <c r="CMO309" s="275" t="s">
        <v>216</v>
      </c>
      <c r="CMP309" s="271">
        <f>CMP308+1</f>
        <v>3</v>
      </c>
      <c r="CMQ309" s="275" t="s">
        <v>216</v>
      </c>
      <c r="CMR309" s="271">
        <f>CMR308+1</f>
        <v>3</v>
      </c>
      <c r="CMS309" s="275" t="s">
        <v>216</v>
      </c>
      <c r="CMT309" s="271">
        <f>CMT308+1</f>
        <v>3</v>
      </c>
      <c r="CMU309" s="275" t="s">
        <v>216</v>
      </c>
      <c r="CMV309" s="271">
        <f>CMV308+1</f>
        <v>3</v>
      </c>
      <c r="CMW309" s="275" t="s">
        <v>216</v>
      </c>
      <c r="CMX309" s="271">
        <f>CMX308+1</f>
        <v>3</v>
      </c>
      <c r="CMY309" s="275" t="s">
        <v>216</v>
      </c>
      <c r="CMZ309" s="271">
        <f>CMZ308+1</f>
        <v>3</v>
      </c>
      <c r="CNA309" s="275" t="s">
        <v>216</v>
      </c>
      <c r="CNB309" s="271">
        <f>CNB308+1</f>
        <v>3</v>
      </c>
      <c r="CNC309" s="275" t="s">
        <v>216</v>
      </c>
      <c r="CND309" s="271">
        <f>CND308+1</f>
        <v>3</v>
      </c>
      <c r="CNE309" s="275" t="s">
        <v>216</v>
      </c>
      <c r="CNF309" s="271">
        <f>CNF308+1</f>
        <v>3</v>
      </c>
      <c r="CNG309" s="275" t="s">
        <v>216</v>
      </c>
      <c r="CNH309" s="271">
        <f>CNH308+1</f>
        <v>3</v>
      </c>
      <c r="CNI309" s="275" t="s">
        <v>216</v>
      </c>
      <c r="CNJ309" s="271">
        <f>CNJ308+1</f>
        <v>3</v>
      </c>
      <c r="CNK309" s="275" t="s">
        <v>216</v>
      </c>
      <c r="CNL309" s="271">
        <f>CNL308+1</f>
        <v>3</v>
      </c>
      <c r="CNM309" s="275" t="s">
        <v>216</v>
      </c>
      <c r="CNN309" s="271">
        <f>CNN308+1</f>
        <v>3</v>
      </c>
      <c r="CNO309" s="275" t="s">
        <v>216</v>
      </c>
      <c r="CNP309" s="271">
        <f>CNP308+1</f>
        <v>3</v>
      </c>
      <c r="CNQ309" s="275" t="s">
        <v>216</v>
      </c>
      <c r="CNR309" s="271">
        <f>CNR308+1</f>
        <v>3</v>
      </c>
      <c r="CNS309" s="275" t="s">
        <v>216</v>
      </c>
      <c r="CNT309" s="271">
        <f>CNT308+1</f>
        <v>3</v>
      </c>
      <c r="CNU309" s="275" t="s">
        <v>216</v>
      </c>
      <c r="CNV309" s="271">
        <f>CNV308+1</f>
        <v>3</v>
      </c>
      <c r="CNW309" s="275" t="s">
        <v>216</v>
      </c>
      <c r="CNX309" s="271">
        <f>CNX308+1</f>
        <v>3</v>
      </c>
      <c r="CNY309" s="275" t="s">
        <v>216</v>
      </c>
      <c r="CNZ309" s="271">
        <f>CNZ308+1</f>
        <v>3</v>
      </c>
      <c r="COA309" s="275" t="s">
        <v>216</v>
      </c>
      <c r="COB309" s="271">
        <f>COB308+1</f>
        <v>3</v>
      </c>
      <c r="COC309" s="275" t="s">
        <v>216</v>
      </c>
      <c r="COD309" s="271">
        <f>COD308+1</f>
        <v>3</v>
      </c>
      <c r="COE309" s="275" t="s">
        <v>216</v>
      </c>
      <c r="COF309" s="271">
        <f>COF308+1</f>
        <v>3</v>
      </c>
      <c r="COG309" s="275" t="s">
        <v>216</v>
      </c>
      <c r="COH309" s="271">
        <f>COH308+1</f>
        <v>3</v>
      </c>
      <c r="COI309" s="275" t="s">
        <v>216</v>
      </c>
      <c r="COJ309" s="271">
        <f>COJ308+1</f>
        <v>3</v>
      </c>
      <c r="COK309" s="275" t="s">
        <v>216</v>
      </c>
      <c r="COL309" s="271">
        <f>COL308+1</f>
        <v>3</v>
      </c>
      <c r="COM309" s="275" t="s">
        <v>216</v>
      </c>
      <c r="CON309" s="271">
        <f>CON308+1</f>
        <v>3</v>
      </c>
      <c r="COO309" s="275" t="s">
        <v>216</v>
      </c>
      <c r="COP309" s="271">
        <f>COP308+1</f>
        <v>3</v>
      </c>
      <c r="COQ309" s="275" t="s">
        <v>216</v>
      </c>
      <c r="COR309" s="271">
        <f>COR308+1</f>
        <v>3</v>
      </c>
      <c r="COS309" s="275" t="s">
        <v>216</v>
      </c>
      <c r="COT309" s="271">
        <f>COT308+1</f>
        <v>3</v>
      </c>
      <c r="COU309" s="275" t="s">
        <v>216</v>
      </c>
      <c r="COV309" s="271">
        <f>COV308+1</f>
        <v>3</v>
      </c>
      <c r="COW309" s="275" t="s">
        <v>216</v>
      </c>
      <c r="COX309" s="271">
        <f>COX308+1</f>
        <v>3</v>
      </c>
      <c r="COY309" s="275" t="s">
        <v>216</v>
      </c>
      <c r="COZ309" s="271">
        <f>COZ308+1</f>
        <v>3</v>
      </c>
      <c r="CPA309" s="275" t="s">
        <v>216</v>
      </c>
      <c r="CPB309" s="271">
        <f>CPB308+1</f>
        <v>3</v>
      </c>
      <c r="CPC309" s="275" t="s">
        <v>216</v>
      </c>
      <c r="CPD309" s="271">
        <f>CPD308+1</f>
        <v>3</v>
      </c>
      <c r="CPE309" s="275" t="s">
        <v>216</v>
      </c>
      <c r="CPF309" s="271">
        <f>CPF308+1</f>
        <v>3</v>
      </c>
      <c r="CPG309" s="275" t="s">
        <v>216</v>
      </c>
      <c r="CPH309" s="271">
        <f>CPH308+1</f>
        <v>3</v>
      </c>
      <c r="CPI309" s="275" t="s">
        <v>216</v>
      </c>
      <c r="CPJ309" s="271">
        <f>CPJ308+1</f>
        <v>3</v>
      </c>
      <c r="CPK309" s="275" t="s">
        <v>216</v>
      </c>
      <c r="CPL309" s="271">
        <f>CPL308+1</f>
        <v>3</v>
      </c>
      <c r="CPM309" s="275" t="s">
        <v>216</v>
      </c>
      <c r="CPN309" s="271">
        <f>CPN308+1</f>
        <v>3</v>
      </c>
      <c r="CPO309" s="275" t="s">
        <v>216</v>
      </c>
      <c r="CPP309" s="271">
        <f>CPP308+1</f>
        <v>3</v>
      </c>
      <c r="CPQ309" s="275" t="s">
        <v>216</v>
      </c>
      <c r="CPR309" s="271">
        <f>CPR308+1</f>
        <v>3</v>
      </c>
      <c r="CPS309" s="275" t="s">
        <v>216</v>
      </c>
      <c r="CPT309" s="271">
        <f>CPT308+1</f>
        <v>3</v>
      </c>
      <c r="CPU309" s="275" t="s">
        <v>216</v>
      </c>
      <c r="CPV309" s="271">
        <f>CPV308+1</f>
        <v>3</v>
      </c>
      <c r="CPW309" s="275" t="s">
        <v>216</v>
      </c>
      <c r="CPX309" s="271">
        <f>CPX308+1</f>
        <v>3</v>
      </c>
      <c r="CPY309" s="275" t="s">
        <v>216</v>
      </c>
      <c r="CPZ309" s="271">
        <f>CPZ308+1</f>
        <v>3</v>
      </c>
      <c r="CQA309" s="275" t="s">
        <v>216</v>
      </c>
      <c r="CQB309" s="271">
        <f>CQB308+1</f>
        <v>3</v>
      </c>
      <c r="CQC309" s="275" t="s">
        <v>216</v>
      </c>
      <c r="CQD309" s="271">
        <f>CQD308+1</f>
        <v>3</v>
      </c>
      <c r="CQE309" s="275" t="s">
        <v>216</v>
      </c>
      <c r="CQF309" s="271">
        <f>CQF308+1</f>
        <v>3</v>
      </c>
      <c r="CQG309" s="275" t="s">
        <v>216</v>
      </c>
      <c r="CQH309" s="271">
        <f>CQH308+1</f>
        <v>3</v>
      </c>
      <c r="CQI309" s="275" t="s">
        <v>216</v>
      </c>
      <c r="CQJ309" s="271">
        <f>CQJ308+1</f>
        <v>3</v>
      </c>
      <c r="CQK309" s="275" t="s">
        <v>216</v>
      </c>
      <c r="CQL309" s="271">
        <f>CQL308+1</f>
        <v>3</v>
      </c>
      <c r="CQM309" s="275" t="s">
        <v>216</v>
      </c>
      <c r="CQN309" s="271">
        <f>CQN308+1</f>
        <v>3</v>
      </c>
      <c r="CQO309" s="275" t="s">
        <v>216</v>
      </c>
      <c r="CQP309" s="271">
        <f>CQP308+1</f>
        <v>3</v>
      </c>
      <c r="CQQ309" s="275" t="s">
        <v>216</v>
      </c>
      <c r="CQR309" s="271">
        <f>CQR308+1</f>
        <v>3</v>
      </c>
      <c r="CQS309" s="275" t="s">
        <v>216</v>
      </c>
      <c r="CQT309" s="271">
        <f>CQT308+1</f>
        <v>3</v>
      </c>
      <c r="CQU309" s="275" t="s">
        <v>216</v>
      </c>
      <c r="CQV309" s="271">
        <f>CQV308+1</f>
        <v>3</v>
      </c>
      <c r="CQW309" s="275" t="s">
        <v>216</v>
      </c>
      <c r="CQX309" s="271">
        <f>CQX308+1</f>
        <v>3</v>
      </c>
      <c r="CQY309" s="275" t="s">
        <v>216</v>
      </c>
      <c r="CQZ309" s="271">
        <f>CQZ308+1</f>
        <v>3</v>
      </c>
      <c r="CRA309" s="275" t="s">
        <v>216</v>
      </c>
      <c r="CRB309" s="271">
        <f>CRB308+1</f>
        <v>3</v>
      </c>
      <c r="CRC309" s="275" t="s">
        <v>216</v>
      </c>
      <c r="CRD309" s="271">
        <f>CRD308+1</f>
        <v>3</v>
      </c>
      <c r="CRE309" s="275" t="s">
        <v>216</v>
      </c>
      <c r="CRF309" s="271">
        <f>CRF308+1</f>
        <v>3</v>
      </c>
      <c r="CRG309" s="275" t="s">
        <v>216</v>
      </c>
      <c r="CRH309" s="271">
        <f>CRH308+1</f>
        <v>3</v>
      </c>
      <c r="CRI309" s="275" t="s">
        <v>216</v>
      </c>
      <c r="CRJ309" s="271">
        <f>CRJ308+1</f>
        <v>3</v>
      </c>
      <c r="CRK309" s="275" t="s">
        <v>216</v>
      </c>
      <c r="CRL309" s="271">
        <f>CRL308+1</f>
        <v>3</v>
      </c>
      <c r="CRM309" s="275" t="s">
        <v>216</v>
      </c>
      <c r="CRN309" s="271">
        <f>CRN308+1</f>
        <v>3</v>
      </c>
      <c r="CRO309" s="275" t="s">
        <v>216</v>
      </c>
      <c r="CRP309" s="271">
        <f>CRP308+1</f>
        <v>3</v>
      </c>
      <c r="CRQ309" s="275" t="s">
        <v>216</v>
      </c>
      <c r="CRR309" s="271">
        <f>CRR308+1</f>
        <v>3</v>
      </c>
      <c r="CRS309" s="275" t="s">
        <v>216</v>
      </c>
      <c r="CRT309" s="271">
        <f>CRT308+1</f>
        <v>3</v>
      </c>
      <c r="CRU309" s="275" t="s">
        <v>216</v>
      </c>
      <c r="CRV309" s="271">
        <f>CRV308+1</f>
        <v>3</v>
      </c>
      <c r="CRW309" s="275" t="s">
        <v>216</v>
      </c>
      <c r="CRX309" s="271">
        <f>CRX308+1</f>
        <v>3</v>
      </c>
      <c r="CRY309" s="275" t="s">
        <v>216</v>
      </c>
      <c r="CRZ309" s="271">
        <f>CRZ308+1</f>
        <v>3</v>
      </c>
      <c r="CSA309" s="275" t="s">
        <v>216</v>
      </c>
      <c r="CSB309" s="271">
        <f>CSB308+1</f>
        <v>3</v>
      </c>
      <c r="CSC309" s="275" t="s">
        <v>216</v>
      </c>
      <c r="CSD309" s="271">
        <f>CSD308+1</f>
        <v>3</v>
      </c>
      <c r="CSE309" s="275" t="s">
        <v>216</v>
      </c>
      <c r="CSF309" s="271">
        <f>CSF308+1</f>
        <v>3</v>
      </c>
      <c r="CSG309" s="275" t="s">
        <v>216</v>
      </c>
      <c r="CSH309" s="271">
        <f>CSH308+1</f>
        <v>3</v>
      </c>
      <c r="CSI309" s="275" t="s">
        <v>216</v>
      </c>
      <c r="CSJ309" s="271">
        <f>CSJ308+1</f>
        <v>3</v>
      </c>
      <c r="CSK309" s="275" t="s">
        <v>216</v>
      </c>
      <c r="CSL309" s="271">
        <f>CSL308+1</f>
        <v>3</v>
      </c>
      <c r="CSM309" s="275" t="s">
        <v>216</v>
      </c>
      <c r="CSN309" s="271">
        <f>CSN308+1</f>
        <v>3</v>
      </c>
      <c r="CSO309" s="275" t="s">
        <v>216</v>
      </c>
      <c r="CSP309" s="271">
        <f>CSP308+1</f>
        <v>3</v>
      </c>
      <c r="CSQ309" s="275" t="s">
        <v>216</v>
      </c>
      <c r="CSR309" s="271">
        <f>CSR308+1</f>
        <v>3</v>
      </c>
      <c r="CSS309" s="275" t="s">
        <v>216</v>
      </c>
      <c r="CST309" s="271">
        <f>CST308+1</f>
        <v>3</v>
      </c>
      <c r="CSU309" s="275" t="s">
        <v>216</v>
      </c>
      <c r="CSV309" s="271">
        <f>CSV308+1</f>
        <v>3</v>
      </c>
      <c r="CSW309" s="275" t="s">
        <v>216</v>
      </c>
      <c r="CSX309" s="271">
        <f>CSX308+1</f>
        <v>3</v>
      </c>
      <c r="CSY309" s="275" t="s">
        <v>216</v>
      </c>
      <c r="CSZ309" s="271">
        <f>CSZ308+1</f>
        <v>3</v>
      </c>
      <c r="CTA309" s="275" t="s">
        <v>216</v>
      </c>
      <c r="CTB309" s="271">
        <f>CTB308+1</f>
        <v>3</v>
      </c>
      <c r="CTC309" s="275" t="s">
        <v>216</v>
      </c>
      <c r="CTD309" s="271">
        <f>CTD308+1</f>
        <v>3</v>
      </c>
      <c r="CTE309" s="275" t="s">
        <v>216</v>
      </c>
      <c r="CTF309" s="271">
        <f>CTF308+1</f>
        <v>3</v>
      </c>
      <c r="CTG309" s="275" t="s">
        <v>216</v>
      </c>
      <c r="CTH309" s="271">
        <f>CTH308+1</f>
        <v>3</v>
      </c>
      <c r="CTI309" s="275" t="s">
        <v>216</v>
      </c>
      <c r="CTJ309" s="271">
        <f>CTJ308+1</f>
        <v>3</v>
      </c>
      <c r="CTK309" s="275" t="s">
        <v>216</v>
      </c>
      <c r="CTL309" s="271">
        <f>CTL308+1</f>
        <v>3</v>
      </c>
      <c r="CTM309" s="275" t="s">
        <v>216</v>
      </c>
      <c r="CTN309" s="271">
        <f>CTN308+1</f>
        <v>3</v>
      </c>
      <c r="CTO309" s="275" t="s">
        <v>216</v>
      </c>
      <c r="CTP309" s="271">
        <f>CTP308+1</f>
        <v>3</v>
      </c>
      <c r="CTQ309" s="275" t="s">
        <v>216</v>
      </c>
      <c r="CTR309" s="271">
        <f>CTR308+1</f>
        <v>3</v>
      </c>
      <c r="CTS309" s="275" t="s">
        <v>216</v>
      </c>
      <c r="CTT309" s="271">
        <f>CTT308+1</f>
        <v>3</v>
      </c>
      <c r="CTU309" s="275" t="s">
        <v>216</v>
      </c>
      <c r="CTV309" s="271">
        <f>CTV308+1</f>
        <v>3</v>
      </c>
      <c r="CTW309" s="275" t="s">
        <v>216</v>
      </c>
      <c r="CTX309" s="271">
        <f>CTX308+1</f>
        <v>3</v>
      </c>
      <c r="CTY309" s="275" t="s">
        <v>216</v>
      </c>
      <c r="CTZ309" s="271">
        <f>CTZ308+1</f>
        <v>3</v>
      </c>
      <c r="CUA309" s="275" t="s">
        <v>216</v>
      </c>
      <c r="CUB309" s="271">
        <f>CUB308+1</f>
        <v>3</v>
      </c>
      <c r="CUC309" s="275" t="s">
        <v>216</v>
      </c>
      <c r="CUD309" s="271">
        <f>CUD308+1</f>
        <v>3</v>
      </c>
      <c r="CUE309" s="275" t="s">
        <v>216</v>
      </c>
      <c r="CUF309" s="271">
        <f>CUF308+1</f>
        <v>3</v>
      </c>
      <c r="CUG309" s="275" t="s">
        <v>216</v>
      </c>
      <c r="CUH309" s="271">
        <f>CUH308+1</f>
        <v>3</v>
      </c>
      <c r="CUI309" s="275" t="s">
        <v>216</v>
      </c>
      <c r="CUJ309" s="271">
        <f>CUJ308+1</f>
        <v>3</v>
      </c>
      <c r="CUK309" s="275" t="s">
        <v>216</v>
      </c>
      <c r="CUL309" s="271">
        <f>CUL308+1</f>
        <v>3</v>
      </c>
      <c r="CUM309" s="275" t="s">
        <v>216</v>
      </c>
      <c r="CUN309" s="271">
        <f>CUN308+1</f>
        <v>3</v>
      </c>
      <c r="CUO309" s="275" t="s">
        <v>216</v>
      </c>
      <c r="CUP309" s="271">
        <f>CUP308+1</f>
        <v>3</v>
      </c>
      <c r="CUQ309" s="275" t="s">
        <v>216</v>
      </c>
      <c r="CUR309" s="271">
        <f>CUR308+1</f>
        <v>3</v>
      </c>
      <c r="CUS309" s="275" t="s">
        <v>216</v>
      </c>
      <c r="CUT309" s="271">
        <f>CUT308+1</f>
        <v>3</v>
      </c>
      <c r="CUU309" s="275" t="s">
        <v>216</v>
      </c>
      <c r="CUV309" s="271">
        <f>CUV308+1</f>
        <v>3</v>
      </c>
      <c r="CUW309" s="275" t="s">
        <v>216</v>
      </c>
      <c r="CUX309" s="271">
        <f>CUX308+1</f>
        <v>3</v>
      </c>
      <c r="CUY309" s="275" t="s">
        <v>216</v>
      </c>
      <c r="CUZ309" s="271">
        <f>CUZ308+1</f>
        <v>3</v>
      </c>
      <c r="CVA309" s="275" t="s">
        <v>216</v>
      </c>
      <c r="CVB309" s="271">
        <f>CVB308+1</f>
        <v>3</v>
      </c>
      <c r="CVC309" s="275" t="s">
        <v>216</v>
      </c>
      <c r="CVD309" s="271">
        <f>CVD308+1</f>
        <v>3</v>
      </c>
      <c r="CVE309" s="275" t="s">
        <v>216</v>
      </c>
      <c r="CVF309" s="271">
        <f>CVF308+1</f>
        <v>3</v>
      </c>
      <c r="CVG309" s="275" t="s">
        <v>216</v>
      </c>
      <c r="CVH309" s="271">
        <f>CVH308+1</f>
        <v>3</v>
      </c>
      <c r="CVI309" s="275" t="s">
        <v>216</v>
      </c>
      <c r="CVJ309" s="271">
        <f>CVJ308+1</f>
        <v>3</v>
      </c>
      <c r="CVK309" s="275" t="s">
        <v>216</v>
      </c>
      <c r="CVL309" s="271">
        <f>CVL308+1</f>
        <v>3</v>
      </c>
      <c r="CVM309" s="275" t="s">
        <v>216</v>
      </c>
      <c r="CVN309" s="271">
        <f>CVN308+1</f>
        <v>3</v>
      </c>
      <c r="CVO309" s="275" t="s">
        <v>216</v>
      </c>
      <c r="CVP309" s="271">
        <f>CVP308+1</f>
        <v>3</v>
      </c>
      <c r="CVQ309" s="275" t="s">
        <v>216</v>
      </c>
      <c r="CVR309" s="271">
        <f>CVR308+1</f>
        <v>3</v>
      </c>
      <c r="CVS309" s="275" t="s">
        <v>216</v>
      </c>
      <c r="CVT309" s="271">
        <f>CVT308+1</f>
        <v>3</v>
      </c>
      <c r="CVU309" s="275" t="s">
        <v>216</v>
      </c>
      <c r="CVV309" s="271">
        <f>CVV308+1</f>
        <v>3</v>
      </c>
      <c r="CVW309" s="275" t="s">
        <v>216</v>
      </c>
      <c r="CVX309" s="271">
        <f>CVX308+1</f>
        <v>3</v>
      </c>
      <c r="CVY309" s="275" t="s">
        <v>216</v>
      </c>
      <c r="CVZ309" s="271">
        <f>CVZ308+1</f>
        <v>3</v>
      </c>
      <c r="CWA309" s="275" t="s">
        <v>216</v>
      </c>
      <c r="CWB309" s="271">
        <f>CWB308+1</f>
        <v>3</v>
      </c>
      <c r="CWC309" s="275" t="s">
        <v>216</v>
      </c>
      <c r="CWD309" s="271">
        <f>CWD308+1</f>
        <v>3</v>
      </c>
      <c r="CWE309" s="275" t="s">
        <v>216</v>
      </c>
      <c r="CWF309" s="271">
        <f>CWF308+1</f>
        <v>3</v>
      </c>
      <c r="CWG309" s="275" t="s">
        <v>216</v>
      </c>
      <c r="CWH309" s="271">
        <f>CWH308+1</f>
        <v>3</v>
      </c>
      <c r="CWI309" s="275" t="s">
        <v>216</v>
      </c>
      <c r="CWJ309" s="271">
        <f>CWJ308+1</f>
        <v>3</v>
      </c>
      <c r="CWK309" s="275" t="s">
        <v>216</v>
      </c>
      <c r="CWL309" s="271">
        <f>CWL308+1</f>
        <v>3</v>
      </c>
      <c r="CWM309" s="275" t="s">
        <v>216</v>
      </c>
      <c r="CWN309" s="271">
        <f>CWN308+1</f>
        <v>3</v>
      </c>
      <c r="CWO309" s="275" t="s">
        <v>216</v>
      </c>
      <c r="CWP309" s="271">
        <f>CWP308+1</f>
        <v>3</v>
      </c>
      <c r="CWQ309" s="275" t="s">
        <v>216</v>
      </c>
      <c r="CWR309" s="271">
        <f>CWR308+1</f>
        <v>3</v>
      </c>
      <c r="CWS309" s="275" t="s">
        <v>216</v>
      </c>
      <c r="CWT309" s="271">
        <f>CWT308+1</f>
        <v>3</v>
      </c>
      <c r="CWU309" s="275" t="s">
        <v>216</v>
      </c>
      <c r="CWV309" s="271">
        <f>CWV308+1</f>
        <v>3</v>
      </c>
      <c r="CWW309" s="275" t="s">
        <v>216</v>
      </c>
      <c r="CWX309" s="271">
        <f>CWX308+1</f>
        <v>3</v>
      </c>
      <c r="CWY309" s="275" t="s">
        <v>216</v>
      </c>
      <c r="CWZ309" s="271">
        <f>CWZ308+1</f>
        <v>3</v>
      </c>
      <c r="CXA309" s="275" t="s">
        <v>216</v>
      </c>
      <c r="CXB309" s="271">
        <f>CXB308+1</f>
        <v>3</v>
      </c>
      <c r="CXC309" s="275" t="s">
        <v>216</v>
      </c>
      <c r="CXD309" s="271">
        <f>CXD308+1</f>
        <v>3</v>
      </c>
      <c r="CXE309" s="275" t="s">
        <v>216</v>
      </c>
      <c r="CXF309" s="271">
        <f>CXF308+1</f>
        <v>3</v>
      </c>
      <c r="CXG309" s="275" t="s">
        <v>216</v>
      </c>
      <c r="CXH309" s="271">
        <f>CXH308+1</f>
        <v>3</v>
      </c>
      <c r="CXI309" s="275" t="s">
        <v>216</v>
      </c>
      <c r="CXJ309" s="271">
        <f>CXJ308+1</f>
        <v>3</v>
      </c>
      <c r="CXK309" s="275" t="s">
        <v>216</v>
      </c>
      <c r="CXL309" s="271">
        <f>CXL308+1</f>
        <v>3</v>
      </c>
      <c r="CXM309" s="275" t="s">
        <v>216</v>
      </c>
      <c r="CXN309" s="271">
        <f>CXN308+1</f>
        <v>3</v>
      </c>
      <c r="CXO309" s="275" t="s">
        <v>216</v>
      </c>
      <c r="CXP309" s="271">
        <f>CXP308+1</f>
        <v>3</v>
      </c>
      <c r="CXQ309" s="275" t="s">
        <v>216</v>
      </c>
      <c r="CXR309" s="271">
        <f>CXR308+1</f>
        <v>3</v>
      </c>
      <c r="CXS309" s="275" t="s">
        <v>216</v>
      </c>
      <c r="CXT309" s="271">
        <f>CXT308+1</f>
        <v>3</v>
      </c>
      <c r="CXU309" s="275" t="s">
        <v>216</v>
      </c>
      <c r="CXV309" s="271">
        <f>CXV308+1</f>
        <v>3</v>
      </c>
      <c r="CXW309" s="275" t="s">
        <v>216</v>
      </c>
      <c r="CXX309" s="271">
        <f>CXX308+1</f>
        <v>3</v>
      </c>
      <c r="CXY309" s="275" t="s">
        <v>216</v>
      </c>
      <c r="CXZ309" s="271">
        <f>CXZ308+1</f>
        <v>3</v>
      </c>
      <c r="CYA309" s="275" t="s">
        <v>216</v>
      </c>
      <c r="CYB309" s="271">
        <f>CYB308+1</f>
        <v>3</v>
      </c>
      <c r="CYC309" s="275" t="s">
        <v>216</v>
      </c>
      <c r="CYD309" s="271">
        <f>CYD308+1</f>
        <v>3</v>
      </c>
      <c r="CYE309" s="275" t="s">
        <v>216</v>
      </c>
      <c r="CYF309" s="271">
        <f>CYF308+1</f>
        <v>3</v>
      </c>
      <c r="CYG309" s="275" t="s">
        <v>216</v>
      </c>
      <c r="CYH309" s="271">
        <f>CYH308+1</f>
        <v>3</v>
      </c>
      <c r="CYI309" s="275" t="s">
        <v>216</v>
      </c>
      <c r="CYJ309" s="271">
        <f>CYJ308+1</f>
        <v>3</v>
      </c>
      <c r="CYK309" s="275" t="s">
        <v>216</v>
      </c>
      <c r="CYL309" s="271">
        <f>CYL308+1</f>
        <v>3</v>
      </c>
      <c r="CYM309" s="275" t="s">
        <v>216</v>
      </c>
      <c r="CYN309" s="271">
        <f>CYN308+1</f>
        <v>3</v>
      </c>
      <c r="CYO309" s="275" t="s">
        <v>216</v>
      </c>
      <c r="CYP309" s="271">
        <f>CYP308+1</f>
        <v>3</v>
      </c>
      <c r="CYQ309" s="275" t="s">
        <v>216</v>
      </c>
      <c r="CYR309" s="271">
        <f>CYR308+1</f>
        <v>3</v>
      </c>
      <c r="CYS309" s="275" t="s">
        <v>216</v>
      </c>
      <c r="CYT309" s="271">
        <f>CYT308+1</f>
        <v>3</v>
      </c>
      <c r="CYU309" s="275" t="s">
        <v>216</v>
      </c>
      <c r="CYV309" s="271">
        <f>CYV308+1</f>
        <v>3</v>
      </c>
      <c r="CYW309" s="275" t="s">
        <v>216</v>
      </c>
      <c r="CYX309" s="271">
        <f>CYX308+1</f>
        <v>3</v>
      </c>
      <c r="CYY309" s="275" t="s">
        <v>216</v>
      </c>
      <c r="CYZ309" s="271">
        <f>CYZ308+1</f>
        <v>3</v>
      </c>
      <c r="CZA309" s="275" t="s">
        <v>216</v>
      </c>
      <c r="CZB309" s="271">
        <f>CZB308+1</f>
        <v>3</v>
      </c>
      <c r="CZC309" s="275" t="s">
        <v>216</v>
      </c>
      <c r="CZD309" s="271">
        <f>CZD308+1</f>
        <v>3</v>
      </c>
      <c r="CZE309" s="275" t="s">
        <v>216</v>
      </c>
      <c r="CZF309" s="271">
        <f>CZF308+1</f>
        <v>3</v>
      </c>
      <c r="CZG309" s="275" t="s">
        <v>216</v>
      </c>
      <c r="CZH309" s="271">
        <f>CZH308+1</f>
        <v>3</v>
      </c>
      <c r="CZI309" s="275" t="s">
        <v>216</v>
      </c>
      <c r="CZJ309" s="271">
        <f>CZJ308+1</f>
        <v>3</v>
      </c>
      <c r="CZK309" s="275" t="s">
        <v>216</v>
      </c>
      <c r="CZL309" s="271">
        <f>CZL308+1</f>
        <v>3</v>
      </c>
      <c r="CZM309" s="275" t="s">
        <v>216</v>
      </c>
      <c r="CZN309" s="271">
        <f>CZN308+1</f>
        <v>3</v>
      </c>
      <c r="CZO309" s="275" t="s">
        <v>216</v>
      </c>
      <c r="CZP309" s="271">
        <f>CZP308+1</f>
        <v>3</v>
      </c>
      <c r="CZQ309" s="275" t="s">
        <v>216</v>
      </c>
      <c r="CZR309" s="271">
        <f>CZR308+1</f>
        <v>3</v>
      </c>
      <c r="CZS309" s="275" t="s">
        <v>216</v>
      </c>
      <c r="CZT309" s="271">
        <f>CZT308+1</f>
        <v>3</v>
      </c>
      <c r="CZU309" s="275" t="s">
        <v>216</v>
      </c>
      <c r="CZV309" s="271">
        <f>CZV308+1</f>
        <v>3</v>
      </c>
      <c r="CZW309" s="275" t="s">
        <v>216</v>
      </c>
      <c r="CZX309" s="271">
        <f>CZX308+1</f>
        <v>3</v>
      </c>
      <c r="CZY309" s="275" t="s">
        <v>216</v>
      </c>
      <c r="CZZ309" s="271">
        <f>CZZ308+1</f>
        <v>3</v>
      </c>
      <c r="DAA309" s="275" t="s">
        <v>216</v>
      </c>
      <c r="DAB309" s="271">
        <f>DAB308+1</f>
        <v>3</v>
      </c>
      <c r="DAC309" s="275" t="s">
        <v>216</v>
      </c>
      <c r="DAD309" s="271">
        <f>DAD308+1</f>
        <v>3</v>
      </c>
      <c r="DAE309" s="275" t="s">
        <v>216</v>
      </c>
      <c r="DAF309" s="271">
        <f>DAF308+1</f>
        <v>3</v>
      </c>
      <c r="DAG309" s="275" t="s">
        <v>216</v>
      </c>
      <c r="DAH309" s="271">
        <f>DAH308+1</f>
        <v>3</v>
      </c>
      <c r="DAI309" s="275" t="s">
        <v>216</v>
      </c>
      <c r="DAJ309" s="271">
        <f>DAJ308+1</f>
        <v>3</v>
      </c>
      <c r="DAK309" s="275" t="s">
        <v>216</v>
      </c>
      <c r="DAL309" s="271">
        <f>DAL308+1</f>
        <v>3</v>
      </c>
      <c r="DAM309" s="275" t="s">
        <v>216</v>
      </c>
      <c r="DAN309" s="271">
        <f>DAN308+1</f>
        <v>3</v>
      </c>
      <c r="DAO309" s="275" t="s">
        <v>216</v>
      </c>
      <c r="DAP309" s="271">
        <f>DAP308+1</f>
        <v>3</v>
      </c>
      <c r="DAQ309" s="275" t="s">
        <v>216</v>
      </c>
      <c r="DAR309" s="271">
        <f>DAR308+1</f>
        <v>3</v>
      </c>
      <c r="DAS309" s="275" t="s">
        <v>216</v>
      </c>
      <c r="DAT309" s="271">
        <f>DAT308+1</f>
        <v>3</v>
      </c>
      <c r="DAU309" s="275" t="s">
        <v>216</v>
      </c>
      <c r="DAV309" s="271">
        <f>DAV308+1</f>
        <v>3</v>
      </c>
      <c r="DAW309" s="275" t="s">
        <v>216</v>
      </c>
      <c r="DAX309" s="271">
        <f>DAX308+1</f>
        <v>3</v>
      </c>
      <c r="DAY309" s="275" t="s">
        <v>216</v>
      </c>
      <c r="DAZ309" s="271">
        <f>DAZ308+1</f>
        <v>3</v>
      </c>
      <c r="DBA309" s="275" t="s">
        <v>216</v>
      </c>
      <c r="DBB309" s="271">
        <f>DBB308+1</f>
        <v>3</v>
      </c>
      <c r="DBC309" s="275" t="s">
        <v>216</v>
      </c>
      <c r="DBD309" s="271">
        <f>DBD308+1</f>
        <v>3</v>
      </c>
      <c r="DBE309" s="275" t="s">
        <v>216</v>
      </c>
      <c r="DBF309" s="271">
        <f>DBF308+1</f>
        <v>3</v>
      </c>
      <c r="DBG309" s="275" t="s">
        <v>216</v>
      </c>
      <c r="DBH309" s="271">
        <f>DBH308+1</f>
        <v>3</v>
      </c>
      <c r="DBI309" s="275" t="s">
        <v>216</v>
      </c>
      <c r="DBJ309" s="271">
        <f>DBJ308+1</f>
        <v>3</v>
      </c>
      <c r="DBK309" s="275" t="s">
        <v>216</v>
      </c>
      <c r="DBL309" s="271">
        <f>DBL308+1</f>
        <v>3</v>
      </c>
      <c r="DBM309" s="275" t="s">
        <v>216</v>
      </c>
      <c r="DBN309" s="271">
        <f>DBN308+1</f>
        <v>3</v>
      </c>
      <c r="DBO309" s="275" t="s">
        <v>216</v>
      </c>
      <c r="DBP309" s="271">
        <f>DBP308+1</f>
        <v>3</v>
      </c>
      <c r="DBQ309" s="275" t="s">
        <v>216</v>
      </c>
      <c r="DBR309" s="271">
        <f>DBR308+1</f>
        <v>3</v>
      </c>
      <c r="DBS309" s="275" t="s">
        <v>216</v>
      </c>
      <c r="DBT309" s="271">
        <f>DBT308+1</f>
        <v>3</v>
      </c>
      <c r="DBU309" s="275" t="s">
        <v>216</v>
      </c>
      <c r="DBV309" s="271">
        <f>DBV308+1</f>
        <v>3</v>
      </c>
      <c r="DBW309" s="275" t="s">
        <v>216</v>
      </c>
      <c r="DBX309" s="271">
        <f>DBX308+1</f>
        <v>3</v>
      </c>
      <c r="DBY309" s="275" t="s">
        <v>216</v>
      </c>
      <c r="DBZ309" s="271">
        <f>DBZ308+1</f>
        <v>3</v>
      </c>
      <c r="DCA309" s="275" t="s">
        <v>216</v>
      </c>
      <c r="DCB309" s="271">
        <f>DCB308+1</f>
        <v>3</v>
      </c>
      <c r="DCC309" s="275" t="s">
        <v>216</v>
      </c>
      <c r="DCD309" s="271">
        <f>DCD308+1</f>
        <v>3</v>
      </c>
      <c r="DCE309" s="275" t="s">
        <v>216</v>
      </c>
      <c r="DCF309" s="271">
        <f>DCF308+1</f>
        <v>3</v>
      </c>
      <c r="DCG309" s="275" t="s">
        <v>216</v>
      </c>
      <c r="DCH309" s="271">
        <f>DCH308+1</f>
        <v>3</v>
      </c>
      <c r="DCI309" s="275" t="s">
        <v>216</v>
      </c>
      <c r="DCJ309" s="271">
        <f>DCJ308+1</f>
        <v>3</v>
      </c>
      <c r="DCK309" s="275" t="s">
        <v>216</v>
      </c>
      <c r="DCL309" s="271">
        <f>DCL308+1</f>
        <v>3</v>
      </c>
      <c r="DCM309" s="275" t="s">
        <v>216</v>
      </c>
      <c r="DCN309" s="271">
        <f>DCN308+1</f>
        <v>3</v>
      </c>
      <c r="DCO309" s="275" t="s">
        <v>216</v>
      </c>
      <c r="DCP309" s="271">
        <f>DCP308+1</f>
        <v>3</v>
      </c>
      <c r="DCQ309" s="275" t="s">
        <v>216</v>
      </c>
      <c r="DCR309" s="271">
        <f>DCR308+1</f>
        <v>3</v>
      </c>
      <c r="DCS309" s="275" t="s">
        <v>216</v>
      </c>
      <c r="DCT309" s="271">
        <f>DCT308+1</f>
        <v>3</v>
      </c>
      <c r="DCU309" s="275" t="s">
        <v>216</v>
      </c>
      <c r="DCV309" s="271">
        <f>DCV308+1</f>
        <v>3</v>
      </c>
      <c r="DCW309" s="275" t="s">
        <v>216</v>
      </c>
      <c r="DCX309" s="271">
        <f>DCX308+1</f>
        <v>3</v>
      </c>
      <c r="DCY309" s="275" t="s">
        <v>216</v>
      </c>
      <c r="DCZ309" s="271">
        <f>DCZ308+1</f>
        <v>3</v>
      </c>
      <c r="DDA309" s="275" t="s">
        <v>216</v>
      </c>
      <c r="DDB309" s="271">
        <f>DDB308+1</f>
        <v>3</v>
      </c>
      <c r="DDC309" s="275" t="s">
        <v>216</v>
      </c>
      <c r="DDD309" s="271">
        <f>DDD308+1</f>
        <v>3</v>
      </c>
      <c r="DDE309" s="275" t="s">
        <v>216</v>
      </c>
      <c r="DDF309" s="271">
        <f>DDF308+1</f>
        <v>3</v>
      </c>
      <c r="DDG309" s="275" t="s">
        <v>216</v>
      </c>
      <c r="DDH309" s="271">
        <f>DDH308+1</f>
        <v>3</v>
      </c>
      <c r="DDI309" s="275" t="s">
        <v>216</v>
      </c>
      <c r="DDJ309" s="271">
        <f>DDJ308+1</f>
        <v>3</v>
      </c>
      <c r="DDK309" s="275" t="s">
        <v>216</v>
      </c>
      <c r="DDL309" s="271">
        <f>DDL308+1</f>
        <v>3</v>
      </c>
      <c r="DDM309" s="275" t="s">
        <v>216</v>
      </c>
      <c r="DDN309" s="271">
        <f>DDN308+1</f>
        <v>3</v>
      </c>
      <c r="DDO309" s="275" t="s">
        <v>216</v>
      </c>
      <c r="DDP309" s="271">
        <f>DDP308+1</f>
        <v>3</v>
      </c>
      <c r="DDQ309" s="275" t="s">
        <v>216</v>
      </c>
      <c r="DDR309" s="271">
        <f>DDR308+1</f>
        <v>3</v>
      </c>
      <c r="DDS309" s="275" t="s">
        <v>216</v>
      </c>
      <c r="DDT309" s="271">
        <f>DDT308+1</f>
        <v>3</v>
      </c>
      <c r="DDU309" s="275" t="s">
        <v>216</v>
      </c>
      <c r="DDV309" s="271">
        <f>DDV308+1</f>
        <v>3</v>
      </c>
      <c r="DDW309" s="275" t="s">
        <v>216</v>
      </c>
      <c r="DDX309" s="271">
        <f>DDX308+1</f>
        <v>3</v>
      </c>
      <c r="DDY309" s="275" t="s">
        <v>216</v>
      </c>
      <c r="DDZ309" s="271">
        <f>DDZ308+1</f>
        <v>3</v>
      </c>
      <c r="DEA309" s="275" t="s">
        <v>216</v>
      </c>
      <c r="DEB309" s="271">
        <f>DEB308+1</f>
        <v>3</v>
      </c>
      <c r="DEC309" s="275" t="s">
        <v>216</v>
      </c>
      <c r="DED309" s="271">
        <f>DED308+1</f>
        <v>3</v>
      </c>
      <c r="DEE309" s="275" t="s">
        <v>216</v>
      </c>
      <c r="DEF309" s="271">
        <f>DEF308+1</f>
        <v>3</v>
      </c>
      <c r="DEG309" s="275" t="s">
        <v>216</v>
      </c>
      <c r="DEH309" s="271">
        <f>DEH308+1</f>
        <v>3</v>
      </c>
      <c r="DEI309" s="275" t="s">
        <v>216</v>
      </c>
      <c r="DEJ309" s="271">
        <f>DEJ308+1</f>
        <v>3</v>
      </c>
      <c r="DEK309" s="275" t="s">
        <v>216</v>
      </c>
      <c r="DEL309" s="271">
        <f>DEL308+1</f>
        <v>3</v>
      </c>
      <c r="DEM309" s="275" t="s">
        <v>216</v>
      </c>
      <c r="DEN309" s="271">
        <f>DEN308+1</f>
        <v>3</v>
      </c>
      <c r="DEO309" s="275" t="s">
        <v>216</v>
      </c>
      <c r="DEP309" s="271">
        <f>DEP308+1</f>
        <v>3</v>
      </c>
      <c r="DEQ309" s="275" t="s">
        <v>216</v>
      </c>
      <c r="DER309" s="271">
        <f>DER308+1</f>
        <v>3</v>
      </c>
      <c r="DES309" s="275" t="s">
        <v>216</v>
      </c>
      <c r="DET309" s="271">
        <f>DET308+1</f>
        <v>3</v>
      </c>
      <c r="DEU309" s="275" t="s">
        <v>216</v>
      </c>
      <c r="DEV309" s="271">
        <f>DEV308+1</f>
        <v>3</v>
      </c>
      <c r="DEW309" s="275" t="s">
        <v>216</v>
      </c>
      <c r="DEX309" s="271">
        <f>DEX308+1</f>
        <v>3</v>
      </c>
      <c r="DEY309" s="275" t="s">
        <v>216</v>
      </c>
      <c r="DEZ309" s="271">
        <f>DEZ308+1</f>
        <v>3</v>
      </c>
      <c r="DFA309" s="275" t="s">
        <v>216</v>
      </c>
      <c r="DFB309" s="271">
        <f>DFB308+1</f>
        <v>3</v>
      </c>
      <c r="DFC309" s="275" t="s">
        <v>216</v>
      </c>
      <c r="DFD309" s="271">
        <f>DFD308+1</f>
        <v>3</v>
      </c>
      <c r="DFE309" s="275" t="s">
        <v>216</v>
      </c>
      <c r="DFF309" s="271">
        <f>DFF308+1</f>
        <v>3</v>
      </c>
      <c r="DFG309" s="275" t="s">
        <v>216</v>
      </c>
      <c r="DFH309" s="271">
        <f>DFH308+1</f>
        <v>3</v>
      </c>
      <c r="DFI309" s="275" t="s">
        <v>216</v>
      </c>
      <c r="DFJ309" s="271">
        <f>DFJ308+1</f>
        <v>3</v>
      </c>
      <c r="DFK309" s="275" t="s">
        <v>216</v>
      </c>
      <c r="DFL309" s="271">
        <f>DFL308+1</f>
        <v>3</v>
      </c>
      <c r="DFM309" s="275" t="s">
        <v>216</v>
      </c>
      <c r="DFN309" s="271">
        <f>DFN308+1</f>
        <v>3</v>
      </c>
      <c r="DFO309" s="275" t="s">
        <v>216</v>
      </c>
      <c r="DFP309" s="271">
        <f>DFP308+1</f>
        <v>3</v>
      </c>
      <c r="DFQ309" s="275" t="s">
        <v>216</v>
      </c>
      <c r="DFR309" s="271">
        <f>DFR308+1</f>
        <v>3</v>
      </c>
      <c r="DFS309" s="275" t="s">
        <v>216</v>
      </c>
      <c r="DFT309" s="271">
        <f>DFT308+1</f>
        <v>3</v>
      </c>
      <c r="DFU309" s="275" t="s">
        <v>216</v>
      </c>
      <c r="DFV309" s="271">
        <f>DFV308+1</f>
        <v>3</v>
      </c>
      <c r="DFW309" s="275" t="s">
        <v>216</v>
      </c>
      <c r="DFX309" s="271">
        <f>DFX308+1</f>
        <v>3</v>
      </c>
      <c r="DFY309" s="275" t="s">
        <v>216</v>
      </c>
      <c r="DFZ309" s="271">
        <f>DFZ308+1</f>
        <v>3</v>
      </c>
      <c r="DGA309" s="275" t="s">
        <v>216</v>
      </c>
      <c r="DGB309" s="271">
        <f>DGB308+1</f>
        <v>3</v>
      </c>
      <c r="DGC309" s="275" t="s">
        <v>216</v>
      </c>
      <c r="DGD309" s="271">
        <f>DGD308+1</f>
        <v>3</v>
      </c>
      <c r="DGE309" s="275" t="s">
        <v>216</v>
      </c>
      <c r="DGF309" s="271">
        <f>DGF308+1</f>
        <v>3</v>
      </c>
      <c r="DGG309" s="275" t="s">
        <v>216</v>
      </c>
      <c r="DGH309" s="271">
        <f>DGH308+1</f>
        <v>3</v>
      </c>
      <c r="DGI309" s="275" t="s">
        <v>216</v>
      </c>
      <c r="DGJ309" s="271">
        <f>DGJ308+1</f>
        <v>3</v>
      </c>
      <c r="DGK309" s="275" t="s">
        <v>216</v>
      </c>
      <c r="DGL309" s="271">
        <f>DGL308+1</f>
        <v>3</v>
      </c>
      <c r="DGM309" s="275" t="s">
        <v>216</v>
      </c>
      <c r="DGN309" s="271">
        <f>DGN308+1</f>
        <v>3</v>
      </c>
      <c r="DGO309" s="275" t="s">
        <v>216</v>
      </c>
      <c r="DGP309" s="271">
        <f>DGP308+1</f>
        <v>3</v>
      </c>
      <c r="DGQ309" s="275" t="s">
        <v>216</v>
      </c>
      <c r="DGR309" s="271">
        <f>DGR308+1</f>
        <v>3</v>
      </c>
      <c r="DGS309" s="275" t="s">
        <v>216</v>
      </c>
      <c r="DGT309" s="271">
        <f>DGT308+1</f>
        <v>3</v>
      </c>
      <c r="DGU309" s="275" t="s">
        <v>216</v>
      </c>
      <c r="DGV309" s="271">
        <f>DGV308+1</f>
        <v>3</v>
      </c>
      <c r="DGW309" s="275" t="s">
        <v>216</v>
      </c>
      <c r="DGX309" s="271">
        <f>DGX308+1</f>
        <v>3</v>
      </c>
      <c r="DGY309" s="275" t="s">
        <v>216</v>
      </c>
      <c r="DGZ309" s="271">
        <f>DGZ308+1</f>
        <v>3</v>
      </c>
      <c r="DHA309" s="275" t="s">
        <v>216</v>
      </c>
      <c r="DHB309" s="271">
        <f>DHB308+1</f>
        <v>3</v>
      </c>
      <c r="DHC309" s="275" t="s">
        <v>216</v>
      </c>
      <c r="DHD309" s="271">
        <f>DHD308+1</f>
        <v>3</v>
      </c>
      <c r="DHE309" s="275" t="s">
        <v>216</v>
      </c>
      <c r="DHF309" s="271">
        <f>DHF308+1</f>
        <v>3</v>
      </c>
      <c r="DHG309" s="275" t="s">
        <v>216</v>
      </c>
      <c r="DHH309" s="271">
        <f>DHH308+1</f>
        <v>3</v>
      </c>
      <c r="DHI309" s="275" t="s">
        <v>216</v>
      </c>
      <c r="DHJ309" s="271">
        <f>DHJ308+1</f>
        <v>3</v>
      </c>
      <c r="DHK309" s="275" t="s">
        <v>216</v>
      </c>
      <c r="DHL309" s="271">
        <f>DHL308+1</f>
        <v>3</v>
      </c>
      <c r="DHM309" s="275" t="s">
        <v>216</v>
      </c>
      <c r="DHN309" s="271">
        <f>DHN308+1</f>
        <v>3</v>
      </c>
      <c r="DHO309" s="275" t="s">
        <v>216</v>
      </c>
      <c r="DHP309" s="271">
        <f>DHP308+1</f>
        <v>3</v>
      </c>
      <c r="DHQ309" s="275" t="s">
        <v>216</v>
      </c>
      <c r="DHR309" s="271">
        <f>DHR308+1</f>
        <v>3</v>
      </c>
      <c r="DHS309" s="275" t="s">
        <v>216</v>
      </c>
      <c r="DHT309" s="271">
        <f>DHT308+1</f>
        <v>3</v>
      </c>
      <c r="DHU309" s="275" t="s">
        <v>216</v>
      </c>
      <c r="DHV309" s="271">
        <f>DHV308+1</f>
        <v>3</v>
      </c>
      <c r="DHW309" s="275" t="s">
        <v>216</v>
      </c>
      <c r="DHX309" s="271">
        <f>DHX308+1</f>
        <v>3</v>
      </c>
      <c r="DHY309" s="275" t="s">
        <v>216</v>
      </c>
      <c r="DHZ309" s="271">
        <f>DHZ308+1</f>
        <v>3</v>
      </c>
      <c r="DIA309" s="275" t="s">
        <v>216</v>
      </c>
      <c r="DIB309" s="271">
        <f>DIB308+1</f>
        <v>3</v>
      </c>
      <c r="DIC309" s="275" t="s">
        <v>216</v>
      </c>
      <c r="DID309" s="271">
        <f>DID308+1</f>
        <v>3</v>
      </c>
      <c r="DIE309" s="275" t="s">
        <v>216</v>
      </c>
      <c r="DIF309" s="271">
        <f>DIF308+1</f>
        <v>3</v>
      </c>
      <c r="DIG309" s="275" t="s">
        <v>216</v>
      </c>
      <c r="DIH309" s="271">
        <f>DIH308+1</f>
        <v>3</v>
      </c>
      <c r="DII309" s="275" t="s">
        <v>216</v>
      </c>
      <c r="DIJ309" s="271">
        <f>DIJ308+1</f>
        <v>3</v>
      </c>
      <c r="DIK309" s="275" t="s">
        <v>216</v>
      </c>
      <c r="DIL309" s="271">
        <f>DIL308+1</f>
        <v>3</v>
      </c>
      <c r="DIM309" s="275" t="s">
        <v>216</v>
      </c>
      <c r="DIN309" s="271">
        <f>DIN308+1</f>
        <v>3</v>
      </c>
      <c r="DIO309" s="275" t="s">
        <v>216</v>
      </c>
      <c r="DIP309" s="271">
        <f>DIP308+1</f>
        <v>3</v>
      </c>
      <c r="DIQ309" s="275" t="s">
        <v>216</v>
      </c>
      <c r="DIR309" s="271">
        <f>DIR308+1</f>
        <v>3</v>
      </c>
      <c r="DIS309" s="275" t="s">
        <v>216</v>
      </c>
      <c r="DIT309" s="271">
        <f>DIT308+1</f>
        <v>3</v>
      </c>
      <c r="DIU309" s="275" t="s">
        <v>216</v>
      </c>
      <c r="DIV309" s="271">
        <f>DIV308+1</f>
        <v>3</v>
      </c>
      <c r="DIW309" s="275" t="s">
        <v>216</v>
      </c>
      <c r="DIX309" s="271">
        <f>DIX308+1</f>
        <v>3</v>
      </c>
      <c r="DIY309" s="275" t="s">
        <v>216</v>
      </c>
      <c r="DIZ309" s="271">
        <f>DIZ308+1</f>
        <v>3</v>
      </c>
      <c r="DJA309" s="275" t="s">
        <v>216</v>
      </c>
      <c r="DJB309" s="271">
        <f>DJB308+1</f>
        <v>3</v>
      </c>
      <c r="DJC309" s="275" t="s">
        <v>216</v>
      </c>
      <c r="DJD309" s="271">
        <f>DJD308+1</f>
        <v>3</v>
      </c>
      <c r="DJE309" s="275" t="s">
        <v>216</v>
      </c>
      <c r="DJF309" s="271">
        <f>DJF308+1</f>
        <v>3</v>
      </c>
      <c r="DJG309" s="275" t="s">
        <v>216</v>
      </c>
      <c r="DJH309" s="271">
        <f>DJH308+1</f>
        <v>3</v>
      </c>
      <c r="DJI309" s="275" t="s">
        <v>216</v>
      </c>
      <c r="DJJ309" s="271">
        <f>DJJ308+1</f>
        <v>3</v>
      </c>
      <c r="DJK309" s="275" t="s">
        <v>216</v>
      </c>
      <c r="DJL309" s="271">
        <f>DJL308+1</f>
        <v>3</v>
      </c>
      <c r="DJM309" s="275" t="s">
        <v>216</v>
      </c>
      <c r="DJN309" s="271">
        <f>DJN308+1</f>
        <v>3</v>
      </c>
      <c r="DJO309" s="275" t="s">
        <v>216</v>
      </c>
      <c r="DJP309" s="271">
        <f>DJP308+1</f>
        <v>3</v>
      </c>
      <c r="DJQ309" s="275" t="s">
        <v>216</v>
      </c>
      <c r="DJR309" s="271">
        <f>DJR308+1</f>
        <v>3</v>
      </c>
      <c r="DJS309" s="275" t="s">
        <v>216</v>
      </c>
      <c r="DJT309" s="271">
        <f>DJT308+1</f>
        <v>3</v>
      </c>
      <c r="DJU309" s="275" t="s">
        <v>216</v>
      </c>
      <c r="DJV309" s="271">
        <f>DJV308+1</f>
        <v>3</v>
      </c>
      <c r="DJW309" s="275" t="s">
        <v>216</v>
      </c>
      <c r="DJX309" s="271">
        <f>DJX308+1</f>
        <v>3</v>
      </c>
      <c r="DJY309" s="275" t="s">
        <v>216</v>
      </c>
      <c r="DJZ309" s="271">
        <f>DJZ308+1</f>
        <v>3</v>
      </c>
      <c r="DKA309" s="275" t="s">
        <v>216</v>
      </c>
      <c r="DKB309" s="271">
        <f>DKB308+1</f>
        <v>3</v>
      </c>
      <c r="DKC309" s="275" t="s">
        <v>216</v>
      </c>
      <c r="DKD309" s="271">
        <f>DKD308+1</f>
        <v>3</v>
      </c>
      <c r="DKE309" s="275" t="s">
        <v>216</v>
      </c>
      <c r="DKF309" s="271">
        <f>DKF308+1</f>
        <v>3</v>
      </c>
      <c r="DKG309" s="275" t="s">
        <v>216</v>
      </c>
      <c r="DKH309" s="271">
        <f>DKH308+1</f>
        <v>3</v>
      </c>
      <c r="DKI309" s="275" t="s">
        <v>216</v>
      </c>
      <c r="DKJ309" s="271">
        <f>DKJ308+1</f>
        <v>3</v>
      </c>
      <c r="DKK309" s="275" t="s">
        <v>216</v>
      </c>
      <c r="DKL309" s="271">
        <f>DKL308+1</f>
        <v>3</v>
      </c>
      <c r="DKM309" s="275" t="s">
        <v>216</v>
      </c>
      <c r="DKN309" s="271">
        <f>DKN308+1</f>
        <v>3</v>
      </c>
      <c r="DKO309" s="275" t="s">
        <v>216</v>
      </c>
      <c r="DKP309" s="271">
        <f>DKP308+1</f>
        <v>3</v>
      </c>
      <c r="DKQ309" s="275" t="s">
        <v>216</v>
      </c>
      <c r="DKR309" s="271">
        <f>DKR308+1</f>
        <v>3</v>
      </c>
      <c r="DKS309" s="275" t="s">
        <v>216</v>
      </c>
      <c r="DKT309" s="271">
        <f>DKT308+1</f>
        <v>3</v>
      </c>
      <c r="DKU309" s="275" t="s">
        <v>216</v>
      </c>
      <c r="DKV309" s="271">
        <f>DKV308+1</f>
        <v>3</v>
      </c>
      <c r="DKW309" s="275" t="s">
        <v>216</v>
      </c>
      <c r="DKX309" s="271">
        <f>DKX308+1</f>
        <v>3</v>
      </c>
      <c r="DKY309" s="275" t="s">
        <v>216</v>
      </c>
      <c r="DKZ309" s="271">
        <f>DKZ308+1</f>
        <v>3</v>
      </c>
      <c r="DLA309" s="275" t="s">
        <v>216</v>
      </c>
      <c r="DLB309" s="271">
        <f>DLB308+1</f>
        <v>3</v>
      </c>
      <c r="DLC309" s="275" t="s">
        <v>216</v>
      </c>
      <c r="DLD309" s="271">
        <f>DLD308+1</f>
        <v>3</v>
      </c>
      <c r="DLE309" s="275" t="s">
        <v>216</v>
      </c>
      <c r="DLF309" s="271">
        <f>DLF308+1</f>
        <v>3</v>
      </c>
      <c r="DLG309" s="275" t="s">
        <v>216</v>
      </c>
      <c r="DLH309" s="271">
        <f>DLH308+1</f>
        <v>3</v>
      </c>
      <c r="DLI309" s="275" t="s">
        <v>216</v>
      </c>
      <c r="DLJ309" s="271">
        <f>DLJ308+1</f>
        <v>3</v>
      </c>
      <c r="DLK309" s="275" t="s">
        <v>216</v>
      </c>
      <c r="DLL309" s="271">
        <f>DLL308+1</f>
        <v>3</v>
      </c>
      <c r="DLM309" s="275" t="s">
        <v>216</v>
      </c>
      <c r="DLN309" s="271">
        <f>DLN308+1</f>
        <v>3</v>
      </c>
      <c r="DLO309" s="275" t="s">
        <v>216</v>
      </c>
      <c r="DLP309" s="271">
        <f>DLP308+1</f>
        <v>3</v>
      </c>
      <c r="DLQ309" s="275" t="s">
        <v>216</v>
      </c>
      <c r="DLR309" s="271">
        <f>DLR308+1</f>
        <v>3</v>
      </c>
      <c r="DLS309" s="275" t="s">
        <v>216</v>
      </c>
      <c r="DLT309" s="271">
        <f>DLT308+1</f>
        <v>3</v>
      </c>
      <c r="DLU309" s="275" t="s">
        <v>216</v>
      </c>
      <c r="DLV309" s="271">
        <f>DLV308+1</f>
        <v>3</v>
      </c>
      <c r="DLW309" s="275" t="s">
        <v>216</v>
      </c>
      <c r="DLX309" s="271">
        <f>DLX308+1</f>
        <v>3</v>
      </c>
      <c r="DLY309" s="275" t="s">
        <v>216</v>
      </c>
      <c r="DLZ309" s="271">
        <f>DLZ308+1</f>
        <v>3</v>
      </c>
      <c r="DMA309" s="275" t="s">
        <v>216</v>
      </c>
      <c r="DMB309" s="271">
        <f>DMB308+1</f>
        <v>3</v>
      </c>
      <c r="DMC309" s="275" t="s">
        <v>216</v>
      </c>
      <c r="DMD309" s="271">
        <f>DMD308+1</f>
        <v>3</v>
      </c>
      <c r="DME309" s="275" t="s">
        <v>216</v>
      </c>
      <c r="DMF309" s="271">
        <f>DMF308+1</f>
        <v>3</v>
      </c>
      <c r="DMG309" s="275" t="s">
        <v>216</v>
      </c>
      <c r="DMH309" s="271">
        <f>DMH308+1</f>
        <v>3</v>
      </c>
      <c r="DMI309" s="275" t="s">
        <v>216</v>
      </c>
      <c r="DMJ309" s="271">
        <f>DMJ308+1</f>
        <v>3</v>
      </c>
      <c r="DMK309" s="275" t="s">
        <v>216</v>
      </c>
      <c r="DML309" s="271">
        <f>DML308+1</f>
        <v>3</v>
      </c>
      <c r="DMM309" s="275" t="s">
        <v>216</v>
      </c>
      <c r="DMN309" s="271">
        <f>DMN308+1</f>
        <v>3</v>
      </c>
      <c r="DMO309" s="275" t="s">
        <v>216</v>
      </c>
      <c r="DMP309" s="271">
        <f>DMP308+1</f>
        <v>3</v>
      </c>
      <c r="DMQ309" s="275" t="s">
        <v>216</v>
      </c>
      <c r="DMR309" s="271">
        <f>DMR308+1</f>
        <v>3</v>
      </c>
      <c r="DMS309" s="275" t="s">
        <v>216</v>
      </c>
      <c r="DMT309" s="271">
        <f>DMT308+1</f>
        <v>3</v>
      </c>
      <c r="DMU309" s="275" t="s">
        <v>216</v>
      </c>
      <c r="DMV309" s="271">
        <f>DMV308+1</f>
        <v>3</v>
      </c>
      <c r="DMW309" s="275" t="s">
        <v>216</v>
      </c>
      <c r="DMX309" s="271">
        <f>DMX308+1</f>
        <v>3</v>
      </c>
      <c r="DMY309" s="275" t="s">
        <v>216</v>
      </c>
      <c r="DMZ309" s="271">
        <f>DMZ308+1</f>
        <v>3</v>
      </c>
      <c r="DNA309" s="275" t="s">
        <v>216</v>
      </c>
      <c r="DNB309" s="271">
        <f>DNB308+1</f>
        <v>3</v>
      </c>
      <c r="DNC309" s="275" t="s">
        <v>216</v>
      </c>
      <c r="DND309" s="271">
        <f>DND308+1</f>
        <v>3</v>
      </c>
      <c r="DNE309" s="275" t="s">
        <v>216</v>
      </c>
      <c r="DNF309" s="271">
        <f>DNF308+1</f>
        <v>3</v>
      </c>
      <c r="DNG309" s="275" t="s">
        <v>216</v>
      </c>
      <c r="DNH309" s="271">
        <f>DNH308+1</f>
        <v>3</v>
      </c>
      <c r="DNI309" s="275" t="s">
        <v>216</v>
      </c>
      <c r="DNJ309" s="271">
        <f>DNJ308+1</f>
        <v>3</v>
      </c>
      <c r="DNK309" s="275" t="s">
        <v>216</v>
      </c>
      <c r="DNL309" s="271">
        <f>DNL308+1</f>
        <v>3</v>
      </c>
      <c r="DNM309" s="275" t="s">
        <v>216</v>
      </c>
      <c r="DNN309" s="271">
        <f>DNN308+1</f>
        <v>3</v>
      </c>
      <c r="DNO309" s="275" t="s">
        <v>216</v>
      </c>
      <c r="DNP309" s="271">
        <f>DNP308+1</f>
        <v>3</v>
      </c>
      <c r="DNQ309" s="275" t="s">
        <v>216</v>
      </c>
      <c r="DNR309" s="271">
        <f>DNR308+1</f>
        <v>3</v>
      </c>
      <c r="DNS309" s="275" t="s">
        <v>216</v>
      </c>
      <c r="DNT309" s="271">
        <f>DNT308+1</f>
        <v>3</v>
      </c>
      <c r="DNU309" s="275" t="s">
        <v>216</v>
      </c>
      <c r="DNV309" s="271">
        <f>DNV308+1</f>
        <v>3</v>
      </c>
      <c r="DNW309" s="275" t="s">
        <v>216</v>
      </c>
      <c r="DNX309" s="271">
        <f>DNX308+1</f>
        <v>3</v>
      </c>
      <c r="DNY309" s="275" t="s">
        <v>216</v>
      </c>
      <c r="DNZ309" s="271">
        <f>DNZ308+1</f>
        <v>3</v>
      </c>
      <c r="DOA309" s="275" t="s">
        <v>216</v>
      </c>
      <c r="DOB309" s="271">
        <f>DOB308+1</f>
        <v>3</v>
      </c>
      <c r="DOC309" s="275" t="s">
        <v>216</v>
      </c>
      <c r="DOD309" s="271">
        <f>DOD308+1</f>
        <v>3</v>
      </c>
      <c r="DOE309" s="275" t="s">
        <v>216</v>
      </c>
      <c r="DOF309" s="271">
        <f>DOF308+1</f>
        <v>3</v>
      </c>
      <c r="DOG309" s="275" t="s">
        <v>216</v>
      </c>
      <c r="DOH309" s="271">
        <f>DOH308+1</f>
        <v>3</v>
      </c>
      <c r="DOI309" s="275" t="s">
        <v>216</v>
      </c>
      <c r="DOJ309" s="271">
        <f>DOJ308+1</f>
        <v>3</v>
      </c>
      <c r="DOK309" s="275" t="s">
        <v>216</v>
      </c>
      <c r="DOL309" s="271">
        <f>DOL308+1</f>
        <v>3</v>
      </c>
      <c r="DOM309" s="275" t="s">
        <v>216</v>
      </c>
      <c r="DON309" s="271">
        <f>DON308+1</f>
        <v>3</v>
      </c>
      <c r="DOO309" s="275" t="s">
        <v>216</v>
      </c>
      <c r="DOP309" s="271">
        <f>DOP308+1</f>
        <v>3</v>
      </c>
      <c r="DOQ309" s="275" t="s">
        <v>216</v>
      </c>
      <c r="DOR309" s="271">
        <f>DOR308+1</f>
        <v>3</v>
      </c>
      <c r="DOS309" s="275" t="s">
        <v>216</v>
      </c>
      <c r="DOT309" s="271">
        <f>DOT308+1</f>
        <v>3</v>
      </c>
      <c r="DOU309" s="275" t="s">
        <v>216</v>
      </c>
      <c r="DOV309" s="271">
        <f>DOV308+1</f>
        <v>3</v>
      </c>
      <c r="DOW309" s="275" t="s">
        <v>216</v>
      </c>
      <c r="DOX309" s="271">
        <f>DOX308+1</f>
        <v>3</v>
      </c>
      <c r="DOY309" s="275" t="s">
        <v>216</v>
      </c>
      <c r="DOZ309" s="271">
        <f>DOZ308+1</f>
        <v>3</v>
      </c>
      <c r="DPA309" s="275" t="s">
        <v>216</v>
      </c>
      <c r="DPB309" s="271">
        <f>DPB308+1</f>
        <v>3</v>
      </c>
      <c r="DPC309" s="275" t="s">
        <v>216</v>
      </c>
      <c r="DPD309" s="271">
        <f>DPD308+1</f>
        <v>3</v>
      </c>
      <c r="DPE309" s="275" t="s">
        <v>216</v>
      </c>
      <c r="DPF309" s="271">
        <f>DPF308+1</f>
        <v>3</v>
      </c>
      <c r="DPG309" s="275" t="s">
        <v>216</v>
      </c>
      <c r="DPH309" s="271">
        <f>DPH308+1</f>
        <v>3</v>
      </c>
      <c r="DPI309" s="275" t="s">
        <v>216</v>
      </c>
      <c r="DPJ309" s="271">
        <f>DPJ308+1</f>
        <v>3</v>
      </c>
      <c r="DPK309" s="275" t="s">
        <v>216</v>
      </c>
      <c r="DPL309" s="271">
        <f>DPL308+1</f>
        <v>3</v>
      </c>
      <c r="DPM309" s="275" t="s">
        <v>216</v>
      </c>
      <c r="DPN309" s="271">
        <f>DPN308+1</f>
        <v>3</v>
      </c>
      <c r="DPO309" s="275" t="s">
        <v>216</v>
      </c>
      <c r="DPP309" s="271">
        <f>DPP308+1</f>
        <v>3</v>
      </c>
      <c r="DPQ309" s="275" t="s">
        <v>216</v>
      </c>
      <c r="DPR309" s="271">
        <f>DPR308+1</f>
        <v>3</v>
      </c>
      <c r="DPS309" s="275" t="s">
        <v>216</v>
      </c>
      <c r="DPT309" s="271">
        <f>DPT308+1</f>
        <v>3</v>
      </c>
      <c r="DPU309" s="275" t="s">
        <v>216</v>
      </c>
      <c r="DPV309" s="271">
        <f>DPV308+1</f>
        <v>3</v>
      </c>
      <c r="DPW309" s="275" t="s">
        <v>216</v>
      </c>
      <c r="DPX309" s="271">
        <f>DPX308+1</f>
        <v>3</v>
      </c>
      <c r="DPY309" s="275" t="s">
        <v>216</v>
      </c>
      <c r="DPZ309" s="271">
        <f>DPZ308+1</f>
        <v>3</v>
      </c>
      <c r="DQA309" s="275" t="s">
        <v>216</v>
      </c>
      <c r="DQB309" s="271">
        <f>DQB308+1</f>
        <v>3</v>
      </c>
      <c r="DQC309" s="275" t="s">
        <v>216</v>
      </c>
      <c r="DQD309" s="271">
        <f>DQD308+1</f>
        <v>3</v>
      </c>
      <c r="DQE309" s="275" t="s">
        <v>216</v>
      </c>
      <c r="DQF309" s="271">
        <f>DQF308+1</f>
        <v>3</v>
      </c>
      <c r="DQG309" s="275" t="s">
        <v>216</v>
      </c>
      <c r="DQH309" s="271">
        <f>DQH308+1</f>
        <v>3</v>
      </c>
      <c r="DQI309" s="275" t="s">
        <v>216</v>
      </c>
      <c r="DQJ309" s="271">
        <f>DQJ308+1</f>
        <v>3</v>
      </c>
      <c r="DQK309" s="275" t="s">
        <v>216</v>
      </c>
      <c r="DQL309" s="271">
        <f>DQL308+1</f>
        <v>3</v>
      </c>
      <c r="DQM309" s="275" t="s">
        <v>216</v>
      </c>
      <c r="DQN309" s="271">
        <f>DQN308+1</f>
        <v>3</v>
      </c>
      <c r="DQO309" s="275" t="s">
        <v>216</v>
      </c>
      <c r="DQP309" s="271">
        <f>DQP308+1</f>
        <v>3</v>
      </c>
      <c r="DQQ309" s="275" t="s">
        <v>216</v>
      </c>
      <c r="DQR309" s="271">
        <f>DQR308+1</f>
        <v>3</v>
      </c>
      <c r="DQS309" s="275" t="s">
        <v>216</v>
      </c>
      <c r="DQT309" s="271">
        <f>DQT308+1</f>
        <v>3</v>
      </c>
      <c r="DQU309" s="275" t="s">
        <v>216</v>
      </c>
      <c r="DQV309" s="271">
        <f>DQV308+1</f>
        <v>3</v>
      </c>
      <c r="DQW309" s="275" t="s">
        <v>216</v>
      </c>
      <c r="DQX309" s="271">
        <f>DQX308+1</f>
        <v>3</v>
      </c>
      <c r="DQY309" s="275" t="s">
        <v>216</v>
      </c>
      <c r="DQZ309" s="271">
        <f>DQZ308+1</f>
        <v>3</v>
      </c>
      <c r="DRA309" s="275" t="s">
        <v>216</v>
      </c>
      <c r="DRB309" s="271">
        <f>DRB308+1</f>
        <v>3</v>
      </c>
      <c r="DRC309" s="275" t="s">
        <v>216</v>
      </c>
      <c r="DRD309" s="271">
        <f>DRD308+1</f>
        <v>3</v>
      </c>
      <c r="DRE309" s="275" t="s">
        <v>216</v>
      </c>
      <c r="DRF309" s="271">
        <f>DRF308+1</f>
        <v>3</v>
      </c>
      <c r="DRG309" s="275" t="s">
        <v>216</v>
      </c>
      <c r="DRH309" s="271">
        <f>DRH308+1</f>
        <v>3</v>
      </c>
      <c r="DRI309" s="275" t="s">
        <v>216</v>
      </c>
      <c r="DRJ309" s="271">
        <f>DRJ308+1</f>
        <v>3</v>
      </c>
      <c r="DRK309" s="275" t="s">
        <v>216</v>
      </c>
      <c r="DRL309" s="271">
        <f>DRL308+1</f>
        <v>3</v>
      </c>
      <c r="DRM309" s="275" t="s">
        <v>216</v>
      </c>
      <c r="DRN309" s="271">
        <f>DRN308+1</f>
        <v>3</v>
      </c>
      <c r="DRO309" s="275" t="s">
        <v>216</v>
      </c>
      <c r="DRP309" s="271">
        <f>DRP308+1</f>
        <v>3</v>
      </c>
      <c r="DRQ309" s="275" t="s">
        <v>216</v>
      </c>
      <c r="DRR309" s="271">
        <f>DRR308+1</f>
        <v>3</v>
      </c>
      <c r="DRS309" s="275" t="s">
        <v>216</v>
      </c>
      <c r="DRT309" s="271">
        <f>DRT308+1</f>
        <v>3</v>
      </c>
      <c r="DRU309" s="275" t="s">
        <v>216</v>
      </c>
      <c r="DRV309" s="271">
        <f>DRV308+1</f>
        <v>3</v>
      </c>
      <c r="DRW309" s="275" t="s">
        <v>216</v>
      </c>
      <c r="DRX309" s="271">
        <f>DRX308+1</f>
        <v>3</v>
      </c>
      <c r="DRY309" s="275" t="s">
        <v>216</v>
      </c>
      <c r="DRZ309" s="271">
        <f>DRZ308+1</f>
        <v>3</v>
      </c>
      <c r="DSA309" s="275" t="s">
        <v>216</v>
      </c>
      <c r="DSB309" s="271">
        <f>DSB308+1</f>
        <v>3</v>
      </c>
      <c r="DSC309" s="275" t="s">
        <v>216</v>
      </c>
      <c r="DSD309" s="271">
        <f>DSD308+1</f>
        <v>3</v>
      </c>
      <c r="DSE309" s="275" t="s">
        <v>216</v>
      </c>
      <c r="DSF309" s="271">
        <f>DSF308+1</f>
        <v>3</v>
      </c>
      <c r="DSG309" s="275" t="s">
        <v>216</v>
      </c>
      <c r="DSH309" s="271">
        <f>DSH308+1</f>
        <v>3</v>
      </c>
      <c r="DSI309" s="275" t="s">
        <v>216</v>
      </c>
      <c r="DSJ309" s="271">
        <f>DSJ308+1</f>
        <v>3</v>
      </c>
      <c r="DSK309" s="275" t="s">
        <v>216</v>
      </c>
      <c r="DSL309" s="271">
        <f>DSL308+1</f>
        <v>3</v>
      </c>
      <c r="DSM309" s="275" t="s">
        <v>216</v>
      </c>
      <c r="DSN309" s="271">
        <f>DSN308+1</f>
        <v>3</v>
      </c>
      <c r="DSO309" s="275" t="s">
        <v>216</v>
      </c>
      <c r="DSP309" s="271">
        <f>DSP308+1</f>
        <v>3</v>
      </c>
      <c r="DSQ309" s="275" t="s">
        <v>216</v>
      </c>
      <c r="DSR309" s="271">
        <f>DSR308+1</f>
        <v>3</v>
      </c>
      <c r="DSS309" s="275" t="s">
        <v>216</v>
      </c>
      <c r="DST309" s="271">
        <f>DST308+1</f>
        <v>3</v>
      </c>
      <c r="DSU309" s="275" t="s">
        <v>216</v>
      </c>
      <c r="DSV309" s="271">
        <f>DSV308+1</f>
        <v>3</v>
      </c>
      <c r="DSW309" s="275" t="s">
        <v>216</v>
      </c>
      <c r="DSX309" s="271">
        <f>DSX308+1</f>
        <v>3</v>
      </c>
      <c r="DSY309" s="275" t="s">
        <v>216</v>
      </c>
      <c r="DSZ309" s="271">
        <f>DSZ308+1</f>
        <v>3</v>
      </c>
      <c r="DTA309" s="275" t="s">
        <v>216</v>
      </c>
      <c r="DTB309" s="271">
        <f>DTB308+1</f>
        <v>3</v>
      </c>
      <c r="DTC309" s="275" t="s">
        <v>216</v>
      </c>
      <c r="DTD309" s="271">
        <f>DTD308+1</f>
        <v>3</v>
      </c>
      <c r="DTE309" s="275" t="s">
        <v>216</v>
      </c>
      <c r="DTF309" s="271">
        <f>DTF308+1</f>
        <v>3</v>
      </c>
      <c r="DTG309" s="275" t="s">
        <v>216</v>
      </c>
      <c r="DTH309" s="271">
        <f>DTH308+1</f>
        <v>3</v>
      </c>
      <c r="DTI309" s="275" t="s">
        <v>216</v>
      </c>
      <c r="DTJ309" s="271">
        <f>DTJ308+1</f>
        <v>3</v>
      </c>
      <c r="DTK309" s="275" t="s">
        <v>216</v>
      </c>
      <c r="DTL309" s="271">
        <f>DTL308+1</f>
        <v>3</v>
      </c>
      <c r="DTM309" s="275" t="s">
        <v>216</v>
      </c>
      <c r="DTN309" s="271">
        <f>DTN308+1</f>
        <v>3</v>
      </c>
      <c r="DTO309" s="275" t="s">
        <v>216</v>
      </c>
      <c r="DTP309" s="271">
        <f>DTP308+1</f>
        <v>3</v>
      </c>
      <c r="DTQ309" s="275" t="s">
        <v>216</v>
      </c>
      <c r="DTR309" s="271">
        <f>DTR308+1</f>
        <v>3</v>
      </c>
      <c r="DTS309" s="275" t="s">
        <v>216</v>
      </c>
      <c r="DTT309" s="271">
        <f>DTT308+1</f>
        <v>3</v>
      </c>
      <c r="DTU309" s="275" t="s">
        <v>216</v>
      </c>
      <c r="DTV309" s="271">
        <f>DTV308+1</f>
        <v>3</v>
      </c>
      <c r="DTW309" s="275" t="s">
        <v>216</v>
      </c>
      <c r="DTX309" s="271">
        <f>DTX308+1</f>
        <v>3</v>
      </c>
      <c r="DTY309" s="275" t="s">
        <v>216</v>
      </c>
      <c r="DTZ309" s="271">
        <f>DTZ308+1</f>
        <v>3</v>
      </c>
      <c r="DUA309" s="275" t="s">
        <v>216</v>
      </c>
      <c r="DUB309" s="271">
        <f>DUB308+1</f>
        <v>3</v>
      </c>
      <c r="DUC309" s="275" t="s">
        <v>216</v>
      </c>
      <c r="DUD309" s="271">
        <f>DUD308+1</f>
        <v>3</v>
      </c>
      <c r="DUE309" s="275" t="s">
        <v>216</v>
      </c>
      <c r="DUF309" s="271">
        <f>DUF308+1</f>
        <v>3</v>
      </c>
      <c r="DUG309" s="275" t="s">
        <v>216</v>
      </c>
      <c r="DUH309" s="271">
        <f>DUH308+1</f>
        <v>3</v>
      </c>
      <c r="DUI309" s="275" t="s">
        <v>216</v>
      </c>
      <c r="DUJ309" s="271">
        <f>DUJ308+1</f>
        <v>3</v>
      </c>
      <c r="DUK309" s="275" t="s">
        <v>216</v>
      </c>
      <c r="DUL309" s="271">
        <f>DUL308+1</f>
        <v>3</v>
      </c>
      <c r="DUM309" s="275" t="s">
        <v>216</v>
      </c>
      <c r="DUN309" s="271">
        <f>DUN308+1</f>
        <v>3</v>
      </c>
      <c r="DUO309" s="275" t="s">
        <v>216</v>
      </c>
      <c r="DUP309" s="271">
        <f>DUP308+1</f>
        <v>3</v>
      </c>
      <c r="DUQ309" s="275" t="s">
        <v>216</v>
      </c>
      <c r="DUR309" s="271">
        <f>DUR308+1</f>
        <v>3</v>
      </c>
      <c r="DUS309" s="275" t="s">
        <v>216</v>
      </c>
      <c r="DUT309" s="271">
        <f>DUT308+1</f>
        <v>3</v>
      </c>
      <c r="DUU309" s="275" t="s">
        <v>216</v>
      </c>
      <c r="DUV309" s="271">
        <f>DUV308+1</f>
        <v>3</v>
      </c>
      <c r="DUW309" s="275" t="s">
        <v>216</v>
      </c>
      <c r="DUX309" s="271">
        <f>DUX308+1</f>
        <v>3</v>
      </c>
      <c r="DUY309" s="275" t="s">
        <v>216</v>
      </c>
      <c r="DUZ309" s="271">
        <f>DUZ308+1</f>
        <v>3</v>
      </c>
      <c r="DVA309" s="275" t="s">
        <v>216</v>
      </c>
      <c r="DVB309" s="271">
        <f>DVB308+1</f>
        <v>3</v>
      </c>
      <c r="DVC309" s="275" t="s">
        <v>216</v>
      </c>
      <c r="DVD309" s="271">
        <f>DVD308+1</f>
        <v>3</v>
      </c>
      <c r="DVE309" s="275" t="s">
        <v>216</v>
      </c>
      <c r="DVF309" s="271">
        <f>DVF308+1</f>
        <v>3</v>
      </c>
      <c r="DVG309" s="275" t="s">
        <v>216</v>
      </c>
      <c r="DVH309" s="271">
        <f>DVH308+1</f>
        <v>3</v>
      </c>
      <c r="DVI309" s="275" t="s">
        <v>216</v>
      </c>
      <c r="DVJ309" s="271">
        <f>DVJ308+1</f>
        <v>3</v>
      </c>
      <c r="DVK309" s="275" t="s">
        <v>216</v>
      </c>
      <c r="DVL309" s="271">
        <f>DVL308+1</f>
        <v>3</v>
      </c>
      <c r="DVM309" s="275" t="s">
        <v>216</v>
      </c>
      <c r="DVN309" s="271">
        <f>DVN308+1</f>
        <v>3</v>
      </c>
      <c r="DVO309" s="275" t="s">
        <v>216</v>
      </c>
      <c r="DVP309" s="271">
        <f>DVP308+1</f>
        <v>3</v>
      </c>
      <c r="DVQ309" s="275" t="s">
        <v>216</v>
      </c>
      <c r="DVR309" s="271">
        <f>DVR308+1</f>
        <v>3</v>
      </c>
      <c r="DVS309" s="275" t="s">
        <v>216</v>
      </c>
      <c r="DVT309" s="271">
        <f>DVT308+1</f>
        <v>3</v>
      </c>
      <c r="DVU309" s="275" t="s">
        <v>216</v>
      </c>
      <c r="DVV309" s="271">
        <f>DVV308+1</f>
        <v>3</v>
      </c>
      <c r="DVW309" s="275" t="s">
        <v>216</v>
      </c>
      <c r="DVX309" s="271">
        <f>DVX308+1</f>
        <v>3</v>
      </c>
      <c r="DVY309" s="275" t="s">
        <v>216</v>
      </c>
      <c r="DVZ309" s="271">
        <f>DVZ308+1</f>
        <v>3</v>
      </c>
      <c r="DWA309" s="275" t="s">
        <v>216</v>
      </c>
      <c r="DWB309" s="271">
        <f>DWB308+1</f>
        <v>3</v>
      </c>
      <c r="DWC309" s="275" t="s">
        <v>216</v>
      </c>
      <c r="DWD309" s="271">
        <f>DWD308+1</f>
        <v>3</v>
      </c>
      <c r="DWE309" s="275" t="s">
        <v>216</v>
      </c>
      <c r="DWF309" s="271">
        <f>DWF308+1</f>
        <v>3</v>
      </c>
      <c r="DWG309" s="275" t="s">
        <v>216</v>
      </c>
      <c r="DWH309" s="271">
        <f>DWH308+1</f>
        <v>3</v>
      </c>
      <c r="DWI309" s="275" t="s">
        <v>216</v>
      </c>
      <c r="DWJ309" s="271">
        <f>DWJ308+1</f>
        <v>3</v>
      </c>
      <c r="DWK309" s="275" t="s">
        <v>216</v>
      </c>
      <c r="DWL309" s="271">
        <f>DWL308+1</f>
        <v>3</v>
      </c>
      <c r="DWM309" s="275" t="s">
        <v>216</v>
      </c>
      <c r="DWN309" s="271">
        <f>DWN308+1</f>
        <v>3</v>
      </c>
      <c r="DWO309" s="275" t="s">
        <v>216</v>
      </c>
      <c r="DWP309" s="271">
        <f>DWP308+1</f>
        <v>3</v>
      </c>
      <c r="DWQ309" s="275" t="s">
        <v>216</v>
      </c>
      <c r="DWR309" s="271">
        <f>DWR308+1</f>
        <v>3</v>
      </c>
      <c r="DWS309" s="275" t="s">
        <v>216</v>
      </c>
      <c r="DWT309" s="271">
        <f>DWT308+1</f>
        <v>3</v>
      </c>
      <c r="DWU309" s="275" t="s">
        <v>216</v>
      </c>
      <c r="DWV309" s="271">
        <f>DWV308+1</f>
        <v>3</v>
      </c>
      <c r="DWW309" s="275" t="s">
        <v>216</v>
      </c>
      <c r="DWX309" s="271">
        <f>DWX308+1</f>
        <v>3</v>
      </c>
      <c r="DWY309" s="275" t="s">
        <v>216</v>
      </c>
      <c r="DWZ309" s="271">
        <f>DWZ308+1</f>
        <v>3</v>
      </c>
      <c r="DXA309" s="275" t="s">
        <v>216</v>
      </c>
      <c r="DXB309" s="271">
        <f>DXB308+1</f>
        <v>3</v>
      </c>
      <c r="DXC309" s="275" t="s">
        <v>216</v>
      </c>
      <c r="DXD309" s="271">
        <f>DXD308+1</f>
        <v>3</v>
      </c>
      <c r="DXE309" s="275" t="s">
        <v>216</v>
      </c>
      <c r="DXF309" s="271">
        <f>DXF308+1</f>
        <v>3</v>
      </c>
      <c r="DXG309" s="275" t="s">
        <v>216</v>
      </c>
      <c r="DXH309" s="271">
        <f>DXH308+1</f>
        <v>3</v>
      </c>
      <c r="DXI309" s="275" t="s">
        <v>216</v>
      </c>
      <c r="DXJ309" s="271">
        <f>DXJ308+1</f>
        <v>3</v>
      </c>
      <c r="DXK309" s="275" t="s">
        <v>216</v>
      </c>
      <c r="DXL309" s="271">
        <f>DXL308+1</f>
        <v>3</v>
      </c>
      <c r="DXM309" s="275" t="s">
        <v>216</v>
      </c>
      <c r="DXN309" s="271">
        <f>DXN308+1</f>
        <v>3</v>
      </c>
      <c r="DXO309" s="275" t="s">
        <v>216</v>
      </c>
      <c r="DXP309" s="271">
        <f>DXP308+1</f>
        <v>3</v>
      </c>
      <c r="DXQ309" s="275" t="s">
        <v>216</v>
      </c>
      <c r="DXR309" s="271">
        <f>DXR308+1</f>
        <v>3</v>
      </c>
      <c r="DXS309" s="275" t="s">
        <v>216</v>
      </c>
      <c r="DXT309" s="271">
        <f>DXT308+1</f>
        <v>3</v>
      </c>
      <c r="DXU309" s="275" t="s">
        <v>216</v>
      </c>
      <c r="DXV309" s="271">
        <f>DXV308+1</f>
        <v>3</v>
      </c>
      <c r="DXW309" s="275" t="s">
        <v>216</v>
      </c>
      <c r="DXX309" s="271">
        <f>DXX308+1</f>
        <v>3</v>
      </c>
      <c r="DXY309" s="275" t="s">
        <v>216</v>
      </c>
      <c r="DXZ309" s="271">
        <f>DXZ308+1</f>
        <v>3</v>
      </c>
      <c r="DYA309" s="275" t="s">
        <v>216</v>
      </c>
      <c r="DYB309" s="271">
        <f>DYB308+1</f>
        <v>3</v>
      </c>
      <c r="DYC309" s="275" t="s">
        <v>216</v>
      </c>
      <c r="DYD309" s="271">
        <f>DYD308+1</f>
        <v>3</v>
      </c>
      <c r="DYE309" s="275" t="s">
        <v>216</v>
      </c>
      <c r="DYF309" s="271">
        <f>DYF308+1</f>
        <v>3</v>
      </c>
      <c r="DYG309" s="275" t="s">
        <v>216</v>
      </c>
      <c r="DYH309" s="271">
        <f>DYH308+1</f>
        <v>3</v>
      </c>
      <c r="DYI309" s="275" t="s">
        <v>216</v>
      </c>
      <c r="DYJ309" s="271">
        <f>DYJ308+1</f>
        <v>3</v>
      </c>
      <c r="DYK309" s="275" t="s">
        <v>216</v>
      </c>
      <c r="DYL309" s="271">
        <f>DYL308+1</f>
        <v>3</v>
      </c>
      <c r="DYM309" s="275" t="s">
        <v>216</v>
      </c>
      <c r="DYN309" s="271">
        <f>DYN308+1</f>
        <v>3</v>
      </c>
      <c r="DYO309" s="275" t="s">
        <v>216</v>
      </c>
      <c r="DYP309" s="271">
        <f>DYP308+1</f>
        <v>3</v>
      </c>
      <c r="DYQ309" s="275" t="s">
        <v>216</v>
      </c>
      <c r="DYR309" s="271">
        <f>DYR308+1</f>
        <v>3</v>
      </c>
      <c r="DYS309" s="275" t="s">
        <v>216</v>
      </c>
      <c r="DYT309" s="271">
        <f>DYT308+1</f>
        <v>3</v>
      </c>
      <c r="DYU309" s="275" t="s">
        <v>216</v>
      </c>
      <c r="DYV309" s="271">
        <f>DYV308+1</f>
        <v>3</v>
      </c>
      <c r="DYW309" s="275" t="s">
        <v>216</v>
      </c>
      <c r="DYX309" s="271">
        <f>DYX308+1</f>
        <v>3</v>
      </c>
      <c r="DYY309" s="275" t="s">
        <v>216</v>
      </c>
      <c r="DYZ309" s="271">
        <f>DYZ308+1</f>
        <v>3</v>
      </c>
      <c r="DZA309" s="275" t="s">
        <v>216</v>
      </c>
      <c r="DZB309" s="271">
        <f>DZB308+1</f>
        <v>3</v>
      </c>
      <c r="DZC309" s="275" t="s">
        <v>216</v>
      </c>
      <c r="DZD309" s="271">
        <f>DZD308+1</f>
        <v>3</v>
      </c>
      <c r="DZE309" s="275" t="s">
        <v>216</v>
      </c>
      <c r="DZF309" s="271">
        <f>DZF308+1</f>
        <v>3</v>
      </c>
      <c r="DZG309" s="275" t="s">
        <v>216</v>
      </c>
      <c r="DZH309" s="271">
        <f>DZH308+1</f>
        <v>3</v>
      </c>
      <c r="DZI309" s="275" t="s">
        <v>216</v>
      </c>
      <c r="DZJ309" s="271">
        <f>DZJ308+1</f>
        <v>3</v>
      </c>
      <c r="DZK309" s="275" t="s">
        <v>216</v>
      </c>
      <c r="DZL309" s="271">
        <f>DZL308+1</f>
        <v>3</v>
      </c>
      <c r="DZM309" s="275" t="s">
        <v>216</v>
      </c>
      <c r="DZN309" s="271">
        <f>DZN308+1</f>
        <v>3</v>
      </c>
      <c r="DZO309" s="275" t="s">
        <v>216</v>
      </c>
      <c r="DZP309" s="271">
        <f>DZP308+1</f>
        <v>3</v>
      </c>
      <c r="DZQ309" s="275" t="s">
        <v>216</v>
      </c>
      <c r="DZR309" s="271">
        <f>DZR308+1</f>
        <v>3</v>
      </c>
      <c r="DZS309" s="275" t="s">
        <v>216</v>
      </c>
      <c r="DZT309" s="271">
        <f>DZT308+1</f>
        <v>3</v>
      </c>
      <c r="DZU309" s="275" t="s">
        <v>216</v>
      </c>
      <c r="DZV309" s="271">
        <f>DZV308+1</f>
        <v>3</v>
      </c>
      <c r="DZW309" s="275" t="s">
        <v>216</v>
      </c>
      <c r="DZX309" s="271">
        <f>DZX308+1</f>
        <v>3</v>
      </c>
      <c r="DZY309" s="275" t="s">
        <v>216</v>
      </c>
      <c r="DZZ309" s="271">
        <f>DZZ308+1</f>
        <v>3</v>
      </c>
      <c r="EAA309" s="275" t="s">
        <v>216</v>
      </c>
      <c r="EAB309" s="271">
        <f>EAB308+1</f>
        <v>3</v>
      </c>
      <c r="EAC309" s="275" t="s">
        <v>216</v>
      </c>
      <c r="EAD309" s="271">
        <f>EAD308+1</f>
        <v>3</v>
      </c>
      <c r="EAE309" s="275" t="s">
        <v>216</v>
      </c>
      <c r="EAF309" s="271">
        <f>EAF308+1</f>
        <v>3</v>
      </c>
      <c r="EAG309" s="275" t="s">
        <v>216</v>
      </c>
      <c r="EAH309" s="271">
        <f>EAH308+1</f>
        <v>3</v>
      </c>
      <c r="EAI309" s="275" t="s">
        <v>216</v>
      </c>
      <c r="EAJ309" s="271">
        <f>EAJ308+1</f>
        <v>3</v>
      </c>
      <c r="EAK309" s="275" t="s">
        <v>216</v>
      </c>
      <c r="EAL309" s="271">
        <f>EAL308+1</f>
        <v>3</v>
      </c>
      <c r="EAM309" s="275" t="s">
        <v>216</v>
      </c>
      <c r="EAN309" s="271">
        <f>EAN308+1</f>
        <v>3</v>
      </c>
      <c r="EAO309" s="275" t="s">
        <v>216</v>
      </c>
      <c r="EAP309" s="271">
        <f>EAP308+1</f>
        <v>3</v>
      </c>
      <c r="EAQ309" s="275" t="s">
        <v>216</v>
      </c>
      <c r="EAR309" s="271">
        <f>EAR308+1</f>
        <v>3</v>
      </c>
      <c r="EAS309" s="275" t="s">
        <v>216</v>
      </c>
      <c r="EAT309" s="271">
        <f>EAT308+1</f>
        <v>3</v>
      </c>
      <c r="EAU309" s="275" t="s">
        <v>216</v>
      </c>
      <c r="EAV309" s="271">
        <f>EAV308+1</f>
        <v>3</v>
      </c>
      <c r="EAW309" s="275" t="s">
        <v>216</v>
      </c>
      <c r="EAX309" s="271">
        <f>EAX308+1</f>
        <v>3</v>
      </c>
      <c r="EAY309" s="275" t="s">
        <v>216</v>
      </c>
      <c r="EAZ309" s="271">
        <f>EAZ308+1</f>
        <v>3</v>
      </c>
      <c r="EBA309" s="275" t="s">
        <v>216</v>
      </c>
      <c r="EBB309" s="271">
        <f>EBB308+1</f>
        <v>3</v>
      </c>
      <c r="EBC309" s="275" t="s">
        <v>216</v>
      </c>
      <c r="EBD309" s="271">
        <f>EBD308+1</f>
        <v>3</v>
      </c>
      <c r="EBE309" s="275" t="s">
        <v>216</v>
      </c>
      <c r="EBF309" s="271">
        <f>EBF308+1</f>
        <v>3</v>
      </c>
      <c r="EBG309" s="275" t="s">
        <v>216</v>
      </c>
      <c r="EBH309" s="271">
        <f>EBH308+1</f>
        <v>3</v>
      </c>
      <c r="EBI309" s="275" t="s">
        <v>216</v>
      </c>
      <c r="EBJ309" s="271">
        <f>EBJ308+1</f>
        <v>3</v>
      </c>
      <c r="EBK309" s="275" t="s">
        <v>216</v>
      </c>
      <c r="EBL309" s="271">
        <f>EBL308+1</f>
        <v>3</v>
      </c>
      <c r="EBM309" s="275" t="s">
        <v>216</v>
      </c>
      <c r="EBN309" s="271">
        <f>EBN308+1</f>
        <v>3</v>
      </c>
      <c r="EBO309" s="275" t="s">
        <v>216</v>
      </c>
      <c r="EBP309" s="271">
        <f>EBP308+1</f>
        <v>3</v>
      </c>
      <c r="EBQ309" s="275" t="s">
        <v>216</v>
      </c>
      <c r="EBR309" s="271">
        <f>EBR308+1</f>
        <v>3</v>
      </c>
      <c r="EBS309" s="275" t="s">
        <v>216</v>
      </c>
      <c r="EBT309" s="271">
        <f>EBT308+1</f>
        <v>3</v>
      </c>
      <c r="EBU309" s="275" t="s">
        <v>216</v>
      </c>
      <c r="EBV309" s="271">
        <f>EBV308+1</f>
        <v>3</v>
      </c>
      <c r="EBW309" s="275" t="s">
        <v>216</v>
      </c>
      <c r="EBX309" s="271">
        <f>EBX308+1</f>
        <v>3</v>
      </c>
      <c r="EBY309" s="275" t="s">
        <v>216</v>
      </c>
      <c r="EBZ309" s="271">
        <f>EBZ308+1</f>
        <v>3</v>
      </c>
      <c r="ECA309" s="275" t="s">
        <v>216</v>
      </c>
      <c r="ECB309" s="271">
        <f>ECB308+1</f>
        <v>3</v>
      </c>
      <c r="ECC309" s="275" t="s">
        <v>216</v>
      </c>
      <c r="ECD309" s="271">
        <f>ECD308+1</f>
        <v>3</v>
      </c>
      <c r="ECE309" s="275" t="s">
        <v>216</v>
      </c>
      <c r="ECF309" s="271">
        <f>ECF308+1</f>
        <v>3</v>
      </c>
      <c r="ECG309" s="275" t="s">
        <v>216</v>
      </c>
      <c r="ECH309" s="271">
        <f>ECH308+1</f>
        <v>3</v>
      </c>
      <c r="ECI309" s="275" t="s">
        <v>216</v>
      </c>
      <c r="ECJ309" s="271">
        <f>ECJ308+1</f>
        <v>3</v>
      </c>
      <c r="ECK309" s="275" t="s">
        <v>216</v>
      </c>
      <c r="ECL309" s="271">
        <f>ECL308+1</f>
        <v>3</v>
      </c>
      <c r="ECM309" s="275" t="s">
        <v>216</v>
      </c>
      <c r="ECN309" s="271">
        <f>ECN308+1</f>
        <v>3</v>
      </c>
      <c r="ECO309" s="275" t="s">
        <v>216</v>
      </c>
      <c r="ECP309" s="271">
        <f>ECP308+1</f>
        <v>3</v>
      </c>
      <c r="ECQ309" s="275" t="s">
        <v>216</v>
      </c>
      <c r="ECR309" s="271">
        <f>ECR308+1</f>
        <v>3</v>
      </c>
      <c r="ECS309" s="275" t="s">
        <v>216</v>
      </c>
      <c r="ECT309" s="271">
        <f>ECT308+1</f>
        <v>3</v>
      </c>
      <c r="ECU309" s="275" t="s">
        <v>216</v>
      </c>
      <c r="ECV309" s="271">
        <f>ECV308+1</f>
        <v>3</v>
      </c>
      <c r="ECW309" s="275" t="s">
        <v>216</v>
      </c>
      <c r="ECX309" s="271">
        <f>ECX308+1</f>
        <v>3</v>
      </c>
      <c r="ECY309" s="275" t="s">
        <v>216</v>
      </c>
      <c r="ECZ309" s="271">
        <f>ECZ308+1</f>
        <v>3</v>
      </c>
      <c r="EDA309" s="275" t="s">
        <v>216</v>
      </c>
      <c r="EDB309" s="271">
        <f>EDB308+1</f>
        <v>3</v>
      </c>
      <c r="EDC309" s="275" t="s">
        <v>216</v>
      </c>
      <c r="EDD309" s="271">
        <f>EDD308+1</f>
        <v>3</v>
      </c>
      <c r="EDE309" s="275" t="s">
        <v>216</v>
      </c>
      <c r="EDF309" s="271">
        <f>EDF308+1</f>
        <v>3</v>
      </c>
      <c r="EDG309" s="275" t="s">
        <v>216</v>
      </c>
      <c r="EDH309" s="271">
        <f>EDH308+1</f>
        <v>3</v>
      </c>
      <c r="EDI309" s="275" t="s">
        <v>216</v>
      </c>
      <c r="EDJ309" s="271">
        <f>EDJ308+1</f>
        <v>3</v>
      </c>
      <c r="EDK309" s="275" t="s">
        <v>216</v>
      </c>
      <c r="EDL309" s="271">
        <f>EDL308+1</f>
        <v>3</v>
      </c>
      <c r="EDM309" s="275" t="s">
        <v>216</v>
      </c>
      <c r="EDN309" s="271">
        <f>EDN308+1</f>
        <v>3</v>
      </c>
      <c r="EDO309" s="275" t="s">
        <v>216</v>
      </c>
      <c r="EDP309" s="271">
        <f>EDP308+1</f>
        <v>3</v>
      </c>
      <c r="EDQ309" s="275" t="s">
        <v>216</v>
      </c>
      <c r="EDR309" s="271">
        <f>EDR308+1</f>
        <v>3</v>
      </c>
      <c r="EDS309" s="275" t="s">
        <v>216</v>
      </c>
      <c r="EDT309" s="271">
        <f>EDT308+1</f>
        <v>3</v>
      </c>
      <c r="EDU309" s="275" t="s">
        <v>216</v>
      </c>
      <c r="EDV309" s="271">
        <f>EDV308+1</f>
        <v>3</v>
      </c>
      <c r="EDW309" s="275" t="s">
        <v>216</v>
      </c>
      <c r="EDX309" s="271">
        <f>EDX308+1</f>
        <v>3</v>
      </c>
      <c r="EDY309" s="275" t="s">
        <v>216</v>
      </c>
      <c r="EDZ309" s="271">
        <f>EDZ308+1</f>
        <v>3</v>
      </c>
      <c r="EEA309" s="275" t="s">
        <v>216</v>
      </c>
      <c r="EEB309" s="271">
        <f>EEB308+1</f>
        <v>3</v>
      </c>
      <c r="EEC309" s="275" t="s">
        <v>216</v>
      </c>
      <c r="EED309" s="271">
        <f>EED308+1</f>
        <v>3</v>
      </c>
      <c r="EEE309" s="275" t="s">
        <v>216</v>
      </c>
      <c r="EEF309" s="271">
        <f>EEF308+1</f>
        <v>3</v>
      </c>
      <c r="EEG309" s="275" t="s">
        <v>216</v>
      </c>
      <c r="EEH309" s="271">
        <f>EEH308+1</f>
        <v>3</v>
      </c>
      <c r="EEI309" s="275" t="s">
        <v>216</v>
      </c>
      <c r="EEJ309" s="271">
        <f>EEJ308+1</f>
        <v>3</v>
      </c>
      <c r="EEK309" s="275" t="s">
        <v>216</v>
      </c>
      <c r="EEL309" s="271">
        <f>EEL308+1</f>
        <v>3</v>
      </c>
      <c r="EEM309" s="275" t="s">
        <v>216</v>
      </c>
      <c r="EEN309" s="271">
        <f>EEN308+1</f>
        <v>3</v>
      </c>
      <c r="EEO309" s="275" t="s">
        <v>216</v>
      </c>
      <c r="EEP309" s="271">
        <f>EEP308+1</f>
        <v>3</v>
      </c>
      <c r="EEQ309" s="275" t="s">
        <v>216</v>
      </c>
      <c r="EER309" s="271">
        <f>EER308+1</f>
        <v>3</v>
      </c>
      <c r="EES309" s="275" t="s">
        <v>216</v>
      </c>
      <c r="EET309" s="271">
        <f>EET308+1</f>
        <v>3</v>
      </c>
      <c r="EEU309" s="275" t="s">
        <v>216</v>
      </c>
      <c r="EEV309" s="271">
        <f>EEV308+1</f>
        <v>3</v>
      </c>
      <c r="EEW309" s="275" t="s">
        <v>216</v>
      </c>
      <c r="EEX309" s="271">
        <f>EEX308+1</f>
        <v>3</v>
      </c>
      <c r="EEY309" s="275" t="s">
        <v>216</v>
      </c>
      <c r="EEZ309" s="271">
        <f>EEZ308+1</f>
        <v>3</v>
      </c>
      <c r="EFA309" s="275" t="s">
        <v>216</v>
      </c>
      <c r="EFB309" s="271">
        <f>EFB308+1</f>
        <v>3</v>
      </c>
      <c r="EFC309" s="275" t="s">
        <v>216</v>
      </c>
      <c r="EFD309" s="271">
        <f>EFD308+1</f>
        <v>3</v>
      </c>
      <c r="EFE309" s="275" t="s">
        <v>216</v>
      </c>
      <c r="EFF309" s="271">
        <f>EFF308+1</f>
        <v>3</v>
      </c>
      <c r="EFG309" s="275" t="s">
        <v>216</v>
      </c>
      <c r="EFH309" s="271">
        <f>EFH308+1</f>
        <v>3</v>
      </c>
      <c r="EFI309" s="275" t="s">
        <v>216</v>
      </c>
      <c r="EFJ309" s="271">
        <f>EFJ308+1</f>
        <v>3</v>
      </c>
      <c r="EFK309" s="275" t="s">
        <v>216</v>
      </c>
      <c r="EFL309" s="271">
        <f>EFL308+1</f>
        <v>3</v>
      </c>
      <c r="EFM309" s="275" t="s">
        <v>216</v>
      </c>
      <c r="EFN309" s="271">
        <f>EFN308+1</f>
        <v>3</v>
      </c>
      <c r="EFO309" s="275" t="s">
        <v>216</v>
      </c>
      <c r="EFP309" s="271">
        <f>EFP308+1</f>
        <v>3</v>
      </c>
      <c r="EFQ309" s="275" t="s">
        <v>216</v>
      </c>
      <c r="EFR309" s="271">
        <f>EFR308+1</f>
        <v>3</v>
      </c>
      <c r="EFS309" s="275" t="s">
        <v>216</v>
      </c>
      <c r="EFT309" s="271">
        <f>EFT308+1</f>
        <v>3</v>
      </c>
      <c r="EFU309" s="275" t="s">
        <v>216</v>
      </c>
      <c r="EFV309" s="271">
        <f>EFV308+1</f>
        <v>3</v>
      </c>
      <c r="EFW309" s="275" t="s">
        <v>216</v>
      </c>
      <c r="EFX309" s="271">
        <f>EFX308+1</f>
        <v>3</v>
      </c>
      <c r="EFY309" s="275" t="s">
        <v>216</v>
      </c>
      <c r="EFZ309" s="271">
        <f>EFZ308+1</f>
        <v>3</v>
      </c>
      <c r="EGA309" s="275" t="s">
        <v>216</v>
      </c>
      <c r="EGB309" s="271">
        <f>EGB308+1</f>
        <v>3</v>
      </c>
      <c r="EGC309" s="275" t="s">
        <v>216</v>
      </c>
      <c r="EGD309" s="271">
        <f>EGD308+1</f>
        <v>3</v>
      </c>
      <c r="EGE309" s="275" t="s">
        <v>216</v>
      </c>
      <c r="EGF309" s="271">
        <f>EGF308+1</f>
        <v>3</v>
      </c>
      <c r="EGG309" s="275" t="s">
        <v>216</v>
      </c>
      <c r="EGH309" s="271">
        <f>EGH308+1</f>
        <v>3</v>
      </c>
      <c r="EGI309" s="275" t="s">
        <v>216</v>
      </c>
      <c r="EGJ309" s="271">
        <f>EGJ308+1</f>
        <v>3</v>
      </c>
      <c r="EGK309" s="275" t="s">
        <v>216</v>
      </c>
      <c r="EGL309" s="271">
        <f>EGL308+1</f>
        <v>3</v>
      </c>
      <c r="EGM309" s="275" t="s">
        <v>216</v>
      </c>
      <c r="EGN309" s="271">
        <f>EGN308+1</f>
        <v>3</v>
      </c>
      <c r="EGO309" s="275" t="s">
        <v>216</v>
      </c>
      <c r="EGP309" s="271">
        <f>EGP308+1</f>
        <v>3</v>
      </c>
      <c r="EGQ309" s="275" t="s">
        <v>216</v>
      </c>
      <c r="EGR309" s="271">
        <f>EGR308+1</f>
        <v>3</v>
      </c>
      <c r="EGS309" s="275" t="s">
        <v>216</v>
      </c>
      <c r="EGT309" s="271">
        <f>EGT308+1</f>
        <v>3</v>
      </c>
      <c r="EGU309" s="275" t="s">
        <v>216</v>
      </c>
      <c r="EGV309" s="271">
        <f>EGV308+1</f>
        <v>3</v>
      </c>
      <c r="EGW309" s="275" t="s">
        <v>216</v>
      </c>
      <c r="EGX309" s="271">
        <f>EGX308+1</f>
        <v>3</v>
      </c>
      <c r="EGY309" s="275" t="s">
        <v>216</v>
      </c>
      <c r="EGZ309" s="271">
        <f>EGZ308+1</f>
        <v>3</v>
      </c>
      <c r="EHA309" s="275" t="s">
        <v>216</v>
      </c>
      <c r="EHB309" s="271">
        <f>EHB308+1</f>
        <v>3</v>
      </c>
      <c r="EHC309" s="275" t="s">
        <v>216</v>
      </c>
      <c r="EHD309" s="271">
        <f>EHD308+1</f>
        <v>3</v>
      </c>
      <c r="EHE309" s="275" t="s">
        <v>216</v>
      </c>
      <c r="EHF309" s="271">
        <f>EHF308+1</f>
        <v>3</v>
      </c>
      <c r="EHG309" s="275" t="s">
        <v>216</v>
      </c>
      <c r="EHH309" s="271">
        <f>EHH308+1</f>
        <v>3</v>
      </c>
      <c r="EHI309" s="275" t="s">
        <v>216</v>
      </c>
      <c r="EHJ309" s="271">
        <f>EHJ308+1</f>
        <v>3</v>
      </c>
      <c r="EHK309" s="275" t="s">
        <v>216</v>
      </c>
      <c r="EHL309" s="271">
        <f>EHL308+1</f>
        <v>3</v>
      </c>
      <c r="EHM309" s="275" t="s">
        <v>216</v>
      </c>
      <c r="EHN309" s="271">
        <f>EHN308+1</f>
        <v>3</v>
      </c>
      <c r="EHO309" s="275" t="s">
        <v>216</v>
      </c>
      <c r="EHP309" s="271">
        <f>EHP308+1</f>
        <v>3</v>
      </c>
      <c r="EHQ309" s="275" t="s">
        <v>216</v>
      </c>
      <c r="EHR309" s="271">
        <f>EHR308+1</f>
        <v>3</v>
      </c>
      <c r="EHS309" s="275" t="s">
        <v>216</v>
      </c>
      <c r="EHT309" s="271">
        <f>EHT308+1</f>
        <v>3</v>
      </c>
      <c r="EHU309" s="275" t="s">
        <v>216</v>
      </c>
      <c r="EHV309" s="271">
        <f>EHV308+1</f>
        <v>3</v>
      </c>
      <c r="EHW309" s="275" t="s">
        <v>216</v>
      </c>
      <c r="EHX309" s="271">
        <f>EHX308+1</f>
        <v>3</v>
      </c>
      <c r="EHY309" s="275" t="s">
        <v>216</v>
      </c>
      <c r="EHZ309" s="271">
        <f>EHZ308+1</f>
        <v>3</v>
      </c>
      <c r="EIA309" s="275" t="s">
        <v>216</v>
      </c>
      <c r="EIB309" s="271">
        <f>EIB308+1</f>
        <v>3</v>
      </c>
      <c r="EIC309" s="275" t="s">
        <v>216</v>
      </c>
      <c r="EID309" s="271">
        <f>EID308+1</f>
        <v>3</v>
      </c>
      <c r="EIE309" s="275" t="s">
        <v>216</v>
      </c>
      <c r="EIF309" s="271">
        <f>EIF308+1</f>
        <v>3</v>
      </c>
      <c r="EIG309" s="275" t="s">
        <v>216</v>
      </c>
      <c r="EIH309" s="271">
        <f>EIH308+1</f>
        <v>3</v>
      </c>
      <c r="EII309" s="275" t="s">
        <v>216</v>
      </c>
      <c r="EIJ309" s="271">
        <f>EIJ308+1</f>
        <v>3</v>
      </c>
      <c r="EIK309" s="275" t="s">
        <v>216</v>
      </c>
      <c r="EIL309" s="271">
        <f>EIL308+1</f>
        <v>3</v>
      </c>
      <c r="EIM309" s="275" t="s">
        <v>216</v>
      </c>
      <c r="EIN309" s="271">
        <f>EIN308+1</f>
        <v>3</v>
      </c>
      <c r="EIO309" s="275" t="s">
        <v>216</v>
      </c>
      <c r="EIP309" s="271">
        <f>EIP308+1</f>
        <v>3</v>
      </c>
      <c r="EIQ309" s="275" t="s">
        <v>216</v>
      </c>
      <c r="EIR309" s="271">
        <f>EIR308+1</f>
        <v>3</v>
      </c>
      <c r="EIS309" s="275" t="s">
        <v>216</v>
      </c>
      <c r="EIT309" s="271">
        <f>EIT308+1</f>
        <v>3</v>
      </c>
      <c r="EIU309" s="275" t="s">
        <v>216</v>
      </c>
      <c r="EIV309" s="271">
        <f>EIV308+1</f>
        <v>3</v>
      </c>
      <c r="EIW309" s="275" t="s">
        <v>216</v>
      </c>
      <c r="EIX309" s="271">
        <f>EIX308+1</f>
        <v>3</v>
      </c>
      <c r="EIY309" s="275" t="s">
        <v>216</v>
      </c>
      <c r="EIZ309" s="271">
        <f>EIZ308+1</f>
        <v>3</v>
      </c>
      <c r="EJA309" s="275" t="s">
        <v>216</v>
      </c>
      <c r="EJB309" s="271">
        <f>EJB308+1</f>
        <v>3</v>
      </c>
      <c r="EJC309" s="275" t="s">
        <v>216</v>
      </c>
      <c r="EJD309" s="271">
        <f>EJD308+1</f>
        <v>3</v>
      </c>
      <c r="EJE309" s="275" t="s">
        <v>216</v>
      </c>
      <c r="EJF309" s="271">
        <f>EJF308+1</f>
        <v>3</v>
      </c>
      <c r="EJG309" s="275" t="s">
        <v>216</v>
      </c>
      <c r="EJH309" s="271">
        <f>EJH308+1</f>
        <v>3</v>
      </c>
      <c r="EJI309" s="275" t="s">
        <v>216</v>
      </c>
      <c r="EJJ309" s="271">
        <f>EJJ308+1</f>
        <v>3</v>
      </c>
      <c r="EJK309" s="275" t="s">
        <v>216</v>
      </c>
      <c r="EJL309" s="271">
        <f>EJL308+1</f>
        <v>3</v>
      </c>
      <c r="EJM309" s="275" t="s">
        <v>216</v>
      </c>
      <c r="EJN309" s="271">
        <f>EJN308+1</f>
        <v>3</v>
      </c>
      <c r="EJO309" s="275" t="s">
        <v>216</v>
      </c>
      <c r="EJP309" s="271">
        <f>EJP308+1</f>
        <v>3</v>
      </c>
      <c r="EJQ309" s="275" t="s">
        <v>216</v>
      </c>
      <c r="EJR309" s="271">
        <f>EJR308+1</f>
        <v>3</v>
      </c>
      <c r="EJS309" s="275" t="s">
        <v>216</v>
      </c>
      <c r="EJT309" s="271">
        <f>EJT308+1</f>
        <v>3</v>
      </c>
      <c r="EJU309" s="275" t="s">
        <v>216</v>
      </c>
      <c r="EJV309" s="271">
        <f>EJV308+1</f>
        <v>3</v>
      </c>
      <c r="EJW309" s="275" t="s">
        <v>216</v>
      </c>
      <c r="EJX309" s="271">
        <f>EJX308+1</f>
        <v>3</v>
      </c>
      <c r="EJY309" s="275" t="s">
        <v>216</v>
      </c>
      <c r="EJZ309" s="271">
        <f>EJZ308+1</f>
        <v>3</v>
      </c>
      <c r="EKA309" s="275" t="s">
        <v>216</v>
      </c>
      <c r="EKB309" s="271">
        <f>EKB308+1</f>
        <v>3</v>
      </c>
      <c r="EKC309" s="275" t="s">
        <v>216</v>
      </c>
      <c r="EKD309" s="271">
        <f>EKD308+1</f>
        <v>3</v>
      </c>
      <c r="EKE309" s="275" t="s">
        <v>216</v>
      </c>
      <c r="EKF309" s="271">
        <f>EKF308+1</f>
        <v>3</v>
      </c>
      <c r="EKG309" s="275" t="s">
        <v>216</v>
      </c>
      <c r="EKH309" s="271">
        <f>EKH308+1</f>
        <v>3</v>
      </c>
      <c r="EKI309" s="275" t="s">
        <v>216</v>
      </c>
      <c r="EKJ309" s="271">
        <f>EKJ308+1</f>
        <v>3</v>
      </c>
      <c r="EKK309" s="275" t="s">
        <v>216</v>
      </c>
      <c r="EKL309" s="271">
        <f>EKL308+1</f>
        <v>3</v>
      </c>
      <c r="EKM309" s="275" t="s">
        <v>216</v>
      </c>
      <c r="EKN309" s="271">
        <f>EKN308+1</f>
        <v>3</v>
      </c>
      <c r="EKO309" s="275" t="s">
        <v>216</v>
      </c>
      <c r="EKP309" s="271">
        <f>EKP308+1</f>
        <v>3</v>
      </c>
      <c r="EKQ309" s="275" t="s">
        <v>216</v>
      </c>
      <c r="EKR309" s="271">
        <f>EKR308+1</f>
        <v>3</v>
      </c>
      <c r="EKS309" s="275" t="s">
        <v>216</v>
      </c>
      <c r="EKT309" s="271">
        <f>EKT308+1</f>
        <v>3</v>
      </c>
      <c r="EKU309" s="275" t="s">
        <v>216</v>
      </c>
      <c r="EKV309" s="271">
        <f>EKV308+1</f>
        <v>3</v>
      </c>
      <c r="EKW309" s="275" t="s">
        <v>216</v>
      </c>
      <c r="EKX309" s="271">
        <f>EKX308+1</f>
        <v>3</v>
      </c>
      <c r="EKY309" s="275" t="s">
        <v>216</v>
      </c>
      <c r="EKZ309" s="271">
        <f>EKZ308+1</f>
        <v>3</v>
      </c>
      <c r="ELA309" s="275" t="s">
        <v>216</v>
      </c>
      <c r="ELB309" s="271">
        <f>ELB308+1</f>
        <v>3</v>
      </c>
      <c r="ELC309" s="275" t="s">
        <v>216</v>
      </c>
      <c r="ELD309" s="271">
        <f>ELD308+1</f>
        <v>3</v>
      </c>
      <c r="ELE309" s="275" t="s">
        <v>216</v>
      </c>
      <c r="ELF309" s="271">
        <f>ELF308+1</f>
        <v>3</v>
      </c>
      <c r="ELG309" s="275" t="s">
        <v>216</v>
      </c>
      <c r="ELH309" s="271">
        <f>ELH308+1</f>
        <v>3</v>
      </c>
      <c r="ELI309" s="275" t="s">
        <v>216</v>
      </c>
      <c r="ELJ309" s="271">
        <f>ELJ308+1</f>
        <v>3</v>
      </c>
      <c r="ELK309" s="275" t="s">
        <v>216</v>
      </c>
      <c r="ELL309" s="271">
        <f>ELL308+1</f>
        <v>3</v>
      </c>
      <c r="ELM309" s="275" t="s">
        <v>216</v>
      </c>
      <c r="ELN309" s="271">
        <f>ELN308+1</f>
        <v>3</v>
      </c>
      <c r="ELO309" s="275" t="s">
        <v>216</v>
      </c>
      <c r="ELP309" s="271">
        <f>ELP308+1</f>
        <v>3</v>
      </c>
      <c r="ELQ309" s="275" t="s">
        <v>216</v>
      </c>
      <c r="ELR309" s="271">
        <f>ELR308+1</f>
        <v>3</v>
      </c>
      <c r="ELS309" s="275" t="s">
        <v>216</v>
      </c>
      <c r="ELT309" s="271">
        <f>ELT308+1</f>
        <v>3</v>
      </c>
      <c r="ELU309" s="275" t="s">
        <v>216</v>
      </c>
      <c r="ELV309" s="271">
        <f>ELV308+1</f>
        <v>3</v>
      </c>
      <c r="ELW309" s="275" t="s">
        <v>216</v>
      </c>
      <c r="ELX309" s="271">
        <f>ELX308+1</f>
        <v>3</v>
      </c>
      <c r="ELY309" s="275" t="s">
        <v>216</v>
      </c>
      <c r="ELZ309" s="271">
        <f>ELZ308+1</f>
        <v>3</v>
      </c>
      <c r="EMA309" s="275" t="s">
        <v>216</v>
      </c>
      <c r="EMB309" s="271">
        <f>EMB308+1</f>
        <v>3</v>
      </c>
      <c r="EMC309" s="275" t="s">
        <v>216</v>
      </c>
      <c r="EMD309" s="271">
        <f>EMD308+1</f>
        <v>3</v>
      </c>
      <c r="EME309" s="275" t="s">
        <v>216</v>
      </c>
      <c r="EMF309" s="271">
        <f>EMF308+1</f>
        <v>3</v>
      </c>
      <c r="EMG309" s="275" t="s">
        <v>216</v>
      </c>
      <c r="EMH309" s="271">
        <f>EMH308+1</f>
        <v>3</v>
      </c>
      <c r="EMI309" s="275" t="s">
        <v>216</v>
      </c>
      <c r="EMJ309" s="271">
        <f>EMJ308+1</f>
        <v>3</v>
      </c>
      <c r="EMK309" s="275" t="s">
        <v>216</v>
      </c>
      <c r="EML309" s="271">
        <f>EML308+1</f>
        <v>3</v>
      </c>
      <c r="EMM309" s="275" t="s">
        <v>216</v>
      </c>
      <c r="EMN309" s="271">
        <f>EMN308+1</f>
        <v>3</v>
      </c>
      <c r="EMO309" s="275" t="s">
        <v>216</v>
      </c>
      <c r="EMP309" s="271">
        <f>EMP308+1</f>
        <v>3</v>
      </c>
      <c r="EMQ309" s="275" t="s">
        <v>216</v>
      </c>
      <c r="EMR309" s="271">
        <f>EMR308+1</f>
        <v>3</v>
      </c>
      <c r="EMS309" s="275" t="s">
        <v>216</v>
      </c>
      <c r="EMT309" s="271">
        <f>EMT308+1</f>
        <v>3</v>
      </c>
      <c r="EMU309" s="275" t="s">
        <v>216</v>
      </c>
      <c r="EMV309" s="271">
        <f>EMV308+1</f>
        <v>3</v>
      </c>
      <c r="EMW309" s="275" t="s">
        <v>216</v>
      </c>
      <c r="EMX309" s="271">
        <f>EMX308+1</f>
        <v>3</v>
      </c>
      <c r="EMY309" s="275" t="s">
        <v>216</v>
      </c>
      <c r="EMZ309" s="271">
        <f>EMZ308+1</f>
        <v>3</v>
      </c>
      <c r="ENA309" s="275" t="s">
        <v>216</v>
      </c>
      <c r="ENB309" s="271">
        <f>ENB308+1</f>
        <v>3</v>
      </c>
      <c r="ENC309" s="275" t="s">
        <v>216</v>
      </c>
      <c r="END309" s="271">
        <f>END308+1</f>
        <v>3</v>
      </c>
      <c r="ENE309" s="275" t="s">
        <v>216</v>
      </c>
      <c r="ENF309" s="271">
        <f>ENF308+1</f>
        <v>3</v>
      </c>
      <c r="ENG309" s="275" t="s">
        <v>216</v>
      </c>
      <c r="ENH309" s="271">
        <f>ENH308+1</f>
        <v>3</v>
      </c>
      <c r="ENI309" s="275" t="s">
        <v>216</v>
      </c>
      <c r="ENJ309" s="271">
        <f>ENJ308+1</f>
        <v>3</v>
      </c>
      <c r="ENK309" s="275" t="s">
        <v>216</v>
      </c>
      <c r="ENL309" s="271">
        <f>ENL308+1</f>
        <v>3</v>
      </c>
      <c r="ENM309" s="275" t="s">
        <v>216</v>
      </c>
      <c r="ENN309" s="271">
        <f>ENN308+1</f>
        <v>3</v>
      </c>
      <c r="ENO309" s="275" t="s">
        <v>216</v>
      </c>
      <c r="ENP309" s="271">
        <f>ENP308+1</f>
        <v>3</v>
      </c>
      <c r="ENQ309" s="275" t="s">
        <v>216</v>
      </c>
      <c r="ENR309" s="271">
        <f>ENR308+1</f>
        <v>3</v>
      </c>
      <c r="ENS309" s="275" t="s">
        <v>216</v>
      </c>
      <c r="ENT309" s="271">
        <f>ENT308+1</f>
        <v>3</v>
      </c>
      <c r="ENU309" s="275" t="s">
        <v>216</v>
      </c>
      <c r="ENV309" s="271">
        <f>ENV308+1</f>
        <v>3</v>
      </c>
      <c r="ENW309" s="275" t="s">
        <v>216</v>
      </c>
      <c r="ENX309" s="271">
        <f>ENX308+1</f>
        <v>3</v>
      </c>
      <c r="ENY309" s="275" t="s">
        <v>216</v>
      </c>
      <c r="ENZ309" s="271">
        <f>ENZ308+1</f>
        <v>3</v>
      </c>
      <c r="EOA309" s="275" t="s">
        <v>216</v>
      </c>
      <c r="EOB309" s="271">
        <f>EOB308+1</f>
        <v>3</v>
      </c>
      <c r="EOC309" s="275" t="s">
        <v>216</v>
      </c>
      <c r="EOD309" s="271">
        <f>EOD308+1</f>
        <v>3</v>
      </c>
      <c r="EOE309" s="275" t="s">
        <v>216</v>
      </c>
      <c r="EOF309" s="271">
        <f>EOF308+1</f>
        <v>3</v>
      </c>
      <c r="EOG309" s="275" t="s">
        <v>216</v>
      </c>
      <c r="EOH309" s="271">
        <f>EOH308+1</f>
        <v>3</v>
      </c>
      <c r="EOI309" s="275" t="s">
        <v>216</v>
      </c>
      <c r="EOJ309" s="271">
        <f>EOJ308+1</f>
        <v>3</v>
      </c>
      <c r="EOK309" s="275" t="s">
        <v>216</v>
      </c>
      <c r="EOL309" s="271">
        <f>EOL308+1</f>
        <v>3</v>
      </c>
      <c r="EOM309" s="275" t="s">
        <v>216</v>
      </c>
      <c r="EON309" s="271">
        <f>EON308+1</f>
        <v>3</v>
      </c>
      <c r="EOO309" s="275" t="s">
        <v>216</v>
      </c>
      <c r="EOP309" s="271">
        <f>EOP308+1</f>
        <v>3</v>
      </c>
      <c r="EOQ309" s="275" t="s">
        <v>216</v>
      </c>
      <c r="EOR309" s="271">
        <f>EOR308+1</f>
        <v>3</v>
      </c>
      <c r="EOS309" s="275" t="s">
        <v>216</v>
      </c>
      <c r="EOT309" s="271">
        <f>EOT308+1</f>
        <v>3</v>
      </c>
      <c r="EOU309" s="275" t="s">
        <v>216</v>
      </c>
      <c r="EOV309" s="271">
        <f>EOV308+1</f>
        <v>3</v>
      </c>
      <c r="EOW309" s="275" t="s">
        <v>216</v>
      </c>
      <c r="EOX309" s="271">
        <f>EOX308+1</f>
        <v>3</v>
      </c>
      <c r="EOY309" s="275" t="s">
        <v>216</v>
      </c>
      <c r="EOZ309" s="271">
        <f>EOZ308+1</f>
        <v>3</v>
      </c>
      <c r="EPA309" s="275" t="s">
        <v>216</v>
      </c>
      <c r="EPB309" s="271">
        <f>EPB308+1</f>
        <v>3</v>
      </c>
      <c r="EPC309" s="275" t="s">
        <v>216</v>
      </c>
      <c r="EPD309" s="271">
        <f>EPD308+1</f>
        <v>3</v>
      </c>
      <c r="EPE309" s="275" t="s">
        <v>216</v>
      </c>
      <c r="EPF309" s="271">
        <f>EPF308+1</f>
        <v>3</v>
      </c>
      <c r="EPG309" s="275" t="s">
        <v>216</v>
      </c>
      <c r="EPH309" s="271">
        <f>EPH308+1</f>
        <v>3</v>
      </c>
      <c r="EPI309" s="275" t="s">
        <v>216</v>
      </c>
      <c r="EPJ309" s="271">
        <f>EPJ308+1</f>
        <v>3</v>
      </c>
      <c r="EPK309" s="275" t="s">
        <v>216</v>
      </c>
      <c r="EPL309" s="271">
        <f>EPL308+1</f>
        <v>3</v>
      </c>
      <c r="EPM309" s="275" t="s">
        <v>216</v>
      </c>
      <c r="EPN309" s="271">
        <f>EPN308+1</f>
        <v>3</v>
      </c>
      <c r="EPO309" s="275" t="s">
        <v>216</v>
      </c>
      <c r="EPP309" s="271">
        <f>EPP308+1</f>
        <v>3</v>
      </c>
      <c r="EPQ309" s="275" t="s">
        <v>216</v>
      </c>
      <c r="EPR309" s="271">
        <f>EPR308+1</f>
        <v>3</v>
      </c>
      <c r="EPS309" s="275" t="s">
        <v>216</v>
      </c>
      <c r="EPT309" s="271">
        <f>EPT308+1</f>
        <v>3</v>
      </c>
      <c r="EPU309" s="275" t="s">
        <v>216</v>
      </c>
      <c r="EPV309" s="271">
        <f>EPV308+1</f>
        <v>3</v>
      </c>
      <c r="EPW309" s="275" t="s">
        <v>216</v>
      </c>
      <c r="EPX309" s="271">
        <f>EPX308+1</f>
        <v>3</v>
      </c>
      <c r="EPY309" s="275" t="s">
        <v>216</v>
      </c>
      <c r="EPZ309" s="271">
        <f>EPZ308+1</f>
        <v>3</v>
      </c>
      <c r="EQA309" s="275" t="s">
        <v>216</v>
      </c>
      <c r="EQB309" s="271">
        <f>EQB308+1</f>
        <v>3</v>
      </c>
      <c r="EQC309" s="275" t="s">
        <v>216</v>
      </c>
      <c r="EQD309" s="271">
        <f>EQD308+1</f>
        <v>3</v>
      </c>
      <c r="EQE309" s="275" t="s">
        <v>216</v>
      </c>
      <c r="EQF309" s="271">
        <f>EQF308+1</f>
        <v>3</v>
      </c>
      <c r="EQG309" s="275" t="s">
        <v>216</v>
      </c>
      <c r="EQH309" s="271">
        <f>EQH308+1</f>
        <v>3</v>
      </c>
      <c r="EQI309" s="275" t="s">
        <v>216</v>
      </c>
      <c r="EQJ309" s="271">
        <f>EQJ308+1</f>
        <v>3</v>
      </c>
      <c r="EQK309" s="275" t="s">
        <v>216</v>
      </c>
      <c r="EQL309" s="271">
        <f>EQL308+1</f>
        <v>3</v>
      </c>
      <c r="EQM309" s="275" t="s">
        <v>216</v>
      </c>
      <c r="EQN309" s="271">
        <f>EQN308+1</f>
        <v>3</v>
      </c>
      <c r="EQO309" s="275" t="s">
        <v>216</v>
      </c>
      <c r="EQP309" s="271">
        <f>EQP308+1</f>
        <v>3</v>
      </c>
      <c r="EQQ309" s="275" t="s">
        <v>216</v>
      </c>
      <c r="EQR309" s="271">
        <f>EQR308+1</f>
        <v>3</v>
      </c>
      <c r="EQS309" s="275" t="s">
        <v>216</v>
      </c>
      <c r="EQT309" s="271">
        <f>EQT308+1</f>
        <v>3</v>
      </c>
      <c r="EQU309" s="275" t="s">
        <v>216</v>
      </c>
      <c r="EQV309" s="271">
        <f>EQV308+1</f>
        <v>3</v>
      </c>
      <c r="EQW309" s="275" t="s">
        <v>216</v>
      </c>
      <c r="EQX309" s="271">
        <f>EQX308+1</f>
        <v>3</v>
      </c>
      <c r="EQY309" s="275" t="s">
        <v>216</v>
      </c>
      <c r="EQZ309" s="271">
        <f>EQZ308+1</f>
        <v>3</v>
      </c>
      <c r="ERA309" s="275" t="s">
        <v>216</v>
      </c>
      <c r="ERB309" s="271">
        <f>ERB308+1</f>
        <v>3</v>
      </c>
      <c r="ERC309" s="275" t="s">
        <v>216</v>
      </c>
      <c r="ERD309" s="271">
        <f>ERD308+1</f>
        <v>3</v>
      </c>
      <c r="ERE309" s="275" t="s">
        <v>216</v>
      </c>
      <c r="ERF309" s="271">
        <f>ERF308+1</f>
        <v>3</v>
      </c>
      <c r="ERG309" s="275" t="s">
        <v>216</v>
      </c>
      <c r="ERH309" s="271">
        <f>ERH308+1</f>
        <v>3</v>
      </c>
      <c r="ERI309" s="275" t="s">
        <v>216</v>
      </c>
      <c r="ERJ309" s="271">
        <f>ERJ308+1</f>
        <v>3</v>
      </c>
      <c r="ERK309" s="275" t="s">
        <v>216</v>
      </c>
      <c r="ERL309" s="271">
        <f>ERL308+1</f>
        <v>3</v>
      </c>
      <c r="ERM309" s="275" t="s">
        <v>216</v>
      </c>
      <c r="ERN309" s="271">
        <f>ERN308+1</f>
        <v>3</v>
      </c>
      <c r="ERO309" s="275" t="s">
        <v>216</v>
      </c>
      <c r="ERP309" s="271">
        <f>ERP308+1</f>
        <v>3</v>
      </c>
      <c r="ERQ309" s="275" t="s">
        <v>216</v>
      </c>
      <c r="ERR309" s="271">
        <f>ERR308+1</f>
        <v>3</v>
      </c>
      <c r="ERS309" s="275" t="s">
        <v>216</v>
      </c>
      <c r="ERT309" s="271">
        <f>ERT308+1</f>
        <v>3</v>
      </c>
      <c r="ERU309" s="275" t="s">
        <v>216</v>
      </c>
      <c r="ERV309" s="271">
        <f>ERV308+1</f>
        <v>3</v>
      </c>
      <c r="ERW309" s="275" t="s">
        <v>216</v>
      </c>
      <c r="ERX309" s="271">
        <f>ERX308+1</f>
        <v>3</v>
      </c>
      <c r="ERY309" s="275" t="s">
        <v>216</v>
      </c>
      <c r="ERZ309" s="271">
        <f>ERZ308+1</f>
        <v>3</v>
      </c>
      <c r="ESA309" s="275" t="s">
        <v>216</v>
      </c>
      <c r="ESB309" s="271">
        <f>ESB308+1</f>
        <v>3</v>
      </c>
      <c r="ESC309" s="275" t="s">
        <v>216</v>
      </c>
      <c r="ESD309" s="271">
        <f>ESD308+1</f>
        <v>3</v>
      </c>
      <c r="ESE309" s="275" t="s">
        <v>216</v>
      </c>
      <c r="ESF309" s="271">
        <f>ESF308+1</f>
        <v>3</v>
      </c>
      <c r="ESG309" s="275" t="s">
        <v>216</v>
      </c>
      <c r="ESH309" s="271">
        <f>ESH308+1</f>
        <v>3</v>
      </c>
      <c r="ESI309" s="275" t="s">
        <v>216</v>
      </c>
      <c r="ESJ309" s="271">
        <f>ESJ308+1</f>
        <v>3</v>
      </c>
      <c r="ESK309" s="275" t="s">
        <v>216</v>
      </c>
      <c r="ESL309" s="271">
        <f>ESL308+1</f>
        <v>3</v>
      </c>
      <c r="ESM309" s="275" t="s">
        <v>216</v>
      </c>
      <c r="ESN309" s="271">
        <f>ESN308+1</f>
        <v>3</v>
      </c>
      <c r="ESO309" s="275" t="s">
        <v>216</v>
      </c>
      <c r="ESP309" s="271">
        <f>ESP308+1</f>
        <v>3</v>
      </c>
      <c r="ESQ309" s="275" t="s">
        <v>216</v>
      </c>
      <c r="ESR309" s="271">
        <f>ESR308+1</f>
        <v>3</v>
      </c>
      <c r="ESS309" s="275" t="s">
        <v>216</v>
      </c>
      <c r="EST309" s="271">
        <f>EST308+1</f>
        <v>3</v>
      </c>
      <c r="ESU309" s="275" t="s">
        <v>216</v>
      </c>
      <c r="ESV309" s="271">
        <f>ESV308+1</f>
        <v>3</v>
      </c>
      <c r="ESW309" s="275" t="s">
        <v>216</v>
      </c>
      <c r="ESX309" s="271">
        <f>ESX308+1</f>
        <v>3</v>
      </c>
      <c r="ESY309" s="275" t="s">
        <v>216</v>
      </c>
      <c r="ESZ309" s="271">
        <f>ESZ308+1</f>
        <v>3</v>
      </c>
      <c r="ETA309" s="275" t="s">
        <v>216</v>
      </c>
      <c r="ETB309" s="271">
        <f>ETB308+1</f>
        <v>3</v>
      </c>
      <c r="ETC309" s="275" t="s">
        <v>216</v>
      </c>
      <c r="ETD309" s="271">
        <f>ETD308+1</f>
        <v>3</v>
      </c>
      <c r="ETE309" s="275" t="s">
        <v>216</v>
      </c>
      <c r="ETF309" s="271">
        <f>ETF308+1</f>
        <v>3</v>
      </c>
      <c r="ETG309" s="275" t="s">
        <v>216</v>
      </c>
      <c r="ETH309" s="271">
        <f>ETH308+1</f>
        <v>3</v>
      </c>
      <c r="ETI309" s="275" t="s">
        <v>216</v>
      </c>
      <c r="ETJ309" s="271">
        <f>ETJ308+1</f>
        <v>3</v>
      </c>
      <c r="ETK309" s="275" t="s">
        <v>216</v>
      </c>
      <c r="ETL309" s="271">
        <f>ETL308+1</f>
        <v>3</v>
      </c>
      <c r="ETM309" s="275" t="s">
        <v>216</v>
      </c>
      <c r="ETN309" s="271">
        <f>ETN308+1</f>
        <v>3</v>
      </c>
      <c r="ETO309" s="275" t="s">
        <v>216</v>
      </c>
      <c r="ETP309" s="271">
        <f>ETP308+1</f>
        <v>3</v>
      </c>
      <c r="ETQ309" s="275" t="s">
        <v>216</v>
      </c>
      <c r="ETR309" s="271">
        <f>ETR308+1</f>
        <v>3</v>
      </c>
      <c r="ETS309" s="275" t="s">
        <v>216</v>
      </c>
      <c r="ETT309" s="271">
        <f>ETT308+1</f>
        <v>3</v>
      </c>
      <c r="ETU309" s="275" t="s">
        <v>216</v>
      </c>
      <c r="ETV309" s="271">
        <f>ETV308+1</f>
        <v>3</v>
      </c>
      <c r="ETW309" s="275" t="s">
        <v>216</v>
      </c>
      <c r="ETX309" s="271">
        <f>ETX308+1</f>
        <v>3</v>
      </c>
      <c r="ETY309" s="275" t="s">
        <v>216</v>
      </c>
      <c r="ETZ309" s="271">
        <f>ETZ308+1</f>
        <v>3</v>
      </c>
      <c r="EUA309" s="275" t="s">
        <v>216</v>
      </c>
      <c r="EUB309" s="271">
        <f>EUB308+1</f>
        <v>3</v>
      </c>
      <c r="EUC309" s="275" t="s">
        <v>216</v>
      </c>
      <c r="EUD309" s="271">
        <f>EUD308+1</f>
        <v>3</v>
      </c>
      <c r="EUE309" s="275" t="s">
        <v>216</v>
      </c>
      <c r="EUF309" s="271">
        <f>EUF308+1</f>
        <v>3</v>
      </c>
      <c r="EUG309" s="275" t="s">
        <v>216</v>
      </c>
      <c r="EUH309" s="271">
        <f>EUH308+1</f>
        <v>3</v>
      </c>
      <c r="EUI309" s="275" t="s">
        <v>216</v>
      </c>
      <c r="EUJ309" s="271">
        <f>EUJ308+1</f>
        <v>3</v>
      </c>
      <c r="EUK309" s="275" t="s">
        <v>216</v>
      </c>
      <c r="EUL309" s="271">
        <f>EUL308+1</f>
        <v>3</v>
      </c>
      <c r="EUM309" s="275" t="s">
        <v>216</v>
      </c>
      <c r="EUN309" s="271">
        <f>EUN308+1</f>
        <v>3</v>
      </c>
      <c r="EUO309" s="275" t="s">
        <v>216</v>
      </c>
      <c r="EUP309" s="271">
        <f>EUP308+1</f>
        <v>3</v>
      </c>
      <c r="EUQ309" s="275" t="s">
        <v>216</v>
      </c>
      <c r="EUR309" s="271">
        <f>EUR308+1</f>
        <v>3</v>
      </c>
      <c r="EUS309" s="275" t="s">
        <v>216</v>
      </c>
      <c r="EUT309" s="271">
        <f>EUT308+1</f>
        <v>3</v>
      </c>
      <c r="EUU309" s="275" t="s">
        <v>216</v>
      </c>
      <c r="EUV309" s="271">
        <f>EUV308+1</f>
        <v>3</v>
      </c>
      <c r="EUW309" s="275" t="s">
        <v>216</v>
      </c>
      <c r="EUX309" s="271">
        <f>EUX308+1</f>
        <v>3</v>
      </c>
      <c r="EUY309" s="275" t="s">
        <v>216</v>
      </c>
      <c r="EUZ309" s="271">
        <f>EUZ308+1</f>
        <v>3</v>
      </c>
      <c r="EVA309" s="275" t="s">
        <v>216</v>
      </c>
      <c r="EVB309" s="271">
        <f>EVB308+1</f>
        <v>3</v>
      </c>
      <c r="EVC309" s="275" t="s">
        <v>216</v>
      </c>
      <c r="EVD309" s="271">
        <f>EVD308+1</f>
        <v>3</v>
      </c>
      <c r="EVE309" s="275" t="s">
        <v>216</v>
      </c>
      <c r="EVF309" s="271">
        <f>EVF308+1</f>
        <v>3</v>
      </c>
      <c r="EVG309" s="275" t="s">
        <v>216</v>
      </c>
      <c r="EVH309" s="271">
        <f>EVH308+1</f>
        <v>3</v>
      </c>
      <c r="EVI309" s="275" t="s">
        <v>216</v>
      </c>
      <c r="EVJ309" s="271">
        <f>EVJ308+1</f>
        <v>3</v>
      </c>
      <c r="EVK309" s="275" t="s">
        <v>216</v>
      </c>
      <c r="EVL309" s="271">
        <f>EVL308+1</f>
        <v>3</v>
      </c>
      <c r="EVM309" s="275" t="s">
        <v>216</v>
      </c>
      <c r="EVN309" s="271">
        <f>EVN308+1</f>
        <v>3</v>
      </c>
      <c r="EVO309" s="275" t="s">
        <v>216</v>
      </c>
      <c r="EVP309" s="271">
        <f>EVP308+1</f>
        <v>3</v>
      </c>
      <c r="EVQ309" s="275" t="s">
        <v>216</v>
      </c>
      <c r="EVR309" s="271">
        <f>EVR308+1</f>
        <v>3</v>
      </c>
      <c r="EVS309" s="275" t="s">
        <v>216</v>
      </c>
      <c r="EVT309" s="271">
        <f>EVT308+1</f>
        <v>3</v>
      </c>
      <c r="EVU309" s="275" t="s">
        <v>216</v>
      </c>
      <c r="EVV309" s="271">
        <f>EVV308+1</f>
        <v>3</v>
      </c>
      <c r="EVW309" s="275" t="s">
        <v>216</v>
      </c>
      <c r="EVX309" s="271">
        <f>EVX308+1</f>
        <v>3</v>
      </c>
      <c r="EVY309" s="275" t="s">
        <v>216</v>
      </c>
      <c r="EVZ309" s="271">
        <f>EVZ308+1</f>
        <v>3</v>
      </c>
      <c r="EWA309" s="275" t="s">
        <v>216</v>
      </c>
      <c r="EWB309" s="271">
        <f>EWB308+1</f>
        <v>3</v>
      </c>
      <c r="EWC309" s="275" t="s">
        <v>216</v>
      </c>
      <c r="EWD309" s="271">
        <f>EWD308+1</f>
        <v>3</v>
      </c>
      <c r="EWE309" s="275" t="s">
        <v>216</v>
      </c>
      <c r="EWF309" s="271">
        <f>EWF308+1</f>
        <v>3</v>
      </c>
      <c r="EWG309" s="275" t="s">
        <v>216</v>
      </c>
      <c r="EWH309" s="271">
        <f>EWH308+1</f>
        <v>3</v>
      </c>
      <c r="EWI309" s="275" t="s">
        <v>216</v>
      </c>
      <c r="EWJ309" s="271">
        <f>EWJ308+1</f>
        <v>3</v>
      </c>
      <c r="EWK309" s="275" t="s">
        <v>216</v>
      </c>
      <c r="EWL309" s="271">
        <f>EWL308+1</f>
        <v>3</v>
      </c>
      <c r="EWM309" s="275" t="s">
        <v>216</v>
      </c>
      <c r="EWN309" s="271">
        <f>EWN308+1</f>
        <v>3</v>
      </c>
      <c r="EWO309" s="275" t="s">
        <v>216</v>
      </c>
      <c r="EWP309" s="271">
        <f>EWP308+1</f>
        <v>3</v>
      </c>
      <c r="EWQ309" s="275" t="s">
        <v>216</v>
      </c>
      <c r="EWR309" s="271">
        <f>EWR308+1</f>
        <v>3</v>
      </c>
      <c r="EWS309" s="275" t="s">
        <v>216</v>
      </c>
      <c r="EWT309" s="271">
        <f>EWT308+1</f>
        <v>3</v>
      </c>
      <c r="EWU309" s="275" t="s">
        <v>216</v>
      </c>
      <c r="EWV309" s="271">
        <f>EWV308+1</f>
        <v>3</v>
      </c>
      <c r="EWW309" s="275" t="s">
        <v>216</v>
      </c>
      <c r="EWX309" s="271">
        <f>EWX308+1</f>
        <v>3</v>
      </c>
      <c r="EWY309" s="275" t="s">
        <v>216</v>
      </c>
      <c r="EWZ309" s="271">
        <f>EWZ308+1</f>
        <v>3</v>
      </c>
      <c r="EXA309" s="275" t="s">
        <v>216</v>
      </c>
      <c r="EXB309" s="271">
        <f>EXB308+1</f>
        <v>3</v>
      </c>
      <c r="EXC309" s="275" t="s">
        <v>216</v>
      </c>
      <c r="EXD309" s="271">
        <f>EXD308+1</f>
        <v>3</v>
      </c>
      <c r="EXE309" s="275" t="s">
        <v>216</v>
      </c>
      <c r="EXF309" s="271">
        <f>EXF308+1</f>
        <v>3</v>
      </c>
      <c r="EXG309" s="275" t="s">
        <v>216</v>
      </c>
      <c r="EXH309" s="271">
        <f>EXH308+1</f>
        <v>3</v>
      </c>
      <c r="EXI309" s="275" t="s">
        <v>216</v>
      </c>
      <c r="EXJ309" s="271">
        <f>EXJ308+1</f>
        <v>3</v>
      </c>
      <c r="EXK309" s="275" t="s">
        <v>216</v>
      </c>
      <c r="EXL309" s="271">
        <f>EXL308+1</f>
        <v>3</v>
      </c>
      <c r="EXM309" s="275" t="s">
        <v>216</v>
      </c>
      <c r="EXN309" s="271">
        <f>EXN308+1</f>
        <v>3</v>
      </c>
      <c r="EXO309" s="275" t="s">
        <v>216</v>
      </c>
      <c r="EXP309" s="271">
        <f>EXP308+1</f>
        <v>3</v>
      </c>
      <c r="EXQ309" s="275" t="s">
        <v>216</v>
      </c>
      <c r="EXR309" s="271">
        <f>EXR308+1</f>
        <v>3</v>
      </c>
      <c r="EXS309" s="275" t="s">
        <v>216</v>
      </c>
      <c r="EXT309" s="271">
        <f>EXT308+1</f>
        <v>3</v>
      </c>
      <c r="EXU309" s="275" t="s">
        <v>216</v>
      </c>
      <c r="EXV309" s="271">
        <f>EXV308+1</f>
        <v>3</v>
      </c>
      <c r="EXW309" s="275" t="s">
        <v>216</v>
      </c>
      <c r="EXX309" s="271">
        <f>EXX308+1</f>
        <v>3</v>
      </c>
      <c r="EXY309" s="275" t="s">
        <v>216</v>
      </c>
      <c r="EXZ309" s="271">
        <f>EXZ308+1</f>
        <v>3</v>
      </c>
      <c r="EYA309" s="275" t="s">
        <v>216</v>
      </c>
      <c r="EYB309" s="271">
        <f>EYB308+1</f>
        <v>3</v>
      </c>
      <c r="EYC309" s="275" t="s">
        <v>216</v>
      </c>
      <c r="EYD309" s="271">
        <f>EYD308+1</f>
        <v>3</v>
      </c>
      <c r="EYE309" s="275" t="s">
        <v>216</v>
      </c>
      <c r="EYF309" s="271">
        <f>EYF308+1</f>
        <v>3</v>
      </c>
      <c r="EYG309" s="275" t="s">
        <v>216</v>
      </c>
      <c r="EYH309" s="271">
        <f>EYH308+1</f>
        <v>3</v>
      </c>
      <c r="EYI309" s="275" t="s">
        <v>216</v>
      </c>
      <c r="EYJ309" s="271">
        <f>EYJ308+1</f>
        <v>3</v>
      </c>
      <c r="EYK309" s="275" t="s">
        <v>216</v>
      </c>
      <c r="EYL309" s="271">
        <f>EYL308+1</f>
        <v>3</v>
      </c>
      <c r="EYM309" s="275" t="s">
        <v>216</v>
      </c>
      <c r="EYN309" s="271">
        <f>EYN308+1</f>
        <v>3</v>
      </c>
      <c r="EYO309" s="275" t="s">
        <v>216</v>
      </c>
      <c r="EYP309" s="271">
        <f>EYP308+1</f>
        <v>3</v>
      </c>
      <c r="EYQ309" s="275" t="s">
        <v>216</v>
      </c>
      <c r="EYR309" s="271">
        <f>EYR308+1</f>
        <v>3</v>
      </c>
      <c r="EYS309" s="275" t="s">
        <v>216</v>
      </c>
      <c r="EYT309" s="271">
        <f>EYT308+1</f>
        <v>3</v>
      </c>
      <c r="EYU309" s="275" t="s">
        <v>216</v>
      </c>
      <c r="EYV309" s="271">
        <f>EYV308+1</f>
        <v>3</v>
      </c>
      <c r="EYW309" s="275" t="s">
        <v>216</v>
      </c>
      <c r="EYX309" s="271">
        <f>EYX308+1</f>
        <v>3</v>
      </c>
      <c r="EYY309" s="275" t="s">
        <v>216</v>
      </c>
      <c r="EYZ309" s="271">
        <f>EYZ308+1</f>
        <v>3</v>
      </c>
      <c r="EZA309" s="275" t="s">
        <v>216</v>
      </c>
      <c r="EZB309" s="271">
        <f>EZB308+1</f>
        <v>3</v>
      </c>
      <c r="EZC309" s="275" t="s">
        <v>216</v>
      </c>
      <c r="EZD309" s="271">
        <f>EZD308+1</f>
        <v>3</v>
      </c>
      <c r="EZE309" s="275" t="s">
        <v>216</v>
      </c>
      <c r="EZF309" s="271">
        <f>EZF308+1</f>
        <v>3</v>
      </c>
      <c r="EZG309" s="275" t="s">
        <v>216</v>
      </c>
      <c r="EZH309" s="271">
        <f>EZH308+1</f>
        <v>3</v>
      </c>
      <c r="EZI309" s="275" t="s">
        <v>216</v>
      </c>
      <c r="EZJ309" s="271">
        <f>EZJ308+1</f>
        <v>3</v>
      </c>
      <c r="EZK309" s="275" t="s">
        <v>216</v>
      </c>
      <c r="EZL309" s="271">
        <f>EZL308+1</f>
        <v>3</v>
      </c>
      <c r="EZM309" s="275" t="s">
        <v>216</v>
      </c>
      <c r="EZN309" s="271">
        <f>EZN308+1</f>
        <v>3</v>
      </c>
      <c r="EZO309" s="275" t="s">
        <v>216</v>
      </c>
      <c r="EZP309" s="271">
        <f>EZP308+1</f>
        <v>3</v>
      </c>
      <c r="EZQ309" s="275" t="s">
        <v>216</v>
      </c>
      <c r="EZR309" s="271">
        <f>EZR308+1</f>
        <v>3</v>
      </c>
      <c r="EZS309" s="275" t="s">
        <v>216</v>
      </c>
      <c r="EZT309" s="271">
        <f>EZT308+1</f>
        <v>3</v>
      </c>
      <c r="EZU309" s="275" t="s">
        <v>216</v>
      </c>
      <c r="EZV309" s="271">
        <f>EZV308+1</f>
        <v>3</v>
      </c>
      <c r="EZW309" s="275" t="s">
        <v>216</v>
      </c>
      <c r="EZX309" s="271">
        <f>EZX308+1</f>
        <v>3</v>
      </c>
      <c r="EZY309" s="275" t="s">
        <v>216</v>
      </c>
      <c r="EZZ309" s="271">
        <f>EZZ308+1</f>
        <v>3</v>
      </c>
      <c r="FAA309" s="275" t="s">
        <v>216</v>
      </c>
      <c r="FAB309" s="271">
        <f>FAB308+1</f>
        <v>3</v>
      </c>
      <c r="FAC309" s="275" t="s">
        <v>216</v>
      </c>
      <c r="FAD309" s="271">
        <f>FAD308+1</f>
        <v>3</v>
      </c>
      <c r="FAE309" s="275" t="s">
        <v>216</v>
      </c>
      <c r="FAF309" s="271">
        <f>FAF308+1</f>
        <v>3</v>
      </c>
      <c r="FAG309" s="275" t="s">
        <v>216</v>
      </c>
      <c r="FAH309" s="271">
        <f>FAH308+1</f>
        <v>3</v>
      </c>
      <c r="FAI309" s="275" t="s">
        <v>216</v>
      </c>
      <c r="FAJ309" s="271">
        <f>FAJ308+1</f>
        <v>3</v>
      </c>
      <c r="FAK309" s="275" t="s">
        <v>216</v>
      </c>
      <c r="FAL309" s="271">
        <f>FAL308+1</f>
        <v>3</v>
      </c>
      <c r="FAM309" s="275" t="s">
        <v>216</v>
      </c>
      <c r="FAN309" s="271">
        <f>FAN308+1</f>
        <v>3</v>
      </c>
      <c r="FAO309" s="275" t="s">
        <v>216</v>
      </c>
      <c r="FAP309" s="271">
        <f>FAP308+1</f>
        <v>3</v>
      </c>
      <c r="FAQ309" s="275" t="s">
        <v>216</v>
      </c>
      <c r="FAR309" s="271">
        <f>FAR308+1</f>
        <v>3</v>
      </c>
      <c r="FAS309" s="275" t="s">
        <v>216</v>
      </c>
      <c r="FAT309" s="271">
        <f>FAT308+1</f>
        <v>3</v>
      </c>
      <c r="FAU309" s="275" t="s">
        <v>216</v>
      </c>
      <c r="FAV309" s="271">
        <f>FAV308+1</f>
        <v>3</v>
      </c>
      <c r="FAW309" s="275" t="s">
        <v>216</v>
      </c>
      <c r="FAX309" s="271">
        <f>FAX308+1</f>
        <v>3</v>
      </c>
      <c r="FAY309" s="275" t="s">
        <v>216</v>
      </c>
      <c r="FAZ309" s="271">
        <f>FAZ308+1</f>
        <v>3</v>
      </c>
      <c r="FBA309" s="275" t="s">
        <v>216</v>
      </c>
      <c r="FBB309" s="271">
        <f>FBB308+1</f>
        <v>3</v>
      </c>
      <c r="FBC309" s="275" t="s">
        <v>216</v>
      </c>
      <c r="FBD309" s="271">
        <f>FBD308+1</f>
        <v>3</v>
      </c>
      <c r="FBE309" s="275" t="s">
        <v>216</v>
      </c>
      <c r="FBF309" s="271">
        <f>FBF308+1</f>
        <v>3</v>
      </c>
      <c r="FBG309" s="275" t="s">
        <v>216</v>
      </c>
      <c r="FBH309" s="271">
        <f>FBH308+1</f>
        <v>3</v>
      </c>
      <c r="FBI309" s="275" t="s">
        <v>216</v>
      </c>
      <c r="FBJ309" s="271">
        <f>FBJ308+1</f>
        <v>3</v>
      </c>
      <c r="FBK309" s="275" t="s">
        <v>216</v>
      </c>
      <c r="FBL309" s="271">
        <f>FBL308+1</f>
        <v>3</v>
      </c>
      <c r="FBM309" s="275" t="s">
        <v>216</v>
      </c>
      <c r="FBN309" s="271">
        <f>FBN308+1</f>
        <v>3</v>
      </c>
      <c r="FBO309" s="275" t="s">
        <v>216</v>
      </c>
      <c r="FBP309" s="271">
        <f>FBP308+1</f>
        <v>3</v>
      </c>
      <c r="FBQ309" s="275" t="s">
        <v>216</v>
      </c>
      <c r="FBR309" s="271">
        <f>FBR308+1</f>
        <v>3</v>
      </c>
      <c r="FBS309" s="275" t="s">
        <v>216</v>
      </c>
      <c r="FBT309" s="271">
        <f>FBT308+1</f>
        <v>3</v>
      </c>
      <c r="FBU309" s="275" t="s">
        <v>216</v>
      </c>
      <c r="FBV309" s="271">
        <f>FBV308+1</f>
        <v>3</v>
      </c>
      <c r="FBW309" s="275" t="s">
        <v>216</v>
      </c>
      <c r="FBX309" s="271">
        <f>FBX308+1</f>
        <v>3</v>
      </c>
      <c r="FBY309" s="275" t="s">
        <v>216</v>
      </c>
      <c r="FBZ309" s="271">
        <f>FBZ308+1</f>
        <v>3</v>
      </c>
      <c r="FCA309" s="275" t="s">
        <v>216</v>
      </c>
      <c r="FCB309" s="271">
        <f>FCB308+1</f>
        <v>3</v>
      </c>
      <c r="FCC309" s="275" t="s">
        <v>216</v>
      </c>
      <c r="FCD309" s="271">
        <f>FCD308+1</f>
        <v>3</v>
      </c>
      <c r="FCE309" s="275" t="s">
        <v>216</v>
      </c>
      <c r="FCF309" s="271">
        <f>FCF308+1</f>
        <v>3</v>
      </c>
      <c r="FCG309" s="275" t="s">
        <v>216</v>
      </c>
      <c r="FCH309" s="271">
        <f>FCH308+1</f>
        <v>3</v>
      </c>
      <c r="FCI309" s="275" t="s">
        <v>216</v>
      </c>
      <c r="FCJ309" s="271">
        <f>FCJ308+1</f>
        <v>3</v>
      </c>
      <c r="FCK309" s="275" t="s">
        <v>216</v>
      </c>
      <c r="FCL309" s="271">
        <f>FCL308+1</f>
        <v>3</v>
      </c>
      <c r="FCM309" s="275" t="s">
        <v>216</v>
      </c>
      <c r="FCN309" s="271">
        <f>FCN308+1</f>
        <v>3</v>
      </c>
      <c r="FCO309" s="275" t="s">
        <v>216</v>
      </c>
      <c r="FCP309" s="271">
        <f>FCP308+1</f>
        <v>3</v>
      </c>
      <c r="FCQ309" s="275" t="s">
        <v>216</v>
      </c>
      <c r="FCR309" s="271">
        <f>FCR308+1</f>
        <v>3</v>
      </c>
      <c r="FCS309" s="275" t="s">
        <v>216</v>
      </c>
      <c r="FCT309" s="271">
        <f>FCT308+1</f>
        <v>3</v>
      </c>
      <c r="FCU309" s="275" t="s">
        <v>216</v>
      </c>
      <c r="FCV309" s="271">
        <f>FCV308+1</f>
        <v>3</v>
      </c>
      <c r="FCW309" s="275" t="s">
        <v>216</v>
      </c>
      <c r="FCX309" s="271">
        <f>FCX308+1</f>
        <v>3</v>
      </c>
      <c r="FCY309" s="275" t="s">
        <v>216</v>
      </c>
      <c r="FCZ309" s="271">
        <f>FCZ308+1</f>
        <v>3</v>
      </c>
      <c r="FDA309" s="275" t="s">
        <v>216</v>
      </c>
      <c r="FDB309" s="271">
        <f>FDB308+1</f>
        <v>3</v>
      </c>
      <c r="FDC309" s="275" t="s">
        <v>216</v>
      </c>
      <c r="FDD309" s="271">
        <f>FDD308+1</f>
        <v>3</v>
      </c>
      <c r="FDE309" s="275" t="s">
        <v>216</v>
      </c>
      <c r="FDF309" s="271">
        <f>FDF308+1</f>
        <v>3</v>
      </c>
      <c r="FDG309" s="275" t="s">
        <v>216</v>
      </c>
      <c r="FDH309" s="271">
        <f>FDH308+1</f>
        <v>3</v>
      </c>
      <c r="FDI309" s="275" t="s">
        <v>216</v>
      </c>
      <c r="FDJ309" s="271">
        <f>FDJ308+1</f>
        <v>3</v>
      </c>
      <c r="FDK309" s="275" t="s">
        <v>216</v>
      </c>
      <c r="FDL309" s="271">
        <f>FDL308+1</f>
        <v>3</v>
      </c>
      <c r="FDM309" s="275" t="s">
        <v>216</v>
      </c>
      <c r="FDN309" s="271">
        <f>FDN308+1</f>
        <v>3</v>
      </c>
      <c r="FDO309" s="275" t="s">
        <v>216</v>
      </c>
      <c r="FDP309" s="271">
        <f>FDP308+1</f>
        <v>3</v>
      </c>
      <c r="FDQ309" s="275" t="s">
        <v>216</v>
      </c>
      <c r="FDR309" s="271">
        <f>FDR308+1</f>
        <v>3</v>
      </c>
      <c r="FDS309" s="275" t="s">
        <v>216</v>
      </c>
      <c r="FDT309" s="271">
        <f>FDT308+1</f>
        <v>3</v>
      </c>
      <c r="FDU309" s="275" t="s">
        <v>216</v>
      </c>
      <c r="FDV309" s="271">
        <f>FDV308+1</f>
        <v>3</v>
      </c>
      <c r="FDW309" s="275" t="s">
        <v>216</v>
      </c>
      <c r="FDX309" s="271">
        <f>FDX308+1</f>
        <v>3</v>
      </c>
      <c r="FDY309" s="275" t="s">
        <v>216</v>
      </c>
      <c r="FDZ309" s="271">
        <f>FDZ308+1</f>
        <v>3</v>
      </c>
      <c r="FEA309" s="275" t="s">
        <v>216</v>
      </c>
      <c r="FEB309" s="271">
        <f>FEB308+1</f>
        <v>3</v>
      </c>
      <c r="FEC309" s="275" t="s">
        <v>216</v>
      </c>
      <c r="FED309" s="271">
        <f>FED308+1</f>
        <v>3</v>
      </c>
      <c r="FEE309" s="275" t="s">
        <v>216</v>
      </c>
      <c r="FEF309" s="271">
        <f>FEF308+1</f>
        <v>3</v>
      </c>
      <c r="FEG309" s="275" t="s">
        <v>216</v>
      </c>
      <c r="FEH309" s="271">
        <f>FEH308+1</f>
        <v>3</v>
      </c>
      <c r="FEI309" s="275" t="s">
        <v>216</v>
      </c>
      <c r="FEJ309" s="271">
        <f>FEJ308+1</f>
        <v>3</v>
      </c>
      <c r="FEK309" s="275" t="s">
        <v>216</v>
      </c>
      <c r="FEL309" s="271">
        <f>FEL308+1</f>
        <v>3</v>
      </c>
      <c r="FEM309" s="275" t="s">
        <v>216</v>
      </c>
      <c r="FEN309" s="271">
        <f>FEN308+1</f>
        <v>3</v>
      </c>
      <c r="FEO309" s="275" t="s">
        <v>216</v>
      </c>
      <c r="FEP309" s="271">
        <f>FEP308+1</f>
        <v>3</v>
      </c>
      <c r="FEQ309" s="275" t="s">
        <v>216</v>
      </c>
      <c r="FER309" s="271">
        <f>FER308+1</f>
        <v>3</v>
      </c>
      <c r="FES309" s="275" t="s">
        <v>216</v>
      </c>
      <c r="FET309" s="271">
        <f>FET308+1</f>
        <v>3</v>
      </c>
      <c r="FEU309" s="275" t="s">
        <v>216</v>
      </c>
      <c r="FEV309" s="271">
        <f>FEV308+1</f>
        <v>3</v>
      </c>
      <c r="FEW309" s="275" t="s">
        <v>216</v>
      </c>
      <c r="FEX309" s="271">
        <f>FEX308+1</f>
        <v>3</v>
      </c>
      <c r="FEY309" s="275" t="s">
        <v>216</v>
      </c>
      <c r="FEZ309" s="271">
        <f>FEZ308+1</f>
        <v>3</v>
      </c>
      <c r="FFA309" s="275" t="s">
        <v>216</v>
      </c>
      <c r="FFB309" s="271">
        <f>FFB308+1</f>
        <v>3</v>
      </c>
      <c r="FFC309" s="275" t="s">
        <v>216</v>
      </c>
      <c r="FFD309" s="271">
        <f>FFD308+1</f>
        <v>3</v>
      </c>
      <c r="FFE309" s="275" t="s">
        <v>216</v>
      </c>
      <c r="FFF309" s="271">
        <f>FFF308+1</f>
        <v>3</v>
      </c>
      <c r="FFG309" s="275" t="s">
        <v>216</v>
      </c>
      <c r="FFH309" s="271">
        <f>FFH308+1</f>
        <v>3</v>
      </c>
      <c r="FFI309" s="275" t="s">
        <v>216</v>
      </c>
      <c r="FFJ309" s="271">
        <f>FFJ308+1</f>
        <v>3</v>
      </c>
      <c r="FFK309" s="275" t="s">
        <v>216</v>
      </c>
      <c r="FFL309" s="271">
        <f>FFL308+1</f>
        <v>3</v>
      </c>
      <c r="FFM309" s="275" t="s">
        <v>216</v>
      </c>
      <c r="FFN309" s="271">
        <f>FFN308+1</f>
        <v>3</v>
      </c>
      <c r="FFO309" s="275" t="s">
        <v>216</v>
      </c>
      <c r="FFP309" s="271">
        <f>FFP308+1</f>
        <v>3</v>
      </c>
      <c r="FFQ309" s="275" t="s">
        <v>216</v>
      </c>
      <c r="FFR309" s="271">
        <f>FFR308+1</f>
        <v>3</v>
      </c>
      <c r="FFS309" s="275" t="s">
        <v>216</v>
      </c>
      <c r="FFT309" s="271">
        <f>FFT308+1</f>
        <v>3</v>
      </c>
      <c r="FFU309" s="275" t="s">
        <v>216</v>
      </c>
      <c r="FFV309" s="271">
        <f>FFV308+1</f>
        <v>3</v>
      </c>
      <c r="FFW309" s="275" t="s">
        <v>216</v>
      </c>
      <c r="FFX309" s="271">
        <f>FFX308+1</f>
        <v>3</v>
      </c>
      <c r="FFY309" s="275" t="s">
        <v>216</v>
      </c>
      <c r="FFZ309" s="271">
        <f>FFZ308+1</f>
        <v>3</v>
      </c>
      <c r="FGA309" s="275" t="s">
        <v>216</v>
      </c>
      <c r="FGB309" s="271">
        <f>FGB308+1</f>
        <v>3</v>
      </c>
      <c r="FGC309" s="275" t="s">
        <v>216</v>
      </c>
      <c r="FGD309" s="271">
        <f>FGD308+1</f>
        <v>3</v>
      </c>
      <c r="FGE309" s="275" t="s">
        <v>216</v>
      </c>
      <c r="FGF309" s="271">
        <f>FGF308+1</f>
        <v>3</v>
      </c>
      <c r="FGG309" s="275" t="s">
        <v>216</v>
      </c>
      <c r="FGH309" s="271">
        <f>FGH308+1</f>
        <v>3</v>
      </c>
      <c r="FGI309" s="275" t="s">
        <v>216</v>
      </c>
      <c r="FGJ309" s="271">
        <f>FGJ308+1</f>
        <v>3</v>
      </c>
      <c r="FGK309" s="275" t="s">
        <v>216</v>
      </c>
      <c r="FGL309" s="271">
        <f>FGL308+1</f>
        <v>3</v>
      </c>
      <c r="FGM309" s="275" t="s">
        <v>216</v>
      </c>
      <c r="FGN309" s="271">
        <f>FGN308+1</f>
        <v>3</v>
      </c>
      <c r="FGO309" s="275" t="s">
        <v>216</v>
      </c>
      <c r="FGP309" s="271">
        <f>FGP308+1</f>
        <v>3</v>
      </c>
      <c r="FGQ309" s="275" t="s">
        <v>216</v>
      </c>
      <c r="FGR309" s="271">
        <f>FGR308+1</f>
        <v>3</v>
      </c>
      <c r="FGS309" s="275" t="s">
        <v>216</v>
      </c>
      <c r="FGT309" s="271">
        <f>FGT308+1</f>
        <v>3</v>
      </c>
      <c r="FGU309" s="275" t="s">
        <v>216</v>
      </c>
      <c r="FGV309" s="271">
        <f>FGV308+1</f>
        <v>3</v>
      </c>
      <c r="FGW309" s="275" t="s">
        <v>216</v>
      </c>
      <c r="FGX309" s="271">
        <f>FGX308+1</f>
        <v>3</v>
      </c>
      <c r="FGY309" s="275" t="s">
        <v>216</v>
      </c>
      <c r="FGZ309" s="271">
        <f>FGZ308+1</f>
        <v>3</v>
      </c>
      <c r="FHA309" s="275" t="s">
        <v>216</v>
      </c>
      <c r="FHB309" s="271">
        <f>FHB308+1</f>
        <v>3</v>
      </c>
      <c r="FHC309" s="275" t="s">
        <v>216</v>
      </c>
      <c r="FHD309" s="271">
        <f>FHD308+1</f>
        <v>3</v>
      </c>
      <c r="FHE309" s="275" t="s">
        <v>216</v>
      </c>
      <c r="FHF309" s="271">
        <f>FHF308+1</f>
        <v>3</v>
      </c>
      <c r="FHG309" s="275" t="s">
        <v>216</v>
      </c>
      <c r="FHH309" s="271">
        <f>FHH308+1</f>
        <v>3</v>
      </c>
      <c r="FHI309" s="275" t="s">
        <v>216</v>
      </c>
      <c r="FHJ309" s="271">
        <f>FHJ308+1</f>
        <v>3</v>
      </c>
      <c r="FHK309" s="275" t="s">
        <v>216</v>
      </c>
      <c r="FHL309" s="271">
        <f>FHL308+1</f>
        <v>3</v>
      </c>
      <c r="FHM309" s="275" t="s">
        <v>216</v>
      </c>
      <c r="FHN309" s="271">
        <f>FHN308+1</f>
        <v>3</v>
      </c>
      <c r="FHO309" s="275" t="s">
        <v>216</v>
      </c>
      <c r="FHP309" s="271">
        <f>FHP308+1</f>
        <v>3</v>
      </c>
      <c r="FHQ309" s="275" t="s">
        <v>216</v>
      </c>
      <c r="FHR309" s="271">
        <f>FHR308+1</f>
        <v>3</v>
      </c>
      <c r="FHS309" s="275" t="s">
        <v>216</v>
      </c>
      <c r="FHT309" s="271">
        <f>FHT308+1</f>
        <v>3</v>
      </c>
      <c r="FHU309" s="275" t="s">
        <v>216</v>
      </c>
      <c r="FHV309" s="271">
        <f>FHV308+1</f>
        <v>3</v>
      </c>
      <c r="FHW309" s="275" t="s">
        <v>216</v>
      </c>
      <c r="FHX309" s="271">
        <f>FHX308+1</f>
        <v>3</v>
      </c>
      <c r="FHY309" s="275" t="s">
        <v>216</v>
      </c>
      <c r="FHZ309" s="271">
        <f>FHZ308+1</f>
        <v>3</v>
      </c>
      <c r="FIA309" s="275" t="s">
        <v>216</v>
      </c>
      <c r="FIB309" s="271">
        <f>FIB308+1</f>
        <v>3</v>
      </c>
      <c r="FIC309" s="275" t="s">
        <v>216</v>
      </c>
      <c r="FID309" s="271">
        <f>FID308+1</f>
        <v>3</v>
      </c>
      <c r="FIE309" s="275" t="s">
        <v>216</v>
      </c>
      <c r="FIF309" s="271">
        <f>FIF308+1</f>
        <v>3</v>
      </c>
      <c r="FIG309" s="275" t="s">
        <v>216</v>
      </c>
      <c r="FIH309" s="271">
        <f>FIH308+1</f>
        <v>3</v>
      </c>
      <c r="FII309" s="275" t="s">
        <v>216</v>
      </c>
      <c r="FIJ309" s="271">
        <f>FIJ308+1</f>
        <v>3</v>
      </c>
      <c r="FIK309" s="275" t="s">
        <v>216</v>
      </c>
      <c r="FIL309" s="271">
        <f>FIL308+1</f>
        <v>3</v>
      </c>
      <c r="FIM309" s="275" t="s">
        <v>216</v>
      </c>
      <c r="FIN309" s="271">
        <f>FIN308+1</f>
        <v>3</v>
      </c>
      <c r="FIO309" s="275" t="s">
        <v>216</v>
      </c>
      <c r="FIP309" s="271">
        <f>FIP308+1</f>
        <v>3</v>
      </c>
      <c r="FIQ309" s="275" t="s">
        <v>216</v>
      </c>
      <c r="FIR309" s="271">
        <f>FIR308+1</f>
        <v>3</v>
      </c>
      <c r="FIS309" s="275" t="s">
        <v>216</v>
      </c>
      <c r="FIT309" s="271">
        <f>FIT308+1</f>
        <v>3</v>
      </c>
      <c r="FIU309" s="275" t="s">
        <v>216</v>
      </c>
      <c r="FIV309" s="271">
        <f>FIV308+1</f>
        <v>3</v>
      </c>
      <c r="FIW309" s="275" t="s">
        <v>216</v>
      </c>
      <c r="FIX309" s="271">
        <f>FIX308+1</f>
        <v>3</v>
      </c>
      <c r="FIY309" s="275" t="s">
        <v>216</v>
      </c>
      <c r="FIZ309" s="271">
        <f>FIZ308+1</f>
        <v>3</v>
      </c>
      <c r="FJA309" s="275" t="s">
        <v>216</v>
      </c>
      <c r="FJB309" s="271">
        <f>FJB308+1</f>
        <v>3</v>
      </c>
      <c r="FJC309" s="275" t="s">
        <v>216</v>
      </c>
      <c r="FJD309" s="271">
        <f>FJD308+1</f>
        <v>3</v>
      </c>
      <c r="FJE309" s="275" t="s">
        <v>216</v>
      </c>
      <c r="FJF309" s="271">
        <f>FJF308+1</f>
        <v>3</v>
      </c>
      <c r="FJG309" s="275" t="s">
        <v>216</v>
      </c>
      <c r="FJH309" s="271">
        <f>FJH308+1</f>
        <v>3</v>
      </c>
      <c r="FJI309" s="275" t="s">
        <v>216</v>
      </c>
      <c r="FJJ309" s="271">
        <f>FJJ308+1</f>
        <v>3</v>
      </c>
      <c r="FJK309" s="275" t="s">
        <v>216</v>
      </c>
      <c r="FJL309" s="271">
        <f>FJL308+1</f>
        <v>3</v>
      </c>
      <c r="FJM309" s="275" t="s">
        <v>216</v>
      </c>
      <c r="FJN309" s="271">
        <f>FJN308+1</f>
        <v>3</v>
      </c>
      <c r="FJO309" s="275" t="s">
        <v>216</v>
      </c>
      <c r="FJP309" s="271">
        <f>FJP308+1</f>
        <v>3</v>
      </c>
      <c r="FJQ309" s="275" t="s">
        <v>216</v>
      </c>
      <c r="FJR309" s="271">
        <f>FJR308+1</f>
        <v>3</v>
      </c>
      <c r="FJS309" s="275" t="s">
        <v>216</v>
      </c>
      <c r="FJT309" s="271">
        <f>FJT308+1</f>
        <v>3</v>
      </c>
      <c r="FJU309" s="275" t="s">
        <v>216</v>
      </c>
      <c r="FJV309" s="271">
        <f>FJV308+1</f>
        <v>3</v>
      </c>
      <c r="FJW309" s="275" t="s">
        <v>216</v>
      </c>
      <c r="FJX309" s="271">
        <f>FJX308+1</f>
        <v>3</v>
      </c>
      <c r="FJY309" s="275" t="s">
        <v>216</v>
      </c>
      <c r="FJZ309" s="271">
        <f>FJZ308+1</f>
        <v>3</v>
      </c>
      <c r="FKA309" s="275" t="s">
        <v>216</v>
      </c>
      <c r="FKB309" s="271">
        <f>FKB308+1</f>
        <v>3</v>
      </c>
      <c r="FKC309" s="275" t="s">
        <v>216</v>
      </c>
      <c r="FKD309" s="271">
        <f>FKD308+1</f>
        <v>3</v>
      </c>
      <c r="FKE309" s="275" t="s">
        <v>216</v>
      </c>
      <c r="FKF309" s="271">
        <f>FKF308+1</f>
        <v>3</v>
      </c>
      <c r="FKG309" s="275" t="s">
        <v>216</v>
      </c>
      <c r="FKH309" s="271">
        <f>FKH308+1</f>
        <v>3</v>
      </c>
      <c r="FKI309" s="275" t="s">
        <v>216</v>
      </c>
      <c r="FKJ309" s="271">
        <f>FKJ308+1</f>
        <v>3</v>
      </c>
      <c r="FKK309" s="275" t="s">
        <v>216</v>
      </c>
      <c r="FKL309" s="271">
        <f>FKL308+1</f>
        <v>3</v>
      </c>
      <c r="FKM309" s="275" t="s">
        <v>216</v>
      </c>
      <c r="FKN309" s="271">
        <f>FKN308+1</f>
        <v>3</v>
      </c>
      <c r="FKO309" s="275" t="s">
        <v>216</v>
      </c>
      <c r="FKP309" s="271">
        <f>FKP308+1</f>
        <v>3</v>
      </c>
      <c r="FKQ309" s="275" t="s">
        <v>216</v>
      </c>
      <c r="FKR309" s="271">
        <f>FKR308+1</f>
        <v>3</v>
      </c>
      <c r="FKS309" s="275" t="s">
        <v>216</v>
      </c>
      <c r="FKT309" s="271">
        <f>FKT308+1</f>
        <v>3</v>
      </c>
      <c r="FKU309" s="275" t="s">
        <v>216</v>
      </c>
      <c r="FKV309" s="271">
        <f>FKV308+1</f>
        <v>3</v>
      </c>
      <c r="FKW309" s="275" t="s">
        <v>216</v>
      </c>
      <c r="FKX309" s="271">
        <f>FKX308+1</f>
        <v>3</v>
      </c>
      <c r="FKY309" s="275" t="s">
        <v>216</v>
      </c>
      <c r="FKZ309" s="271">
        <f>FKZ308+1</f>
        <v>3</v>
      </c>
      <c r="FLA309" s="275" t="s">
        <v>216</v>
      </c>
      <c r="FLB309" s="271">
        <f>FLB308+1</f>
        <v>3</v>
      </c>
      <c r="FLC309" s="275" t="s">
        <v>216</v>
      </c>
      <c r="FLD309" s="271">
        <f>FLD308+1</f>
        <v>3</v>
      </c>
      <c r="FLE309" s="275" t="s">
        <v>216</v>
      </c>
      <c r="FLF309" s="271">
        <f>FLF308+1</f>
        <v>3</v>
      </c>
      <c r="FLG309" s="275" t="s">
        <v>216</v>
      </c>
      <c r="FLH309" s="271">
        <f>FLH308+1</f>
        <v>3</v>
      </c>
      <c r="FLI309" s="275" t="s">
        <v>216</v>
      </c>
      <c r="FLJ309" s="271">
        <f>FLJ308+1</f>
        <v>3</v>
      </c>
      <c r="FLK309" s="275" t="s">
        <v>216</v>
      </c>
      <c r="FLL309" s="271">
        <f>FLL308+1</f>
        <v>3</v>
      </c>
      <c r="FLM309" s="275" t="s">
        <v>216</v>
      </c>
      <c r="FLN309" s="271">
        <f>FLN308+1</f>
        <v>3</v>
      </c>
      <c r="FLO309" s="275" t="s">
        <v>216</v>
      </c>
      <c r="FLP309" s="271">
        <f>FLP308+1</f>
        <v>3</v>
      </c>
      <c r="FLQ309" s="275" t="s">
        <v>216</v>
      </c>
      <c r="FLR309" s="271">
        <f>FLR308+1</f>
        <v>3</v>
      </c>
      <c r="FLS309" s="275" t="s">
        <v>216</v>
      </c>
      <c r="FLT309" s="271">
        <f>FLT308+1</f>
        <v>3</v>
      </c>
      <c r="FLU309" s="275" t="s">
        <v>216</v>
      </c>
      <c r="FLV309" s="271">
        <f>FLV308+1</f>
        <v>3</v>
      </c>
      <c r="FLW309" s="275" t="s">
        <v>216</v>
      </c>
      <c r="FLX309" s="271">
        <f>FLX308+1</f>
        <v>3</v>
      </c>
      <c r="FLY309" s="275" t="s">
        <v>216</v>
      </c>
      <c r="FLZ309" s="271">
        <f>FLZ308+1</f>
        <v>3</v>
      </c>
      <c r="FMA309" s="275" t="s">
        <v>216</v>
      </c>
      <c r="FMB309" s="271">
        <f>FMB308+1</f>
        <v>3</v>
      </c>
      <c r="FMC309" s="275" t="s">
        <v>216</v>
      </c>
      <c r="FMD309" s="271">
        <f>FMD308+1</f>
        <v>3</v>
      </c>
      <c r="FME309" s="275" t="s">
        <v>216</v>
      </c>
      <c r="FMF309" s="271">
        <f>FMF308+1</f>
        <v>3</v>
      </c>
      <c r="FMG309" s="275" t="s">
        <v>216</v>
      </c>
      <c r="FMH309" s="271">
        <f>FMH308+1</f>
        <v>3</v>
      </c>
      <c r="FMI309" s="275" t="s">
        <v>216</v>
      </c>
      <c r="FMJ309" s="271">
        <f>FMJ308+1</f>
        <v>3</v>
      </c>
      <c r="FMK309" s="275" t="s">
        <v>216</v>
      </c>
      <c r="FML309" s="271">
        <f>FML308+1</f>
        <v>3</v>
      </c>
      <c r="FMM309" s="275" t="s">
        <v>216</v>
      </c>
      <c r="FMN309" s="271">
        <f>FMN308+1</f>
        <v>3</v>
      </c>
      <c r="FMO309" s="275" t="s">
        <v>216</v>
      </c>
      <c r="FMP309" s="271">
        <f>FMP308+1</f>
        <v>3</v>
      </c>
      <c r="FMQ309" s="275" t="s">
        <v>216</v>
      </c>
      <c r="FMR309" s="271">
        <f>FMR308+1</f>
        <v>3</v>
      </c>
      <c r="FMS309" s="275" t="s">
        <v>216</v>
      </c>
      <c r="FMT309" s="271">
        <f>FMT308+1</f>
        <v>3</v>
      </c>
      <c r="FMU309" s="275" t="s">
        <v>216</v>
      </c>
      <c r="FMV309" s="271">
        <f>FMV308+1</f>
        <v>3</v>
      </c>
      <c r="FMW309" s="275" t="s">
        <v>216</v>
      </c>
      <c r="FMX309" s="271">
        <f>FMX308+1</f>
        <v>3</v>
      </c>
      <c r="FMY309" s="275" t="s">
        <v>216</v>
      </c>
      <c r="FMZ309" s="271">
        <f>FMZ308+1</f>
        <v>3</v>
      </c>
      <c r="FNA309" s="275" t="s">
        <v>216</v>
      </c>
      <c r="FNB309" s="271">
        <f>FNB308+1</f>
        <v>3</v>
      </c>
      <c r="FNC309" s="275" t="s">
        <v>216</v>
      </c>
      <c r="FND309" s="271">
        <f>FND308+1</f>
        <v>3</v>
      </c>
      <c r="FNE309" s="275" t="s">
        <v>216</v>
      </c>
      <c r="FNF309" s="271">
        <f>FNF308+1</f>
        <v>3</v>
      </c>
      <c r="FNG309" s="275" t="s">
        <v>216</v>
      </c>
      <c r="FNH309" s="271">
        <f>FNH308+1</f>
        <v>3</v>
      </c>
      <c r="FNI309" s="275" t="s">
        <v>216</v>
      </c>
      <c r="FNJ309" s="271">
        <f>FNJ308+1</f>
        <v>3</v>
      </c>
      <c r="FNK309" s="275" t="s">
        <v>216</v>
      </c>
      <c r="FNL309" s="271">
        <f>FNL308+1</f>
        <v>3</v>
      </c>
      <c r="FNM309" s="275" t="s">
        <v>216</v>
      </c>
      <c r="FNN309" s="271">
        <f>FNN308+1</f>
        <v>3</v>
      </c>
      <c r="FNO309" s="275" t="s">
        <v>216</v>
      </c>
      <c r="FNP309" s="271">
        <f>FNP308+1</f>
        <v>3</v>
      </c>
      <c r="FNQ309" s="275" t="s">
        <v>216</v>
      </c>
      <c r="FNR309" s="271">
        <f>FNR308+1</f>
        <v>3</v>
      </c>
      <c r="FNS309" s="275" t="s">
        <v>216</v>
      </c>
      <c r="FNT309" s="271">
        <f>FNT308+1</f>
        <v>3</v>
      </c>
      <c r="FNU309" s="275" t="s">
        <v>216</v>
      </c>
      <c r="FNV309" s="271">
        <f>FNV308+1</f>
        <v>3</v>
      </c>
      <c r="FNW309" s="275" t="s">
        <v>216</v>
      </c>
      <c r="FNX309" s="271">
        <f>FNX308+1</f>
        <v>3</v>
      </c>
      <c r="FNY309" s="275" t="s">
        <v>216</v>
      </c>
      <c r="FNZ309" s="271">
        <f>FNZ308+1</f>
        <v>3</v>
      </c>
      <c r="FOA309" s="275" t="s">
        <v>216</v>
      </c>
      <c r="FOB309" s="271">
        <f>FOB308+1</f>
        <v>3</v>
      </c>
      <c r="FOC309" s="275" t="s">
        <v>216</v>
      </c>
      <c r="FOD309" s="271">
        <f>FOD308+1</f>
        <v>3</v>
      </c>
      <c r="FOE309" s="275" t="s">
        <v>216</v>
      </c>
      <c r="FOF309" s="271">
        <f>FOF308+1</f>
        <v>3</v>
      </c>
      <c r="FOG309" s="275" t="s">
        <v>216</v>
      </c>
      <c r="FOH309" s="271">
        <f>FOH308+1</f>
        <v>3</v>
      </c>
      <c r="FOI309" s="275" t="s">
        <v>216</v>
      </c>
      <c r="FOJ309" s="271">
        <f>FOJ308+1</f>
        <v>3</v>
      </c>
      <c r="FOK309" s="275" t="s">
        <v>216</v>
      </c>
      <c r="FOL309" s="271">
        <f>FOL308+1</f>
        <v>3</v>
      </c>
      <c r="FOM309" s="275" t="s">
        <v>216</v>
      </c>
      <c r="FON309" s="271">
        <f>FON308+1</f>
        <v>3</v>
      </c>
      <c r="FOO309" s="275" t="s">
        <v>216</v>
      </c>
      <c r="FOP309" s="271">
        <f>FOP308+1</f>
        <v>3</v>
      </c>
      <c r="FOQ309" s="275" t="s">
        <v>216</v>
      </c>
      <c r="FOR309" s="271">
        <f>FOR308+1</f>
        <v>3</v>
      </c>
      <c r="FOS309" s="275" t="s">
        <v>216</v>
      </c>
      <c r="FOT309" s="271">
        <f>FOT308+1</f>
        <v>3</v>
      </c>
      <c r="FOU309" s="275" t="s">
        <v>216</v>
      </c>
      <c r="FOV309" s="271">
        <f>FOV308+1</f>
        <v>3</v>
      </c>
      <c r="FOW309" s="275" t="s">
        <v>216</v>
      </c>
      <c r="FOX309" s="271">
        <f>FOX308+1</f>
        <v>3</v>
      </c>
      <c r="FOY309" s="275" t="s">
        <v>216</v>
      </c>
      <c r="FOZ309" s="271">
        <f>FOZ308+1</f>
        <v>3</v>
      </c>
      <c r="FPA309" s="275" t="s">
        <v>216</v>
      </c>
      <c r="FPB309" s="271">
        <f>FPB308+1</f>
        <v>3</v>
      </c>
      <c r="FPC309" s="275" t="s">
        <v>216</v>
      </c>
      <c r="FPD309" s="271">
        <f>FPD308+1</f>
        <v>3</v>
      </c>
      <c r="FPE309" s="275" t="s">
        <v>216</v>
      </c>
      <c r="FPF309" s="271">
        <f>FPF308+1</f>
        <v>3</v>
      </c>
      <c r="FPG309" s="275" t="s">
        <v>216</v>
      </c>
      <c r="FPH309" s="271">
        <f>FPH308+1</f>
        <v>3</v>
      </c>
      <c r="FPI309" s="275" t="s">
        <v>216</v>
      </c>
      <c r="FPJ309" s="271">
        <f>FPJ308+1</f>
        <v>3</v>
      </c>
      <c r="FPK309" s="275" t="s">
        <v>216</v>
      </c>
      <c r="FPL309" s="271">
        <f>FPL308+1</f>
        <v>3</v>
      </c>
      <c r="FPM309" s="275" t="s">
        <v>216</v>
      </c>
      <c r="FPN309" s="271">
        <f>FPN308+1</f>
        <v>3</v>
      </c>
      <c r="FPO309" s="275" t="s">
        <v>216</v>
      </c>
      <c r="FPP309" s="271">
        <f>FPP308+1</f>
        <v>3</v>
      </c>
      <c r="FPQ309" s="275" t="s">
        <v>216</v>
      </c>
      <c r="FPR309" s="271">
        <f>FPR308+1</f>
        <v>3</v>
      </c>
      <c r="FPS309" s="275" t="s">
        <v>216</v>
      </c>
      <c r="FPT309" s="271">
        <f>FPT308+1</f>
        <v>3</v>
      </c>
      <c r="FPU309" s="275" t="s">
        <v>216</v>
      </c>
      <c r="FPV309" s="271">
        <f>FPV308+1</f>
        <v>3</v>
      </c>
      <c r="FPW309" s="275" t="s">
        <v>216</v>
      </c>
      <c r="FPX309" s="271">
        <f>FPX308+1</f>
        <v>3</v>
      </c>
      <c r="FPY309" s="275" t="s">
        <v>216</v>
      </c>
      <c r="FPZ309" s="271">
        <f>FPZ308+1</f>
        <v>3</v>
      </c>
      <c r="FQA309" s="275" t="s">
        <v>216</v>
      </c>
      <c r="FQB309" s="271">
        <f>FQB308+1</f>
        <v>3</v>
      </c>
      <c r="FQC309" s="275" t="s">
        <v>216</v>
      </c>
      <c r="FQD309" s="271">
        <f>FQD308+1</f>
        <v>3</v>
      </c>
      <c r="FQE309" s="275" t="s">
        <v>216</v>
      </c>
      <c r="FQF309" s="271">
        <f>FQF308+1</f>
        <v>3</v>
      </c>
      <c r="FQG309" s="275" t="s">
        <v>216</v>
      </c>
      <c r="FQH309" s="271">
        <f>FQH308+1</f>
        <v>3</v>
      </c>
      <c r="FQI309" s="275" t="s">
        <v>216</v>
      </c>
      <c r="FQJ309" s="271">
        <f>FQJ308+1</f>
        <v>3</v>
      </c>
      <c r="FQK309" s="275" t="s">
        <v>216</v>
      </c>
      <c r="FQL309" s="271">
        <f>FQL308+1</f>
        <v>3</v>
      </c>
      <c r="FQM309" s="275" t="s">
        <v>216</v>
      </c>
      <c r="FQN309" s="271">
        <f>FQN308+1</f>
        <v>3</v>
      </c>
      <c r="FQO309" s="275" t="s">
        <v>216</v>
      </c>
      <c r="FQP309" s="271">
        <f>FQP308+1</f>
        <v>3</v>
      </c>
      <c r="FQQ309" s="275" t="s">
        <v>216</v>
      </c>
      <c r="FQR309" s="271">
        <f>FQR308+1</f>
        <v>3</v>
      </c>
      <c r="FQS309" s="275" t="s">
        <v>216</v>
      </c>
      <c r="FQT309" s="271">
        <f>FQT308+1</f>
        <v>3</v>
      </c>
      <c r="FQU309" s="275" t="s">
        <v>216</v>
      </c>
      <c r="FQV309" s="271">
        <f>FQV308+1</f>
        <v>3</v>
      </c>
      <c r="FQW309" s="275" t="s">
        <v>216</v>
      </c>
      <c r="FQX309" s="271"/>
      <c r="FQY309" s="275"/>
      <c r="FQZ309" s="271"/>
      <c r="FRA309" s="275"/>
      <c r="FRB309" s="271"/>
      <c r="FRC309" s="275"/>
      <c r="FRD309" s="271"/>
      <c r="FRE309" s="275"/>
      <c r="FRF309" s="271"/>
      <c r="FRG309" s="275"/>
      <c r="FRH309" s="271"/>
      <c r="FRI309" s="275"/>
      <c r="FRJ309" s="271"/>
      <c r="FRK309" s="275"/>
      <c r="FRL309" s="271"/>
      <c r="FRM309" s="275"/>
      <c r="FRN309" s="271"/>
      <c r="FRO309" s="275"/>
      <c r="FRP309" s="271"/>
      <c r="FRQ309" s="275"/>
      <c r="FRR309" s="271"/>
      <c r="FRS309" s="275"/>
      <c r="FRT309" s="271"/>
      <c r="FRU309" s="275"/>
      <c r="FRV309" s="271"/>
      <c r="FRW309" s="275"/>
      <c r="FRX309" s="271"/>
      <c r="FRY309" s="275"/>
      <c r="FRZ309" s="271"/>
      <c r="FSA309" s="275"/>
      <c r="FSB309" s="271"/>
      <c r="FSC309" s="275"/>
      <c r="FSD309" s="271"/>
      <c r="FSE309" s="275"/>
      <c r="FSF309" s="271"/>
      <c r="FSG309" s="275"/>
      <c r="FSH309" s="271"/>
      <c r="FSI309" s="275"/>
      <c r="FSJ309" s="271"/>
      <c r="FSK309" s="275"/>
      <c r="FSL309" s="271"/>
      <c r="FSM309" s="275"/>
      <c r="FSN309" s="271"/>
      <c r="FSO309" s="275"/>
      <c r="FSP309" s="271"/>
      <c r="FSQ309" s="275"/>
      <c r="FSR309" s="271"/>
      <c r="FSS309" s="275"/>
      <c r="FST309" s="271"/>
      <c r="FSU309" s="275"/>
      <c r="FSV309" s="271"/>
      <c r="FSW309" s="275"/>
      <c r="FSX309" s="271"/>
      <c r="FSY309" s="275"/>
      <c r="FSZ309" s="271"/>
      <c r="FTA309" s="275"/>
      <c r="FTB309" s="271"/>
      <c r="FTC309" s="275"/>
      <c r="FTD309" s="271"/>
      <c r="FTE309" s="275"/>
      <c r="FTF309" s="271"/>
      <c r="FTG309" s="275"/>
      <c r="FTH309" s="271"/>
      <c r="FTI309" s="275"/>
      <c r="FTJ309" s="271"/>
      <c r="FTK309" s="275"/>
      <c r="FTL309" s="271"/>
      <c r="FTM309" s="275"/>
      <c r="FTN309" s="271"/>
      <c r="FTO309" s="275"/>
      <c r="FTP309" s="271"/>
      <c r="FTQ309" s="275"/>
      <c r="FTR309" s="271"/>
      <c r="FTS309" s="275"/>
      <c r="FTT309" s="271"/>
      <c r="FTU309" s="275"/>
      <c r="FTV309" s="271"/>
      <c r="FTW309" s="275"/>
      <c r="FTX309" s="271"/>
      <c r="FTY309" s="275"/>
      <c r="FTZ309" s="271"/>
      <c r="FUA309" s="275"/>
      <c r="FUB309" s="271"/>
      <c r="FUC309" s="275"/>
      <c r="FUD309" s="271"/>
      <c r="FUE309" s="275"/>
      <c r="FUF309" s="271"/>
      <c r="FUG309" s="275"/>
      <c r="FUH309" s="271"/>
      <c r="FUI309" s="275"/>
      <c r="FUJ309" s="271"/>
      <c r="FUK309" s="275"/>
      <c r="FUL309" s="271"/>
      <c r="FUM309" s="275"/>
      <c r="FUN309" s="271"/>
      <c r="FUO309" s="275"/>
      <c r="FUP309" s="271"/>
      <c r="FUQ309" s="275"/>
      <c r="FUR309" s="271"/>
      <c r="FUS309" s="275"/>
      <c r="FUT309" s="271"/>
      <c r="FUU309" s="275"/>
      <c r="FUV309" s="271"/>
      <c r="FUW309" s="275"/>
      <c r="FUX309" s="271"/>
      <c r="FUY309" s="275"/>
      <c r="FUZ309" s="271"/>
      <c r="FVA309" s="275"/>
      <c r="FVB309" s="271"/>
      <c r="FVC309" s="275"/>
      <c r="FVD309" s="271"/>
      <c r="FVE309" s="275"/>
      <c r="FVF309" s="271"/>
      <c r="FVG309" s="275"/>
      <c r="FVH309" s="271"/>
      <c r="FVI309" s="275"/>
      <c r="FVJ309" s="271"/>
      <c r="FVK309" s="275"/>
      <c r="FVL309" s="271"/>
      <c r="FVM309" s="275"/>
      <c r="FVN309" s="271"/>
      <c r="FVO309" s="275"/>
      <c r="FVP309" s="271"/>
      <c r="FVQ309" s="275"/>
      <c r="FVR309" s="271"/>
      <c r="FVS309" s="275"/>
      <c r="FVT309" s="271"/>
      <c r="FVU309" s="275"/>
      <c r="FVV309" s="271"/>
      <c r="FVW309" s="275"/>
      <c r="FVX309" s="271"/>
      <c r="FVY309" s="275"/>
      <c r="FVZ309" s="271"/>
      <c r="FWA309" s="275"/>
      <c r="FWB309" s="271"/>
      <c r="FWC309" s="275"/>
      <c r="FWD309" s="271"/>
      <c r="FWE309" s="275"/>
      <c r="FWF309" s="271"/>
      <c r="FWG309" s="275"/>
      <c r="FWH309" s="271"/>
      <c r="FWI309" s="275"/>
      <c r="FWJ309" s="271"/>
      <c r="FWK309" s="275"/>
      <c r="FWL309" s="271"/>
      <c r="FWM309" s="275"/>
      <c r="FWN309" s="271"/>
      <c r="FWO309" s="275"/>
      <c r="FWP309" s="271"/>
      <c r="FWQ309" s="275"/>
      <c r="FWR309" s="271"/>
      <c r="FWS309" s="275"/>
      <c r="FWT309" s="271"/>
      <c r="FWU309" s="275"/>
      <c r="FWV309" s="271"/>
      <c r="FWW309" s="275"/>
      <c r="FWX309" s="271"/>
      <c r="FWY309" s="275"/>
      <c r="FWZ309" s="271"/>
      <c r="FXA309" s="275"/>
      <c r="FXB309" s="271"/>
      <c r="FXC309" s="275"/>
      <c r="FXD309" s="271"/>
      <c r="FXE309" s="275"/>
      <c r="FXF309" s="271"/>
      <c r="FXG309" s="275"/>
      <c r="FXH309" s="271"/>
      <c r="FXI309" s="275"/>
      <c r="FXJ309" s="271"/>
      <c r="FXK309" s="275"/>
      <c r="FXL309" s="271"/>
      <c r="FXM309" s="275"/>
      <c r="FXN309" s="271"/>
      <c r="FXO309" s="275"/>
      <c r="FXP309" s="271"/>
      <c r="FXQ309" s="275"/>
      <c r="FXR309" s="271"/>
      <c r="FXS309" s="275"/>
      <c r="FXT309" s="271"/>
      <c r="FXU309" s="275"/>
      <c r="FXV309" s="271"/>
      <c r="FXW309" s="275"/>
      <c r="FXX309" s="271"/>
      <c r="FXY309" s="275"/>
      <c r="FXZ309" s="271"/>
      <c r="FYA309" s="275"/>
      <c r="FYB309" s="271"/>
      <c r="FYC309" s="275"/>
      <c r="FYD309" s="271"/>
      <c r="FYE309" s="275"/>
      <c r="FYF309" s="271"/>
      <c r="FYG309" s="275"/>
      <c r="FYH309" s="271"/>
      <c r="FYI309" s="275"/>
      <c r="FYJ309" s="271"/>
      <c r="FYK309" s="275"/>
      <c r="FYL309" s="271"/>
      <c r="FYM309" s="275"/>
      <c r="FYN309" s="271"/>
      <c r="FYO309" s="275"/>
      <c r="FYP309" s="271"/>
      <c r="FYQ309" s="275"/>
      <c r="FYR309" s="271"/>
      <c r="FYS309" s="275"/>
      <c r="FYT309" s="271"/>
      <c r="FYU309" s="275"/>
      <c r="FYV309" s="271"/>
      <c r="FYW309" s="275"/>
      <c r="FYX309" s="271"/>
      <c r="FYY309" s="275"/>
      <c r="FYZ309" s="271"/>
      <c r="FZA309" s="275"/>
      <c r="FZB309" s="271"/>
      <c r="FZC309" s="275"/>
      <c r="FZD309" s="271"/>
      <c r="FZE309" s="275"/>
      <c r="FZF309" s="271"/>
      <c r="FZG309" s="275"/>
      <c r="FZH309" s="271"/>
      <c r="FZI309" s="275"/>
      <c r="FZJ309" s="271"/>
      <c r="FZK309" s="275"/>
      <c r="FZL309" s="271"/>
      <c r="FZM309" s="275"/>
      <c r="FZN309" s="271"/>
      <c r="FZO309" s="275"/>
      <c r="FZP309" s="271"/>
      <c r="FZQ309" s="275"/>
      <c r="FZR309" s="271"/>
      <c r="FZS309" s="275"/>
      <c r="FZT309" s="271"/>
      <c r="FZU309" s="275"/>
      <c r="FZV309" s="271"/>
      <c r="FZW309" s="275"/>
      <c r="FZX309" s="271"/>
      <c r="FZY309" s="275"/>
      <c r="FZZ309" s="271"/>
      <c r="GAA309" s="275"/>
      <c r="GAB309" s="271"/>
      <c r="GAC309" s="275"/>
      <c r="GAD309" s="271"/>
      <c r="GAE309" s="275"/>
      <c r="GAF309" s="271"/>
      <c r="GAG309" s="275"/>
      <c r="GAH309" s="271"/>
      <c r="GAI309" s="275"/>
      <c r="GAJ309" s="271"/>
      <c r="GAK309" s="275"/>
      <c r="GAL309" s="271"/>
      <c r="GAM309" s="275"/>
      <c r="GAN309" s="271"/>
      <c r="GAO309" s="275"/>
      <c r="GAP309" s="271"/>
      <c r="GAQ309" s="275"/>
      <c r="GAR309" s="271"/>
      <c r="GAS309" s="275"/>
      <c r="GAT309" s="271"/>
      <c r="GAU309" s="275"/>
      <c r="GAV309" s="271"/>
      <c r="GAW309" s="275"/>
      <c r="GAX309" s="271"/>
      <c r="GAY309" s="275"/>
      <c r="GAZ309" s="271"/>
      <c r="GBA309" s="275"/>
      <c r="GBB309" s="271"/>
      <c r="GBC309" s="275"/>
      <c r="GBD309" s="271"/>
      <c r="GBE309" s="275"/>
      <c r="GBF309" s="271"/>
      <c r="GBG309" s="275"/>
      <c r="GBH309" s="271"/>
      <c r="GBI309" s="275"/>
      <c r="GBJ309" s="271"/>
      <c r="GBK309" s="275"/>
      <c r="GBL309" s="271"/>
      <c r="GBM309" s="275"/>
      <c r="GBN309" s="271"/>
      <c r="GBO309" s="275"/>
      <c r="GBP309" s="271"/>
      <c r="GBQ309" s="275"/>
      <c r="GBR309" s="271"/>
      <c r="GBS309" s="275"/>
      <c r="GBT309" s="271"/>
      <c r="GBU309" s="275"/>
      <c r="GBV309" s="271"/>
      <c r="GBW309" s="275"/>
      <c r="GBX309" s="271"/>
      <c r="GBY309" s="275"/>
      <c r="GBZ309" s="271"/>
      <c r="GCA309" s="275"/>
      <c r="GCB309" s="271"/>
      <c r="GCC309" s="275"/>
      <c r="GCD309" s="271"/>
      <c r="GCE309" s="275"/>
      <c r="GCF309" s="271"/>
      <c r="GCG309" s="275"/>
      <c r="GCH309" s="271"/>
      <c r="GCI309" s="275"/>
      <c r="GCJ309" s="271"/>
      <c r="GCK309" s="275"/>
      <c r="GCL309" s="271"/>
      <c r="GCM309" s="275"/>
      <c r="GCN309" s="271"/>
      <c r="GCO309" s="275"/>
      <c r="GCP309" s="271"/>
      <c r="GCQ309" s="275"/>
      <c r="GCR309" s="271"/>
      <c r="GCS309" s="275"/>
      <c r="GCT309" s="271"/>
      <c r="GCU309" s="275"/>
      <c r="GCV309" s="271"/>
      <c r="GCW309" s="275"/>
      <c r="GCX309" s="271"/>
      <c r="GCY309" s="275"/>
      <c r="GCZ309" s="271"/>
      <c r="GDA309" s="275"/>
      <c r="GDB309" s="271"/>
      <c r="GDC309" s="275"/>
      <c r="GDD309" s="271"/>
      <c r="GDE309" s="275"/>
      <c r="GDF309" s="271"/>
      <c r="GDG309" s="275"/>
      <c r="GDH309" s="271"/>
      <c r="GDI309" s="275"/>
      <c r="GDJ309" s="271"/>
      <c r="GDK309" s="275"/>
      <c r="GDL309" s="271"/>
      <c r="GDM309" s="275"/>
      <c r="GDN309" s="271"/>
      <c r="GDO309" s="275"/>
      <c r="GDP309" s="271"/>
      <c r="GDQ309" s="275"/>
      <c r="GDR309" s="271"/>
      <c r="GDS309" s="275"/>
      <c r="GDT309" s="271"/>
      <c r="GDU309" s="275"/>
      <c r="GDV309" s="271"/>
      <c r="GDW309" s="275"/>
      <c r="GDX309" s="271"/>
      <c r="GDY309" s="275"/>
      <c r="GDZ309" s="271"/>
      <c r="GEA309" s="275"/>
      <c r="GEB309" s="271"/>
      <c r="GEC309" s="275"/>
      <c r="GED309" s="271"/>
      <c r="GEE309" s="275"/>
      <c r="GEF309" s="271"/>
      <c r="GEG309" s="275"/>
      <c r="GEH309" s="271"/>
      <c r="GEI309" s="275"/>
      <c r="GEJ309" s="271"/>
      <c r="GEK309" s="275"/>
      <c r="GEL309" s="271"/>
      <c r="GEM309" s="275"/>
      <c r="GEN309" s="271"/>
      <c r="GEO309" s="275"/>
      <c r="GEP309" s="271"/>
      <c r="GEQ309" s="275"/>
      <c r="GER309" s="271"/>
      <c r="GES309" s="275"/>
      <c r="GET309" s="271"/>
      <c r="GEU309" s="275"/>
      <c r="GEV309" s="271"/>
      <c r="GEW309" s="275"/>
      <c r="GEX309" s="271"/>
      <c r="GEY309" s="275"/>
      <c r="GEZ309" s="271"/>
      <c r="GFA309" s="275"/>
      <c r="GFB309" s="271"/>
      <c r="GFC309" s="275"/>
      <c r="GFD309" s="271"/>
      <c r="GFE309" s="275"/>
      <c r="GFF309" s="271"/>
      <c r="GFG309" s="275"/>
      <c r="GFH309" s="271"/>
      <c r="GFI309" s="275"/>
      <c r="GFJ309" s="271"/>
      <c r="GFK309" s="275"/>
      <c r="GFL309" s="271"/>
      <c r="GFM309" s="275"/>
      <c r="GFN309" s="271"/>
      <c r="GFO309" s="275"/>
      <c r="GFP309" s="271"/>
      <c r="GFQ309" s="275"/>
      <c r="GFR309" s="271"/>
      <c r="GFS309" s="275"/>
      <c r="GFT309" s="271"/>
      <c r="GFU309" s="275"/>
      <c r="GFV309" s="271"/>
      <c r="GFW309" s="275"/>
      <c r="GFX309" s="271"/>
      <c r="GFY309" s="275"/>
      <c r="GFZ309" s="271"/>
      <c r="GGA309" s="275"/>
      <c r="GGB309" s="271"/>
      <c r="GGC309" s="275"/>
      <c r="GGD309" s="271"/>
      <c r="GGE309" s="275"/>
      <c r="GGF309" s="271"/>
      <c r="GGG309" s="275"/>
      <c r="GGH309" s="271"/>
      <c r="GGI309" s="275"/>
      <c r="GGJ309" s="271"/>
      <c r="GGK309" s="275"/>
      <c r="GGL309" s="271"/>
      <c r="GGM309" s="275"/>
      <c r="GGN309" s="271"/>
      <c r="GGO309" s="275"/>
      <c r="GGP309" s="271"/>
      <c r="GGQ309" s="275"/>
      <c r="GGR309" s="271"/>
      <c r="GGS309" s="275"/>
      <c r="GGT309" s="271"/>
      <c r="GGU309" s="275"/>
      <c r="GGV309" s="271"/>
      <c r="GGW309" s="275"/>
      <c r="GGX309" s="271"/>
      <c r="GGY309" s="275"/>
      <c r="GGZ309" s="271"/>
      <c r="GHA309" s="275"/>
      <c r="GHB309" s="271"/>
      <c r="GHC309" s="275"/>
      <c r="GHD309" s="271"/>
      <c r="GHE309" s="275"/>
      <c r="GHF309" s="271"/>
      <c r="GHG309" s="275"/>
      <c r="GHH309" s="271"/>
      <c r="GHI309" s="275"/>
      <c r="GHJ309" s="271"/>
      <c r="GHK309" s="275"/>
      <c r="GHL309" s="271"/>
      <c r="GHM309" s="275"/>
      <c r="GHN309" s="271"/>
      <c r="GHO309" s="275"/>
      <c r="GHP309" s="271"/>
      <c r="GHQ309" s="275"/>
      <c r="GHR309" s="271"/>
      <c r="GHS309" s="275"/>
      <c r="GHT309" s="271"/>
      <c r="GHU309" s="275"/>
      <c r="GHV309" s="271"/>
      <c r="GHW309" s="275"/>
      <c r="GHX309" s="271"/>
      <c r="GHY309" s="275"/>
      <c r="GHZ309" s="271"/>
      <c r="GIA309" s="275"/>
      <c r="GIB309" s="271"/>
      <c r="GIC309" s="275"/>
      <c r="GID309" s="271"/>
      <c r="GIE309" s="275"/>
      <c r="GIF309" s="271"/>
      <c r="GIG309" s="275"/>
      <c r="GIH309" s="271"/>
      <c r="GII309" s="275"/>
      <c r="GIJ309" s="271"/>
      <c r="GIK309" s="275"/>
      <c r="GIL309" s="271"/>
      <c r="GIM309" s="275"/>
      <c r="GIN309" s="271"/>
      <c r="GIO309" s="275"/>
      <c r="GIP309" s="271"/>
      <c r="GIQ309" s="275"/>
      <c r="GIR309" s="271"/>
      <c r="GIS309" s="275"/>
      <c r="GIT309" s="271"/>
      <c r="GIU309" s="275"/>
      <c r="GIV309" s="271"/>
      <c r="GIW309" s="275"/>
      <c r="GIX309" s="271"/>
      <c r="GIY309" s="275"/>
      <c r="GIZ309" s="271"/>
      <c r="GJA309" s="275"/>
      <c r="GJB309" s="271"/>
      <c r="GJC309" s="275"/>
      <c r="GJD309" s="271"/>
      <c r="GJE309" s="275"/>
      <c r="GJF309" s="271"/>
      <c r="GJG309" s="275"/>
      <c r="GJH309" s="271"/>
      <c r="GJI309" s="275"/>
      <c r="GJJ309" s="271"/>
      <c r="GJK309" s="275"/>
      <c r="GJL309" s="271"/>
      <c r="GJM309" s="275"/>
      <c r="GJN309" s="271"/>
      <c r="GJO309" s="275"/>
      <c r="GJP309" s="271"/>
      <c r="GJQ309" s="275"/>
      <c r="GJR309" s="271"/>
      <c r="GJS309" s="275"/>
      <c r="GJT309" s="271"/>
      <c r="GJU309" s="275"/>
      <c r="GJV309" s="271"/>
      <c r="GJW309" s="275"/>
      <c r="GJX309" s="271"/>
      <c r="GJY309" s="275"/>
      <c r="GJZ309" s="271"/>
      <c r="GKA309" s="275"/>
      <c r="GKB309" s="271"/>
      <c r="GKC309" s="275"/>
      <c r="GKD309" s="271"/>
      <c r="GKE309" s="275"/>
      <c r="GKF309" s="271"/>
      <c r="GKG309" s="275"/>
      <c r="GKH309" s="271"/>
      <c r="GKI309" s="275"/>
      <c r="GKJ309" s="271"/>
      <c r="GKK309" s="275"/>
      <c r="GKL309" s="271"/>
      <c r="GKM309" s="275"/>
      <c r="GKN309" s="271"/>
      <c r="GKO309" s="275"/>
      <c r="GKP309" s="271"/>
      <c r="GKQ309" s="275"/>
      <c r="GKR309" s="271"/>
      <c r="GKS309" s="275"/>
      <c r="GKT309" s="271"/>
      <c r="GKU309" s="275"/>
      <c r="GKV309" s="271"/>
      <c r="GKW309" s="275"/>
      <c r="GKX309" s="271"/>
      <c r="GKY309" s="275"/>
      <c r="GKZ309" s="271"/>
      <c r="GLA309" s="275"/>
      <c r="GLB309" s="271"/>
      <c r="GLC309" s="275"/>
      <c r="GLD309" s="271"/>
      <c r="GLE309" s="275"/>
      <c r="GLF309" s="271"/>
      <c r="GLG309" s="275"/>
      <c r="GLH309" s="271"/>
      <c r="GLI309" s="275"/>
      <c r="GLJ309" s="271"/>
      <c r="GLK309" s="275"/>
      <c r="GLL309" s="271"/>
      <c r="GLM309" s="275"/>
      <c r="GLN309" s="271"/>
      <c r="GLO309" s="275"/>
      <c r="GLP309" s="271"/>
      <c r="GLQ309" s="275"/>
      <c r="GLR309" s="271"/>
      <c r="GLS309" s="275"/>
      <c r="GLT309" s="271"/>
      <c r="GLU309" s="275"/>
      <c r="GLV309" s="271"/>
      <c r="GLW309" s="275"/>
      <c r="GLX309" s="271"/>
      <c r="GLY309" s="275"/>
      <c r="GLZ309" s="271"/>
      <c r="GMA309" s="275"/>
      <c r="GMB309" s="271"/>
      <c r="GMC309" s="275"/>
      <c r="GMD309" s="271"/>
      <c r="GME309" s="275"/>
      <c r="GMF309" s="271"/>
      <c r="GMG309" s="275"/>
      <c r="GMH309" s="271"/>
      <c r="GMI309" s="275"/>
      <c r="GMJ309" s="271"/>
      <c r="GMK309" s="275"/>
      <c r="GML309" s="271"/>
      <c r="GMM309" s="275"/>
      <c r="GMN309" s="271"/>
      <c r="GMO309" s="275"/>
      <c r="GMP309" s="271"/>
      <c r="GMQ309" s="275"/>
      <c r="GMR309" s="271"/>
      <c r="GMS309" s="275"/>
      <c r="GMT309" s="271"/>
      <c r="GMU309" s="275"/>
      <c r="GMV309" s="271"/>
      <c r="GMW309" s="275"/>
      <c r="GMX309" s="271"/>
      <c r="GMY309" s="275"/>
      <c r="GMZ309" s="271"/>
      <c r="GNA309" s="275"/>
      <c r="GNB309" s="271"/>
      <c r="GNC309" s="275"/>
      <c r="GND309" s="271"/>
      <c r="GNE309" s="275"/>
      <c r="GNF309" s="271"/>
      <c r="GNG309" s="275"/>
      <c r="GNH309" s="271"/>
      <c r="GNI309" s="275"/>
      <c r="GNJ309" s="271"/>
      <c r="GNK309" s="275"/>
      <c r="GNL309" s="271"/>
      <c r="GNM309" s="275"/>
      <c r="GNN309" s="271"/>
      <c r="GNO309" s="275"/>
      <c r="GNP309" s="271"/>
      <c r="GNQ309" s="275"/>
      <c r="GNR309" s="271"/>
      <c r="GNS309" s="275"/>
      <c r="GNT309" s="271"/>
      <c r="GNU309" s="275"/>
      <c r="GNV309" s="271"/>
      <c r="GNW309" s="275"/>
      <c r="GNX309" s="271"/>
      <c r="GNY309" s="275"/>
      <c r="GNZ309" s="271"/>
      <c r="GOA309" s="275"/>
      <c r="GOB309" s="271"/>
      <c r="GOC309" s="275"/>
      <c r="GOD309" s="271"/>
      <c r="GOE309" s="275"/>
      <c r="GOF309" s="271"/>
      <c r="GOG309" s="275"/>
      <c r="GOH309" s="271"/>
      <c r="GOI309" s="275"/>
      <c r="GOJ309" s="271"/>
      <c r="GOK309" s="275"/>
      <c r="GOL309" s="271"/>
      <c r="GOM309" s="275"/>
      <c r="GON309" s="271"/>
      <c r="GOO309" s="275"/>
      <c r="GOP309" s="271"/>
      <c r="GOQ309" s="275"/>
      <c r="GOR309" s="271"/>
      <c r="GOS309" s="275"/>
      <c r="GOT309" s="271"/>
      <c r="GOU309" s="275"/>
      <c r="GOV309" s="271"/>
      <c r="GOW309" s="275"/>
      <c r="GOX309" s="271"/>
      <c r="GOY309" s="275"/>
      <c r="GOZ309" s="271"/>
      <c r="GPA309" s="275"/>
      <c r="GPB309" s="271"/>
      <c r="GPC309" s="275"/>
      <c r="GPD309" s="271"/>
      <c r="GPE309" s="275"/>
      <c r="GPF309" s="271"/>
      <c r="GPG309" s="275"/>
      <c r="GPH309" s="271"/>
      <c r="GPI309" s="275"/>
      <c r="GPJ309" s="271"/>
      <c r="GPK309" s="275"/>
      <c r="GPL309" s="271"/>
      <c r="GPM309" s="275"/>
      <c r="GPN309" s="271"/>
      <c r="GPO309" s="275"/>
      <c r="GPP309" s="271"/>
      <c r="GPQ309" s="275"/>
      <c r="GPR309" s="271"/>
      <c r="GPS309" s="275"/>
      <c r="GPT309" s="271"/>
      <c r="GPU309" s="275"/>
      <c r="GPV309" s="271"/>
      <c r="GPW309" s="275"/>
      <c r="GPX309" s="271"/>
      <c r="GPY309" s="275"/>
      <c r="GPZ309" s="271"/>
      <c r="GQA309" s="275"/>
      <c r="GQB309" s="271"/>
      <c r="GQC309" s="275"/>
      <c r="GQD309" s="271"/>
      <c r="GQE309" s="275"/>
      <c r="GQF309" s="271"/>
      <c r="GQG309" s="275"/>
      <c r="GQH309" s="271"/>
      <c r="GQI309" s="275"/>
      <c r="GQJ309" s="271"/>
      <c r="GQK309" s="275"/>
      <c r="GQL309" s="271"/>
      <c r="GQM309" s="275"/>
      <c r="GQN309" s="271"/>
      <c r="GQO309" s="275"/>
      <c r="GQP309" s="271"/>
      <c r="GQQ309" s="275"/>
      <c r="GQR309" s="271"/>
      <c r="GQS309" s="275"/>
      <c r="GQT309" s="271"/>
      <c r="GQU309" s="275"/>
      <c r="GQV309" s="271"/>
      <c r="GQW309" s="275"/>
      <c r="GQX309" s="271"/>
      <c r="GQY309" s="275"/>
      <c r="GQZ309" s="271"/>
      <c r="GRA309" s="275"/>
      <c r="GRB309" s="271"/>
      <c r="GRC309" s="275"/>
      <c r="GRD309" s="271"/>
      <c r="GRE309" s="275"/>
      <c r="GRF309" s="271"/>
      <c r="GRG309" s="275"/>
      <c r="GRH309" s="271"/>
      <c r="GRI309" s="275"/>
      <c r="GRJ309" s="271"/>
      <c r="GRK309" s="275"/>
      <c r="GRL309" s="271"/>
      <c r="GRM309" s="275"/>
      <c r="GRN309" s="271"/>
      <c r="GRO309" s="275"/>
      <c r="GRP309" s="271"/>
      <c r="GRQ309" s="275"/>
      <c r="GRR309" s="271"/>
      <c r="GRS309" s="275"/>
      <c r="GRT309" s="271"/>
      <c r="GRU309" s="275"/>
      <c r="GRV309" s="271"/>
      <c r="GRW309" s="275"/>
      <c r="GRX309" s="271"/>
      <c r="GRY309" s="275"/>
      <c r="GRZ309" s="271"/>
      <c r="GSA309" s="275"/>
      <c r="GSB309" s="271"/>
      <c r="GSC309" s="275"/>
      <c r="GSD309" s="271"/>
      <c r="GSE309" s="275"/>
      <c r="GSF309" s="271"/>
      <c r="GSG309" s="275"/>
      <c r="GSH309" s="271"/>
      <c r="GSI309" s="275"/>
      <c r="GSJ309" s="271"/>
      <c r="GSK309" s="275"/>
      <c r="GSL309" s="271"/>
      <c r="GSM309" s="275"/>
      <c r="GSN309" s="271"/>
      <c r="GSO309" s="275"/>
      <c r="GSP309" s="271"/>
      <c r="GSQ309" s="275"/>
      <c r="GSR309" s="271"/>
      <c r="GSS309" s="275"/>
      <c r="GST309" s="271"/>
      <c r="GSU309" s="275"/>
      <c r="GSV309" s="271"/>
      <c r="GSW309" s="275"/>
      <c r="GSX309" s="271"/>
      <c r="GSY309" s="275"/>
      <c r="GSZ309" s="271"/>
      <c r="GTA309" s="275"/>
      <c r="GTB309" s="271"/>
      <c r="GTC309" s="275"/>
      <c r="GTD309" s="271"/>
      <c r="GTE309" s="275"/>
      <c r="GTF309" s="271"/>
      <c r="GTG309" s="275"/>
      <c r="GTH309" s="271"/>
      <c r="GTI309" s="275"/>
      <c r="GTJ309" s="271"/>
      <c r="GTK309" s="275"/>
      <c r="GTL309" s="271"/>
      <c r="GTM309" s="275"/>
      <c r="GTN309" s="271"/>
      <c r="GTO309" s="275"/>
      <c r="GTP309" s="271"/>
      <c r="GTQ309" s="275"/>
      <c r="GTR309" s="271"/>
      <c r="GTS309" s="275"/>
      <c r="GTT309" s="271"/>
      <c r="GTU309" s="275"/>
      <c r="GTV309" s="271"/>
      <c r="GTW309" s="275"/>
      <c r="GTX309" s="271"/>
      <c r="GTY309" s="275"/>
      <c r="GTZ309" s="271"/>
      <c r="GUA309" s="275"/>
      <c r="GUB309" s="271"/>
      <c r="GUC309" s="275"/>
      <c r="GUD309" s="271"/>
      <c r="GUE309" s="275"/>
      <c r="GUF309" s="271"/>
      <c r="GUG309" s="275"/>
      <c r="GUH309" s="271"/>
      <c r="GUI309" s="275"/>
      <c r="GUJ309" s="271"/>
      <c r="GUK309" s="275"/>
      <c r="GUL309" s="271"/>
      <c r="GUM309" s="275"/>
      <c r="GUN309" s="271"/>
      <c r="GUO309" s="275"/>
      <c r="GUP309" s="271"/>
      <c r="GUQ309" s="275"/>
      <c r="GUR309" s="271"/>
      <c r="GUS309" s="275"/>
      <c r="GUT309" s="271"/>
      <c r="GUU309" s="275"/>
      <c r="GUV309" s="271"/>
      <c r="GUW309" s="275"/>
      <c r="GUX309" s="271"/>
      <c r="GUY309" s="275"/>
      <c r="GUZ309" s="271"/>
      <c r="GVA309" s="275"/>
      <c r="GVB309" s="271"/>
      <c r="GVC309" s="275"/>
      <c r="GVD309" s="271"/>
      <c r="GVE309" s="275"/>
      <c r="GVF309" s="271"/>
      <c r="GVG309" s="275"/>
      <c r="GVH309" s="271"/>
      <c r="GVI309" s="275"/>
      <c r="GVJ309" s="271"/>
      <c r="GVK309" s="275"/>
      <c r="GVL309" s="271"/>
      <c r="GVM309" s="275"/>
      <c r="GVN309" s="271"/>
      <c r="GVO309" s="275"/>
      <c r="GVP309" s="271"/>
      <c r="GVQ309" s="275"/>
      <c r="GVR309" s="271"/>
      <c r="GVS309" s="275"/>
      <c r="GVT309" s="271"/>
      <c r="GVU309" s="275"/>
      <c r="GVV309" s="271"/>
      <c r="GVW309" s="275"/>
      <c r="GVX309" s="271"/>
      <c r="GVY309" s="275"/>
      <c r="GVZ309" s="271"/>
      <c r="GWA309" s="275"/>
      <c r="GWB309" s="271"/>
      <c r="GWC309" s="275"/>
      <c r="GWD309" s="271"/>
      <c r="GWE309" s="275"/>
      <c r="GWF309" s="271"/>
      <c r="GWG309" s="275"/>
      <c r="GWH309" s="271"/>
      <c r="GWI309" s="275"/>
      <c r="GWJ309" s="271"/>
      <c r="GWK309" s="275"/>
      <c r="GWL309" s="271"/>
      <c r="GWM309" s="275"/>
      <c r="GWN309" s="271"/>
      <c r="GWO309" s="275"/>
      <c r="GWP309" s="271"/>
      <c r="GWQ309" s="275"/>
      <c r="GWR309" s="271"/>
      <c r="GWS309" s="275"/>
      <c r="GWT309" s="271"/>
      <c r="GWU309" s="275"/>
      <c r="GWV309" s="271"/>
      <c r="GWW309" s="275"/>
      <c r="GWX309" s="271"/>
      <c r="GWY309" s="275"/>
      <c r="GWZ309" s="271"/>
      <c r="GXA309" s="275"/>
      <c r="GXB309" s="271"/>
      <c r="GXC309" s="275"/>
      <c r="GXD309" s="271"/>
      <c r="GXE309" s="275"/>
      <c r="GXF309" s="271"/>
      <c r="GXG309" s="275"/>
      <c r="GXH309" s="271"/>
      <c r="GXI309" s="275"/>
      <c r="GXJ309" s="271"/>
      <c r="GXK309" s="275"/>
      <c r="GXL309" s="271"/>
      <c r="GXM309" s="275"/>
      <c r="GXN309" s="271"/>
      <c r="GXO309" s="275"/>
      <c r="GXP309" s="271"/>
      <c r="GXQ309" s="275"/>
      <c r="GXR309" s="271"/>
      <c r="GXS309" s="275"/>
      <c r="GXT309" s="271"/>
      <c r="GXU309" s="275"/>
      <c r="GXV309" s="271"/>
      <c r="GXW309" s="275"/>
      <c r="GXX309" s="271"/>
      <c r="GXY309" s="275"/>
      <c r="GXZ309" s="271"/>
      <c r="GYA309" s="275"/>
      <c r="GYB309" s="271"/>
      <c r="GYC309" s="275"/>
      <c r="GYD309" s="271"/>
      <c r="GYE309" s="275"/>
      <c r="GYF309" s="271"/>
      <c r="GYG309" s="275"/>
      <c r="GYH309" s="271"/>
      <c r="GYI309" s="275"/>
      <c r="GYJ309" s="271"/>
      <c r="GYK309" s="275"/>
      <c r="GYL309" s="271"/>
      <c r="GYM309" s="275"/>
      <c r="GYN309" s="271"/>
      <c r="GYO309" s="275"/>
      <c r="GYP309" s="271"/>
      <c r="GYQ309" s="275"/>
      <c r="GYR309" s="271"/>
      <c r="GYS309" s="275"/>
      <c r="GYT309" s="271"/>
      <c r="GYU309" s="275"/>
      <c r="GYV309" s="271"/>
      <c r="GYW309" s="275"/>
      <c r="GYX309" s="271"/>
      <c r="GYY309" s="275"/>
      <c r="GYZ309" s="271"/>
      <c r="GZA309" s="275"/>
      <c r="GZB309" s="271"/>
      <c r="GZC309" s="275"/>
      <c r="GZD309" s="271"/>
      <c r="GZE309" s="275"/>
      <c r="GZF309" s="271"/>
      <c r="GZG309" s="275"/>
      <c r="GZH309" s="271"/>
      <c r="GZI309" s="275"/>
      <c r="GZJ309" s="271"/>
      <c r="GZK309" s="275"/>
      <c r="GZL309" s="271"/>
      <c r="GZM309" s="275"/>
      <c r="GZN309" s="271"/>
      <c r="GZO309" s="275"/>
      <c r="GZP309" s="271"/>
      <c r="GZQ309" s="275"/>
      <c r="GZR309" s="271"/>
      <c r="GZS309" s="275"/>
      <c r="GZT309" s="271"/>
      <c r="GZU309" s="275"/>
      <c r="GZV309" s="271"/>
      <c r="GZW309" s="275"/>
      <c r="GZX309" s="271"/>
      <c r="GZY309" s="275"/>
      <c r="GZZ309" s="271"/>
      <c r="HAA309" s="275"/>
      <c r="HAB309" s="271"/>
      <c r="HAC309" s="275"/>
      <c r="HAD309" s="271"/>
      <c r="HAE309" s="275"/>
      <c r="HAF309" s="271"/>
      <c r="HAG309" s="275"/>
      <c r="HAH309" s="271"/>
      <c r="HAI309" s="275"/>
      <c r="HAJ309" s="271"/>
      <c r="HAK309" s="275"/>
      <c r="HAL309" s="271"/>
      <c r="HAM309" s="275"/>
      <c r="HAN309" s="271"/>
      <c r="HAO309" s="275"/>
      <c r="HAP309" s="271"/>
      <c r="HAQ309" s="275"/>
      <c r="HAR309" s="271"/>
      <c r="HAS309" s="275"/>
      <c r="HAT309" s="271"/>
      <c r="HAU309" s="275"/>
      <c r="HAV309" s="271"/>
      <c r="HAW309" s="275"/>
      <c r="HAX309" s="271"/>
      <c r="HAY309" s="275"/>
      <c r="HAZ309" s="271"/>
      <c r="HBA309" s="275"/>
      <c r="HBB309" s="271"/>
      <c r="HBC309" s="275"/>
      <c r="HBD309" s="271"/>
      <c r="HBE309" s="275"/>
      <c r="HBF309" s="271"/>
      <c r="HBG309" s="275"/>
      <c r="HBH309" s="271"/>
      <c r="HBI309" s="275"/>
      <c r="HBJ309" s="271"/>
      <c r="HBK309" s="275"/>
      <c r="HBL309" s="271"/>
      <c r="HBM309" s="275"/>
      <c r="HBN309" s="271"/>
      <c r="HBO309" s="275"/>
      <c r="HBP309" s="271"/>
      <c r="HBQ309" s="275"/>
      <c r="HBR309" s="271"/>
      <c r="HBS309" s="275"/>
      <c r="HBT309" s="271"/>
      <c r="HBU309" s="275"/>
      <c r="HBV309" s="271"/>
      <c r="HBW309" s="275"/>
      <c r="HBX309" s="271"/>
      <c r="HBY309" s="275"/>
      <c r="HBZ309" s="271"/>
      <c r="HCA309" s="275"/>
      <c r="HCB309" s="271"/>
      <c r="HCC309" s="275"/>
      <c r="HCD309" s="271"/>
      <c r="HCE309" s="275"/>
      <c r="HCF309" s="271"/>
      <c r="HCG309" s="275"/>
      <c r="HCH309" s="271"/>
      <c r="HCI309" s="275"/>
      <c r="HCJ309" s="271"/>
      <c r="HCK309" s="275"/>
      <c r="HCL309" s="271"/>
      <c r="HCM309" s="275"/>
      <c r="HCN309" s="271"/>
      <c r="HCO309" s="275"/>
      <c r="HCP309" s="271"/>
      <c r="HCQ309" s="275"/>
      <c r="HCR309" s="271"/>
      <c r="HCS309" s="275"/>
      <c r="HCT309" s="271"/>
      <c r="HCU309" s="275"/>
      <c r="HCV309" s="271"/>
      <c r="HCW309" s="275"/>
      <c r="HCX309" s="271"/>
      <c r="HCY309" s="275"/>
      <c r="HCZ309" s="271"/>
      <c r="HDA309" s="275"/>
      <c r="HDB309" s="271"/>
      <c r="HDC309" s="275"/>
      <c r="HDD309" s="271"/>
      <c r="HDE309" s="275"/>
      <c r="HDF309" s="271"/>
      <c r="HDG309" s="275"/>
      <c r="HDH309" s="271"/>
      <c r="HDI309" s="275"/>
      <c r="HDJ309" s="271"/>
      <c r="HDK309" s="275"/>
      <c r="HDL309" s="271"/>
      <c r="HDM309" s="275"/>
      <c r="HDN309" s="271"/>
      <c r="HDO309" s="275"/>
      <c r="HDP309" s="271"/>
      <c r="HDQ309" s="275"/>
      <c r="HDR309" s="271"/>
      <c r="HDS309" s="275"/>
      <c r="HDT309" s="271"/>
      <c r="HDU309" s="275"/>
      <c r="HDV309" s="271"/>
      <c r="HDW309" s="275"/>
      <c r="HDX309" s="271"/>
      <c r="HDY309" s="275"/>
      <c r="HDZ309" s="271"/>
      <c r="HEA309" s="275"/>
      <c r="HEB309" s="271"/>
      <c r="HEC309" s="275"/>
      <c r="HED309" s="271"/>
      <c r="HEE309" s="275"/>
      <c r="HEF309" s="271"/>
      <c r="HEG309" s="275"/>
      <c r="HEH309" s="271"/>
      <c r="HEI309" s="275"/>
      <c r="HEJ309" s="271"/>
      <c r="HEK309" s="275"/>
      <c r="HEL309" s="271"/>
      <c r="HEM309" s="275"/>
      <c r="HEN309" s="271"/>
      <c r="HEO309" s="275"/>
      <c r="HEP309" s="271"/>
      <c r="HEQ309" s="275"/>
      <c r="HER309" s="271"/>
      <c r="HES309" s="275"/>
      <c r="HET309" s="271"/>
      <c r="HEU309" s="275"/>
      <c r="HEV309" s="271"/>
      <c r="HEW309" s="275"/>
      <c r="HEX309" s="271"/>
      <c r="HEY309" s="275"/>
      <c r="HEZ309" s="271"/>
      <c r="HFA309" s="275"/>
      <c r="HFB309" s="271"/>
      <c r="HFC309" s="275"/>
      <c r="HFD309" s="271"/>
      <c r="HFE309" s="275"/>
      <c r="HFF309" s="271"/>
      <c r="HFG309" s="275"/>
      <c r="HFH309" s="271"/>
      <c r="HFI309" s="275"/>
      <c r="HFJ309" s="271"/>
      <c r="HFK309" s="275"/>
      <c r="HFL309" s="271"/>
      <c r="HFM309" s="275"/>
      <c r="HFN309" s="271"/>
      <c r="HFO309" s="275"/>
      <c r="HFP309" s="271"/>
      <c r="HFQ309" s="275"/>
      <c r="HFR309" s="271"/>
      <c r="HFS309" s="275"/>
      <c r="HFT309" s="271"/>
      <c r="HFU309" s="275"/>
      <c r="HFV309" s="271"/>
      <c r="HFW309" s="275"/>
      <c r="HFX309" s="271"/>
      <c r="HFY309" s="275"/>
      <c r="HFZ309" s="271"/>
      <c r="HGA309" s="275"/>
      <c r="HGB309" s="271"/>
      <c r="HGC309" s="275"/>
      <c r="HGD309" s="271"/>
      <c r="HGE309" s="275"/>
      <c r="HGF309" s="271"/>
      <c r="HGG309" s="275"/>
      <c r="HGH309" s="271"/>
      <c r="HGI309" s="275"/>
      <c r="HGJ309" s="271"/>
      <c r="HGK309" s="275"/>
      <c r="HGL309" s="271"/>
      <c r="HGM309" s="275"/>
      <c r="HGN309" s="271"/>
      <c r="HGO309" s="275"/>
      <c r="HGP309" s="271"/>
      <c r="HGQ309" s="275"/>
      <c r="HGR309" s="271"/>
      <c r="HGS309" s="275"/>
      <c r="HGT309" s="271"/>
      <c r="HGU309" s="275"/>
      <c r="HGV309" s="271"/>
      <c r="HGW309" s="275"/>
      <c r="HGX309" s="271"/>
      <c r="HGY309" s="275"/>
      <c r="HGZ309" s="271"/>
      <c r="HHA309" s="275"/>
      <c r="HHB309" s="271"/>
      <c r="HHC309" s="275"/>
      <c r="HHD309" s="271"/>
      <c r="HHE309" s="275"/>
      <c r="HHF309" s="271"/>
      <c r="HHG309" s="275"/>
      <c r="HHH309" s="271"/>
      <c r="HHI309" s="275"/>
      <c r="HHJ309" s="271"/>
      <c r="HHK309" s="275"/>
      <c r="HHL309" s="271"/>
      <c r="HHM309" s="275"/>
      <c r="HHN309" s="271"/>
      <c r="HHO309" s="275"/>
      <c r="HHP309" s="271"/>
      <c r="HHQ309" s="275"/>
      <c r="HHR309" s="271"/>
      <c r="HHS309" s="275"/>
      <c r="HHT309" s="271"/>
      <c r="HHU309" s="275"/>
      <c r="HHV309" s="271"/>
      <c r="HHW309" s="275"/>
      <c r="HHX309" s="271"/>
      <c r="HHY309" s="275"/>
      <c r="HHZ309" s="271"/>
      <c r="HIA309" s="275"/>
      <c r="HIB309" s="271"/>
      <c r="HIC309" s="275"/>
      <c r="HID309" s="271"/>
      <c r="HIE309" s="275"/>
      <c r="HIF309" s="271"/>
      <c r="HIG309" s="275"/>
      <c r="HIH309" s="271"/>
      <c r="HII309" s="275"/>
      <c r="HIJ309" s="271"/>
      <c r="HIK309" s="275"/>
      <c r="HIL309" s="271"/>
      <c r="HIM309" s="275"/>
      <c r="HIN309" s="271"/>
      <c r="HIO309" s="275"/>
      <c r="HIP309" s="271"/>
      <c r="HIQ309" s="275"/>
      <c r="HIR309" s="271"/>
      <c r="HIS309" s="275"/>
      <c r="HIT309" s="271"/>
      <c r="HIU309" s="275"/>
      <c r="HIV309" s="271"/>
      <c r="HIW309" s="275"/>
      <c r="HIX309" s="271"/>
      <c r="HIY309" s="275"/>
      <c r="HIZ309" s="271"/>
      <c r="HJA309" s="275"/>
      <c r="HJB309" s="271"/>
      <c r="HJC309" s="275"/>
      <c r="HJD309" s="271"/>
      <c r="HJE309" s="275"/>
      <c r="HJF309" s="271"/>
      <c r="HJG309" s="275"/>
      <c r="HJH309" s="271"/>
      <c r="HJI309" s="275"/>
      <c r="HJJ309" s="271"/>
      <c r="HJK309" s="275"/>
      <c r="HJL309" s="271"/>
      <c r="HJM309" s="275"/>
      <c r="HJN309" s="271"/>
      <c r="HJO309" s="275"/>
      <c r="HJP309" s="271"/>
      <c r="HJQ309" s="275"/>
      <c r="HJR309" s="271"/>
      <c r="HJS309" s="275"/>
      <c r="HJT309" s="271"/>
      <c r="HJU309" s="275"/>
      <c r="HJV309" s="271"/>
      <c r="HJW309" s="275"/>
      <c r="HJX309" s="271"/>
      <c r="HJY309" s="275"/>
      <c r="HJZ309" s="271"/>
      <c r="HKA309" s="275"/>
      <c r="HKB309" s="271"/>
      <c r="HKC309" s="275"/>
      <c r="HKD309" s="271"/>
      <c r="HKE309" s="275"/>
      <c r="HKF309" s="271"/>
      <c r="HKG309" s="275"/>
      <c r="HKH309" s="271"/>
      <c r="HKI309" s="275"/>
      <c r="HKJ309" s="271"/>
      <c r="HKK309" s="275"/>
      <c r="HKL309" s="271"/>
      <c r="HKM309" s="275"/>
      <c r="HKN309" s="271"/>
      <c r="HKO309" s="275"/>
      <c r="HKP309" s="271"/>
      <c r="HKQ309" s="275"/>
      <c r="HKR309" s="271"/>
      <c r="HKS309" s="275"/>
      <c r="HKT309" s="271"/>
      <c r="HKU309" s="275"/>
      <c r="HKV309" s="271"/>
      <c r="HKW309" s="275"/>
      <c r="HKX309" s="271"/>
      <c r="HKY309" s="275"/>
      <c r="HKZ309" s="271"/>
      <c r="HLA309" s="275"/>
      <c r="HLB309" s="271"/>
      <c r="HLC309" s="275"/>
      <c r="HLD309" s="271"/>
      <c r="HLE309" s="275"/>
      <c r="HLF309" s="271"/>
      <c r="HLG309" s="275"/>
      <c r="HLH309" s="271"/>
      <c r="HLI309" s="275"/>
      <c r="HLJ309" s="271"/>
      <c r="HLK309" s="275"/>
      <c r="HLL309" s="271"/>
      <c r="HLM309" s="275"/>
      <c r="HLN309" s="271"/>
      <c r="HLO309" s="275"/>
      <c r="HLP309" s="271"/>
      <c r="HLQ309" s="275"/>
      <c r="HLR309" s="271"/>
      <c r="HLS309" s="275"/>
      <c r="HLT309" s="271"/>
      <c r="HLU309" s="275"/>
      <c r="HLV309" s="271"/>
      <c r="HLW309" s="275"/>
      <c r="HLX309" s="271"/>
      <c r="HLY309" s="275"/>
      <c r="HLZ309" s="271"/>
      <c r="HMA309" s="275"/>
      <c r="HMB309" s="271"/>
      <c r="HMC309" s="275"/>
      <c r="HMD309" s="271"/>
      <c r="HME309" s="275"/>
      <c r="HMF309" s="271"/>
      <c r="HMG309" s="275"/>
      <c r="HMH309" s="271"/>
      <c r="HMI309" s="275"/>
      <c r="HMJ309" s="271"/>
      <c r="HMK309" s="275"/>
      <c r="HML309" s="271"/>
      <c r="HMM309" s="275"/>
      <c r="HMN309" s="271"/>
      <c r="HMO309" s="275"/>
      <c r="HMP309" s="271"/>
      <c r="HMQ309" s="275"/>
      <c r="HMR309" s="271"/>
      <c r="HMS309" s="275"/>
      <c r="HMT309" s="271"/>
      <c r="HMU309" s="275"/>
      <c r="HMV309" s="271"/>
      <c r="HMW309" s="275"/>
      <c r="HMX309" s="271"/>
      <c r="HMY309" s="275"/>
      <c r="HMZ309" s="271"/>
      <c r="HNA309" s="275"/>
      <c r="HNB309" s="271"/>
      <c r="HNC309" s="275"/>
      <c r="HND309" s="271"/>
      <c r="HNE309" s="275"/>
      <c r="HNF309" s="271"/>
      <c r="HNG309" s="275"/>
      <c r="HNH309" s="271"/>
      <c r="HNI309" s="275"/>
      <c r="HNJ309" s="271"/>
      <c r="HNK309" s="275"/>
      <c r="HNL309" s="271"/>
      <c r="HNM309" s="275"/>
      <c r="HNN309" s="271"/>
      <c r="HNO309" s="275"/>
      <c r="HNP309" s="271"/>
      <c r="HNQ309" s="275"/>
      <c r="HNR309" s="271"/>
      <c r="HNS309" s="275"/>
      <c r="HNT309" s="271"/>
      <c r="HNU309" s="275"/>
      <c r="HNV309" s="271"/>
      <c r="HNW309" s="275"/>
      <c r="HNX309" s="271"/>
      <c r="HNY309" s="275"/>
      <c r="HNZ309" s="271"/>
      <c r="HOA309" s="275"/>
      <c r="HOB309" s="271"/>
      <c r="HOC309" s="275"/>
      <c r="HOD309" s="271"/>
      <c r="HOE309" s="275"/>
      <c r="HOF309" s="271"/>
      <c r="HOG309" s="275"/>
      <c r="HOH309" s="271"/>
      <c r="HOI309" s="275"/>
      <c r="HOJ309" s="271"/>
      <c r="HOK309" s="275"/>
      <c r="HOL309" s="271"/>
      <c r="HOM309" s="275"/>
      <c r="HON309" s="271"/>
      <c r="HOO309" s="275"/>
      <c r="HOP309" s="271"/>
      <c r="HOQ309" s="275"/>
      <c r="HOR309" s="271"/>
      <c r="HOS309" s="275"/>
      <c r="HOT309" s="271"/>
      <c r="HOU309" s="275"/>
      <c r="HOV309" s="271"/>
      <c r="HOW309" s="275"/>
      <c r="HOX309" s="271"/>
      <c r="HOY309" s="275"/>
      <c r="HOZ309" s="271"/>
      <c r="HPA309" s="275"/>
      <c r="HPB309" s="271"/>
      <c r="HPC309" s="275"/>
      <c r="HPD309" s="271"/>
      <c r="HPE309" s="275"/>
      <c r="HPF309" s="271"/>
      <c r="HPG309" s="275"/>
      <c r="HPH309" s="271"/>
      <c r="HPI309" s="275"/>
      <c r="HPJ309" s="271"/>
      <c r="HPK309" s="275"/>
      <c r="HPL309" s="271"/>
      <c r="HPM309" s="275"/>
      <c r="HPN309" s="271"/>
      <c r="HPO309" s="275"/>
      <c r="HPP309" s="271"/>
      <c r="HPQ309" s="275"/>
      <c r="HPR309" s="271"/>
      <c r="HPS309" s="275"/>
      <c r="HPT309" s="271"/>
      <c r="HPU309" s="275"/>
      <c r="HPV309" s="271"/>
      <c r="HPW309" s="275"/>
      <c r="HPX309" s="271"/>
      <c r="HPY309" s="275"/>
      <c r="HPZ309" s="271"/>
      <c r="HQA309" s="275"/>
      <c r="HQB309" s="271"/>
      <c r="HQC309" s="275"/>
      <c r="HQD309" s="271"/>
      <c r="HQE309" s="275"/>
      <c r="HQF309" s="271"/>
      <c r="HQG309" s="275"/>
      <c r="HQH309" s="271"/>
      <c r="HQI309" s="275"/>
      <c r="HQJ309" s="271"/>
      <c r="HQK309" s="275"/>
      <c r="HQL309" s="271"/>
      <c r="HQM309" s="275"/>
      <c r="HQN309" s="271"/>
      <c r="HQO309" s="275"/>
      <c r="HQP309" s="271"/>
      <c r="HQQ309" s="275"/>
      <c r="HQR309" s="271"/>
      <c r="HQS309" s="275"/>
      <c r="HQT309" s="271"/>
      <c r="HQU309" s="275"/>
      <c r="HQV309" s="271"/>
      <c r="HQW309" s="275"/>
      <c r="HQX309" s="271"/>
      <c r="HQY309" s="275"/>
      <c r="HQZ309" s="271"/>
      <c r="HRA309" s="275"/>
      <c r="HRB309" s="271"/>
      <c r="HRC309" s="275"/>
      <c r="HRD309" s="271"/>
      <c r="HRE309" s="275"/>
      <c r="HRF309" s="271"/>
      <c r="HRG309" s="275"/>
      <c r="HRH309" s="271"/>
      <c r="HRI309" s="275"/>
      <c r="HRJ309" s="271"/>
      <c r="HRK309" s="275"/>
      <c r="HRL309" s="271"/>
      <c r="HRM309" s="275"/>
      <c r="HRN309" s="271"/>
      <c r="HRO309" s="275"/>
      <c r="HRP309" s="271"/>
      <c r="HRQ309" s="275"/>
      <c r="HRR309" s="271"/>
      <c r="HRS309" s="275"/>
      <c r="HRT309" s="271"/>
      <c r="HRU309" s="275"/>
      <c r="HRV309" s="271"/>
      <c r="HRW309" s="275"/>
      <c r="HRX309" s="271"/>
      <c r="HRY309" s="275"/>
      <c r="HRZ309" s="271"/>
      <c r="HSA309" s="275"/>
      <c r="HSB309" s="271"/>
      <c r="HSC309" s="275"/>
      <c r="HSD309" s="271"/>
      <c r="HSE309" s="275"/>
      <c r="HSF309" s="271"/>
      <c r="HSG309" s="275"/>
      <c r="HSH309" s="271"/>
      <c r="HSI309" s="275"/>
      <c r="HSJ309" s="271"/>
      <c r="HSK309" s="275"/>
      <c r="HSL309" s="271"/>
      <c r="HSM309" s="275"/>
      <c r="HSN309" s="271"/>
      <c r="HSO309" s="275"/>
      <c r="HSP309" s="271"/>
      <c r="HSQ309" s="275"/>
      <c r="HSR309" s="271"/>
      <c r="HSS309" s="275"/>
      <c r="HST309" s="271"/>
      <c r="HSU309" s="275"/>
      <c r="HSV309" s="271"/>
      <c r="HSW309" s="275"/>
      <c r="HSX309" s="271"/>
      <c r="HSY309" s="275"/>
      <c r="HSZ309" s="271"/>
      <c r="HTA309" s="275"/>
      <c r="HTB309" s="271"/>
      <c r="HTC309" s="275"/>
      <c r="HTD309" s="271"/>
      <c r="HTE309" s="275"/>
      <c r="HTF309" s="271"/>
      <c r="HTG309" s="275"/>
      <c r="HTH309" s="271"/>
      <c r="HTI309" s="275"/>
      <c r="HTJ309" s="271"/>
      <c r="HTK309" s="275"/>
      <c r="HTL309" s="271"/>
      <c r="HTM309" s="275"/>
      <c r="HTN309" s="271"/>
      <c r="HTO309" s="275"/>
      <c r="HTP309" s="271"/>
      <c r="HTQ309" s="275"/>
      <c r="HTR309" s="271"/>
      <c r="HTS309" s="275"/>
      <c r="HTT309" s="271"/>
      <c r="HTU309" s="275"/>
      <c r="HTV309" s="271"/>
      <c r="HTW309" s="275"/>
      <c r="HTX309" s="271"/>
      <c r="HTY309" s="275"/>
      <c r="HTZ309" s="271"/>
      <c r="HUA309" s="275"/>
      <c r="HUB309" s="271"/>
      <c r="HUC309" s="275"/>
      <c r="HUD309" s="271"/>
      <c r="HUE309" s="275"/>
      <c r="HUF309" s="271"/>
      <c r="HUG309" s="275"/>
      <c r="HUH309" s="271"/>
      <c r="HUI309" s="275"/>
      <c r="HUJ309" s="271"/>
      <c r="HUK309" s="275"/>
      <c r="HUL309" s="271"/>
      <c r="HUM309" s="275"/>
      <c r="HUN309" s="271"/>
      <c r="HUO309" s="275"/>
      <c r="HUP309" s="271"/>
      <c r="HUQ309" s="275"/>
      <c r="HUR309" s="271"/>
      <c r="HUS309" s="275"/>
      <c r="HUT309" s="271"/>
      <c r="HUU309" s="275"/>
      <c r="HUV309" s="271"/>
      <c r="HUW309" s="275"/>
      <c r="HUX309" s="271"/>
      <c r="HUY309" s="275"/>
      <c r="HUZ309" s="271"/>
      <c r="HVA309" s="275"/>
      <c r="HVB309" s="271"/>
      <c r="HVC309" s="275"/>
      <c r="HVD309" s="271"/>
      <c r="HVE309" s="275"/>
      <c r="HVF309" s="271"/>
      <c r="HVG309" s="275"/>
      <c r="HVH309" s="271"/>
      <c r="HVI309" s="275"/>
      <c r="HVJ309" s="271"/>
      <c r="HVK309" s="275"/>
      <c r="HVL309" s="271"/>
      <c r="HVM309" s="275"/>
      <c r="HVN309" s="271"/>
      <c r="HVO309" s="275"/>
      <c r="HVP309" s="271"/>
      <c r="HVQ309" s="275"/>
      <c r="HVR309" s="271"/>
      <c r="HVS309" s="275"/>
      <c r="HVT309" s="271"/>
      <c r="HVU309" s="275"/>
      <c r="HVV309" s="271"/>
      <c r="HVW309" s="275"/>
      <c r="HVX309" s="271"/>
      <c r="HVY309" s="275"/>
      <c r="HVZ309" s="271"/>
      <c r="HWA309" s="275"/>
      <c r="HWB309" s="271"/>
      <c r="HWC309" s="275"/>
      <c r="HWD309" s="271"/>
      <c r="HWE309" s="275"/>
      <c r="HWF309" s="271"/>
      <c r="HWG309" s="275"/>
      <c r="HWH309" s="271"/>
      <c r="HWI309" s="275"/>
      <c r="HWJ309" s="271"/>
      <c r="HWK309" s="275"/>
      <c r="HWL309" s="271"/>
      <c r="HWM309" s="275"/>
      <c r="HWN309" s="271"/>
      <c r="HWO309" s="275"/>
      <c r="HWP309" s="271"/>
      <c r="HWQ309" s="275"/>
      <c r="HWR309" s="271"/>
      <c r="HWS309" s="275"/>
      <c r="HWT309" s="271"/>
      <c r="HWU309" s="275"/>
      <c r="HWV309" s="271"/>
      <c r="HWW309" s="275"/>
      <c r="HWX309" s="271"/>
      <c r="HWY309" s="275"/>
      <c r="HWZ309" s="271"/>
      <c r="HXA309" s="275"/>
      <c r="HXB309" s="271"/>
      <c r="HXC309" s="275"/>
      <c r="HXD309" s="271"/>
      <c r="HXE309" s="275"/>
      <c r="HXF309" s="271"/>
      <c r="HXG309" s="275"/>
      <c r="HXH309" s="271"/>
      <c r="HXI309" s="275"/>
      <c r="HXJ309" s="271"/>
      <c r="HXK309" s="275"/>
      <c r="HXL309" s="271"/>
      <c r="HXM309" s="275"/>
      <c r="HXN309" s="271"/>
      <c r="HXO309" s="275"/>
      <c r="HXP309" s="271"/>
      <c r="HXQ309" s="275"/>
      <c r="HXR309" s="271"/>
      <c r="HXS309" s="275"/>
      <c r="HXT309" s="271"/>
      <c r="HXU309" s="275"/>
      <c r="HXV309" s="271"/>
      <c r="HXW309" s="275"/>
      <c r="HXX309" s="271"/>
      <c r="HXY309" s="275"/>
      <c r="HXZ309" s="271"/>
      <c r="HYA309" s="275"/>
      <c r="HYB309" s="271"/>
      <c r="HYC309" s="275"/>
      <c r="HYD309" s="271"/>
      <c r="HYE309" s="275"/>
      <c r="HYF309" s="271"/>
      <c r="HYG309" s="275"/>
      <c r="HYH309" s="271"/>
      <c r="HYI309" s="275"/>
      <c r="HYJ309" s="271"/>
      <c r="HYK309" s="275"/>
      <c r="HYL309" s="271"/>
      <c r="HYM309" s="275"/>
      <c r="HYN309" s="271"/>
      <c r="HYO309" s="275"/>
      <c r="HYP309" s="271"/>
      <c r="HYQ309" s="275"/>
      <c r="HYR309" s="271"/>
      <c r="HYS309" s="275"/>
      <c r="HYT309" s="271"/>
      <c r="HYU309" s="275"/>
      <c r="HYV309" s="271"/>
      <c r="HYW309" s="275"/>
      <c r="HYX309" s="271"/>
      <c r="HYY309" s="275"/>
      <c r="HYZ309" s="271"/>
      <c r="HZA309" s="275"/>
      <c r="HZB309" s="271"/>
      <c r="HZC309" s="275"/>
      <c r="HZD309" s="271"/>
      <c r="HZE309" s="275"/>
      <c r="HZF309" s="271"/>
      <c r="HZG309" s="275"/>
      <c r="HZH309" s="271"/>
      <c r="HZI309" s="275"/>
      <c r="HZJ309" s="271"/>
      <c r="HZK309" s="275"/>
      <c r="HZL309" s="271"/>
      <c r="HZM309" s="275"/>
      <c r="HZN309" s="271"/>
      <c r="HZO309" s="275"/>
      <c r="HZP309" s="271"/>
      <c r="HZQ309" s="275"/>
      <c r="HZR309" s="271"/>
      <c r="HZS309" s="275"/>
      <c r="HZT309" s="271"/>
      <c r="HZU309" s="275"/>
      <c r="HZV309" s="271"/>
      <c r="HZW309" s="275"/>
      <c r="HZX309" s="271"/>
      <c r="HZY309" s="275"/>
      <c r="HZZ309" s="271"/>
      <c r="IAA309" s="275"/>
      <c r="IAB309" s="271"/>
      <c r="IAC309" s="275"/>
      <c r="IAD309" s="271"/>
      <c r="IAE309" s="275"/>
      <c r="IAF309" s="271"/>
      <c r="IAG309" s="275"/>
      <c r="IAH309" s="271"/>
      <c r="IAI309" s="275"/>
      <c r="IAJ309" s="271"/>
      <c r="IAK309" s="275"/>
      <c r="IAL309" s="271"/>
      <c r="IAM309" s="275"/>
      <c r="IAN309" s="271"/>
      <c r="IAO309" s="275"/>
      <c r="IAP309" s="271"/>
      <c r="IAQ309" s="275"/>
      <c r="IAR309" s="271"/>
      <c r="IAS309" s="275"/>
      <c r="IAT309" s="271"/>
      <c r="IAU309" s="275"/>
      <c r="IAV309" s="271"/>
      <c r="IAW309" s="275"/>
      <c r="IAX309" s="271"/>
      <c r="IAY309" s="275"/>
      <c r="IAZ309" s="271"/>
      <c r="IBA309" s="275"/>
      <c r="IBB309" s="271"/>
      <c r="IBC309" s="275"/>
      <c r="IBD309" s="271"/>
      <c r="IBE309" s="275"/>
      <c r="IBF309" s="271"/>
      <c r="IBG309" s="275"/>
      <c r="IBH309" s="271"/>
      <c r="IBI309" s="275"/>
      <c r="IBJ309" s="271"/>
      <c r="IBK309" s="275"/>
      <c r="IBL309" s="271"/>
      <c r="IBM309" s="275"/>
      <c r="IBN309" s="271"/>
      <c r="IBO309" s="275"/>
      <c r="IBP309" s="271"/>
      <c r="IBQ309" s="275"/>
      <c r="IBR309" s="271"/>
      <c r="IBS309" s="275"/>
      <c r="IBT309" s="271"/>
      <c r="IBU309" s="275"/>
      <c r="IBV309" s="271"/>
      <c r="IBW309" s="275"/>
      <c r="IBX309" s="271"/>
      <c r="IBY309" s="275"/>
      <c r="IBZ309" s="271"/>
      <c r="ICA309" s="275"/>
      <c r="ICB309" s="271"/>
      <c r="ICC309" s="275"/>
      <c r="ICD309" s="271"/>
      <c r="ICE309" s="275"/>
      <c r="ICF309" s="271"/>
      <c r="ICG309" s="275"/>
      <c r="ICH309" s="271"/>
      <c r="ICI309" s="275"/>
      <c r="ICJ309" s="271"/>
      <c r="ICK309" s="275"/>
      <c r="ICL309" s="271"/>
      <c r="ICM309" s="275"/>
      <c r="ICN309" s="271"/>
      <c r="ICO309" s="275"/>
      <c r="ICP309" s="271"/>
      <c r="ICQ309" s="275"/>
      <c r="ICR309" s="271"/>
      <c r="ICS309" s="275"/>
      <c r="ICT309" s="271"/>
      <c r="ICU309" s="275"/>
      <c r="ICV309" s="271"/>
      <c r="ICW309" s="275"/>
      <c r="ICX309" s="271"/>
      <c r="ICY309" s="275"/>
      <c r="ICZ309" s="271"/>
      <c r="IDA309" s="275"/>
      <c r="IDB309" s="271"/>
      <c r="IDC309" s="275"/>
      <c r="IDD309" s="271"/>
      <c r="IDE309" s="275"/>
      <c r="IDF309" s="271"/>
      <c r="IDG309" s="275"/>
      <c r="IDH309" s="271"/>
      <c r="IDI309" s="275"/>
      <c r="IDJ309" s="271"/>
      <c r="IDK309" s="275"/>
      <c r="IDL309" s="271"/>
      <c r="IDM309" s="275"/>
      <c r="IDN309" s="271"/>
      <c r="IDO309" s="275"/>
      <c r="IDP309" s="271"/>
      <c r="IDQ309" s="275"/>
      <c r="IDR309" s="271"/>
      <c r="IDS309" s="275"/>
      <c r="IDT309" s="271"/>
      <c r="IDU309" s="275"/>
      <c r="IDV309" s="271"/>
      <c r="IDW309" s="275"/>
      <c r="IDX309" s="271"/>
      <c r="IDY309" s="275"/>
      <c r="IDZ309" s="271"/>
      <c r="IEA309" s="275"/>
      <c r="IEB309" s="271"/>
      <c r="IEC309" s="275"/>
      <c r="IED309" s="271"/>
      <c r="IEE309" s="275"/>
      <c r="IEF309" s="271"/>
      <c r="IEG309" s="275"/>
      <c r="IEH309" s="271"/>
      <c r="IEI309" s="275"/>
      <c r="IEJ309" s="271"/>
      <c r="IEK309" s="275"/>
      <c r="IEL309" s="271"/>
      <c r="IEM309" s="275"/>
      <c r="IEN309" s="271"/>
      <c r="IEO309" s="275"/>
      <c r="IEP309" s="271"/>
      <c r="IEQ309" s="275"/>
      <c r="IER309" s="271"/>
      <c r="IES309" s="275"/>
      <c r="IET309" s="271"/>
      <c r="IEU309" s="275"/>
      <c r="IEV309" s="271"/>
      <c r="IEW309" s="275"/>
      <c r="IEX309" s="271"/>
      <c r="IEY309" s="275"/>
      <c r="IEZ309" s="271"/>
      <c r="IFA309" s="275"/>
      <c r="IFB309" s="271"/>
      <c r="IFC309" s="275"/>
      <c r="IFD309" s="271"/>
      <c r="IFE309" s="275"/>
      <c r="IFF309" s="271"/>
      <c r="IFG309" s="275"/>
      <c r="IFH309" s="271"/>
      <c r="IFI309" s="275"/>
      <c r="IFJ309" s="271"/>
      <c r="IFK309" s="275"/>
      <c r="IFL309" s="271"/>
      <c r="IFM309" s="275"/>
      <c r="IFN309" s="271"/>
      <c r="IFO309" s="275"/>
      <c r="IFP309" s="271"/>
      <c r="IFQ309" s="275"/>
      <c r="IFR309" s="271"/>
      <c r="IFS309" s="275"/>
      <c r="IFT309" s="271"/>
      <c r="IFU309" s="275"/>
      <c r="IFV309" s="271"/>
      <c r="IFW309" s="275"/>
      <c r="IFX309" s="271"/>
      <c r="IFY309" s="275"/>
      <c r="IFZ309" s="271"/>
      <c r="IGA309" s="275"/>
      <c r="IGB309" s="271"/>
      <c r="IGC309" s="275"/>
      <c r="IGD309" s="271"/>
      <c r="IGE309" s="275"/>
      <c r="IGF309" s="271"/>
      <c r="IGG309" s="275"/>
      <c r="IGH309" s="271"/>
      <c r="IGI309" s="275"/>
      <c r="IGJ309" s="271"/>
      <c r="IGK309" s="275"/>
      <c r="IGL309" s="271"/>
      <c r="IGM309" s="275"/>
      <c r="IGN309" s="271"/>
      <c r="IGO309" s="275"/>
      <c r="IGP309" s="271"/>
      <c r="IGQ309" s="275"/>
      <c r="IGR309" s="271"/>
      <c r="IGS309" s="275"/>
      <c r="IGT309" s="271"/>
      <c r="IGU309" s="275"/>
      <c r="IGV309" s="271"/>
      <c r="IGW309" s="275"/>
      <c r="IGX309" s="271"/>
      <c r="IGY309" s="275"/>
      <c r="IGZ309" s="271"/>
      <c r="IHA309" s="275"/>
      <c r="IHB309" s="271"/>
      <c r="IHC309" s="275"/>
      <c r="IHD309" s="271"/>
      <c r="IHE309" s="275"/>
      <c r="IHF309" s="271"/>
      <c r="IHG309" s="275"/>
      <c r="IHH309" s="271"/>
      <c r="IHI309" s="275"/>
      <c r="IHJ309" s="271"/>
      <c r="IHK309" s="275"/>
      <c r="IHL309" s="271"/>
      <c r="IHM309" s="275"/>
      <c r="IHN309" s="271"/>
      <c r="IHO309" s="275"/>
      <c r="IHP309" s="271"/>
      <c r="IHQ309" s="275"/>
      <c r="IHR309" s="271"/>
      <c r="IHS309" s="275"/>
      <c r="IHT309" s="271"/>
      <c r="IHU309" s="275"/>
      <c r="IHV309" s="271"/>
      <c r="IHW309" s="275"/>
      <c r="IHX309" s="271"/>
      <c r="IHY309" s="275"/>
      <c r="IHZ309" s="271"/>
      <c r="IIA309" s="275"/>
      <c r="IIB309" s="271"/>
      <c r="IIC309" s="275"/>
      <c r="IID309" s="271"/>
      <c r="IIE309" s="275"/>
      <c r="IIF309" s="271"/>
      <c r="IIG309" s="275"/>
      <c r="IIH309" s="271"/>
      <c r="III309" s="275"/>
      <c r="IIJ309" s="271"/>
      <c r="IIK309" s="275"/>
      <c r="IIL309" s="271"/>
      <c r="IIM309" s="275"/>
      <c r="IIN309" s="271"/>
      <c r="IIO309" s="275"/>
      <c r="IIP309" s="271"/>
      <c r="IIQ309" s="275"/>
      <c r="IIR309" s="271"/>
      <c r="IIS309" s="275"/>
      <c r="IIT309" s="271"/>
      <c r="IIU309" s="275"/>
      <c r="IIV309" s="271"/>
      <c r="IIW309" s="275"/>
      <c r="IIX309" s="271"/>
      <c r="IIY309" s="275"/>
      <c r="IIZ309" s="271"/>
      <c r="IJA309" s="275"/>
      <c r="IJB309" s="271"/>
      <c r="IJC309" s="275"/>
      <c r="IJD309" s="271"/>
      <c r="IJE309" s="275"/>
      <c r="IJF309" s="271"/>
      <c r="IJG309" s="275"/>
      <c r="IJH309" s="271"/>
      <c r="IJI309" s="275"/>
      <c r="IJJ309" s="271"/>
      <c r="IJK309" s="275"/>
      <c r="IJL309" s="271"/>
      <c r="IJM309" s="275"/>
      <c r="IJN309" s="271"/>
      <c r="IJO309" s="275"/>
      <c r="IJP309" s="271"/>
      <c r="IJQ309" s="275"/>
      <c r="IJR309" s="271"/>
      <c r="IJS309" s="275"/>
      <c r="IJT309" s="271"/>
      <c r="IJU309" s="275"/>
      <c r="IJV309" s="271"/>
      <c r="IJW309" s="275"/>
      <c r="IJX309" s="271"/>
      <c r="IJY309" s="275"/>
      <c r="IJZ309" s="271"/>
      <c r="IKA309" s="275"/>
      <c r="IKB309" s="271"/>
      <c r="IKC309" s="275"/>
      <c r="IKD309" s="271"/>
      <c r="IKE309" s="275"/>
      <c r="IKF309" s="271"/>
      <c r="IKG309" s="275"/>
      <c r="IKH309" s="271"/>
      <c r="IKI309" s="275"/>
      <c r="IKJ309" s="271"/>
      <c r="IKK309" s="275"/>
      <c r="IKL309" s="271"/>
      <c r="IKM309" s="275"/>
      <c r="IKN309" s="271"/>
      <c r="IKO309" s="275"/>
      <c r="IKP309" s="271"/>
      <c r="IKQ309" s="275"/>
      <c r="IKR309" s="271"/>
      <c r="IKS309" s="275"/>
      <c r="IKT309" s="271"/>
      <c r="IKU309" s="275"/>
      <c r="IKV309" s="271"/>
      <c r="IKW309" s="275"/>
      <c r="IKX309" s="271"/>
      <c r="IKY309" s="275"/>
      <c r="IKZ309" s="271"/>
      <c r="ILA309" s="275"/>
      <c r="ILB309" s="271"/>
      <c r="ILC309" s="275"/>
      <c r="ILD309" s="271"/>
      <c r="ILE309" s="275"/>
      <c r="ILF309" s="271"/>
      <c r="ILG309" s="275"/>
      <c r="ILH309" s="271"/>
      <c r="ILI309" s="275"/>
      <c r="ILJ309" s="271"/>
      <c r="ILK309" s="275"/>
      <c r="ILL309" s="271"/>
      <c r="ILM309" s="275"/>
      <c r="ILN309" s="271"/>
      <c r="ILO309" s="275"/>
      <c r="ILP309" s="271"/>
      <c r="ILQ309" s="275"/>
      <c r="ILR309" s="271"/>
      <c r="ILS309" s="275"/>
      <c r="ILT309" s="271"/>
      <c r="ILU309" s="275"/>
      <c r="ILV309" s="271"/>
      <c r="ILW309" s="275"/>
      <c r="ILX309" s="271"/>
      <c r="ILY309" s="275"/>
      <c r="ILZ309" s="271"/>
      <c r="IMA309" s="275"/>
      <c r="IMB309" s="271"/>
      <c r="IMC309" s="275"/>
      <c r="IMD309" s="271"/>
      <c r="IME309" s="275"/>
      <c r="IMF309" s="271"/>
      <c r="IMG309" s="275"/>
      <c r="IMH309" s="271"/>
      <c r="IMI309" s="275"/>
      <c r="IMJ309" s="271"/>
      <c r="IMK309" s="275"/>
      <c r="IML309" s="271"/>
      <c r="IMM309" s="275"/>
      <c r="IMN309" s="271"/>
      <c r="IMO309" s="275"/>
      <c r="IMP309" s="271"/>
      <c r="IMQ309" s="275"/>
      <c r="IMR309" s="271"/>
      <c r="IMS309" s="275"/>
      <c r="IMT309" s="271"/>
      <c r="IMU309" s="275"/>
      <c r="IMV309" s="271"/>
      <c r="IMW309" s="275"/>
      <c r="IMX309" s="271"/>
      <c r="IMY309" s="275"/>
      <c r="IMZ309" s="271"/>
      <c r="INA309" s="275"/>
      <c r="INB309" s="271"/>
      <c r="INC309" s="275"/>
      <c r="IND309" s="271"/>
      <c r="INE309" s="275"/>
      <c r="INF309" s="271"/>
      <c r="ING309" s="275"/>
      <c r="INH309" s="271"/>
      <c r="INI309" s="275"/>
      <c r="INJ309" s="271"/>
      <c r="INK309" s="275"/>
      <c r="INL309" s="271"/>
      <c r="INM309" s="275"/>
      <c r="INN309" s="271"/>
      <c r="INO309" s="275"/>
      <c r="INP309" s="271"/>
      <c r="INQ309" s="275"/>
      <c r="INR309" s="271"/>
      <c r="INS309" s="275"/>
      <c r="INT309" s="271"/>
      <c r="INU309" s="275"/>
      <c r="INV309" s="271"/>
      <c r="INW309" s="275"/>
      <c r="INX309" s="271"/>
      <c r="INY309" s="275"/>
      <c r="INZ309" s="271"/>
      <c r="IOA309" s="275"/>
      <c r="IOB309" s="271"/>
      <c r="IOC309" s="275"/>
      <c r="IOD309" s="271"/>
      <c r="IOE309" s="275"/>
      <c r="IOF309" s="271"/>
      <c r="IOG309" s="275"/>
      <c r="IOH309" s="271"/>
      <c r="IOI309" s="275"/>
      <c r="IOJ309" s="271"/>
      <c r="IOK309" s="275"/>
      <c r="IOL309" s="271"/>
      <c r="IOM309" s="275"/>
      <c r="ION309" s="271"/>
      <c r="IOO309" s="275"/>
      <c r="IOP309" s="271"/>
      <c r="IOQ309" s="275"/>
      <c r="IOR309" s="271"/>
      <c r="IOS309" s="275"/>
      <c r="IOT309" s="271"/>
      <c r="IOU309" s="275"/>
      <c r="IOV309" s="271"/>
      <c r="IOW309" s="275"/>
      <c r="IOX309" s="271"/>
      <c r="IOY309" s="275"/>
      <c r="IOZ309" s="271"/>
      <c r="IPA309" s="275"/>
      <c r="IPB309" s="271"/>
      <c r="IPC309" s="275"/>
      <c r="IPD309" s="271"/>
      <c r="IPE309" s="275"/>
      <c r="IPF309" s="271"/>
      <c r="IPG309" s="275"/>
      <c r="IPH309" s="271"/>
      <c r="IPI309" s="275"/>
      <c r="IPJ309" s="271"/>
      <c r="IPK309" s="275"/>
      <c r="IPL309" s="271"/>
      <c r="IPM309" s="275"/>
      <c r="IPN309" s="271"/>
      <c r="IPO309" s="275"/>
      <c r="IPP309" s="271"/>
      <c r="IPQ309" s="275"/>
      <c r="IPR309" s="271"/>
      <c r="IPS309" s="275"/>
      <c r="IPT309" s="271"/>
      <c r="IPU309" s="275"/>
      <c r="IPV309" s="271"/>
      <c r="IPW309" s="275"/>
      <c r="IPX309" s="271"/>
      <c r="IPY309" s="275"/>
      <c r="IPZ309" s="271"/>
      <c r="IQA309" s="275"/>
      <c r="IQB309" s="271"/>
      <c r="IQC309" s="275"/>
      <c r="IQD309" s="271"/>
      <c r="IQE309" s="275"/>
      <c r="IQF309" s="271"/>
      <c r="IQG309" s="275"/>
      <c r="IQH309" s="271"/>
      <c r="IQI309" s="275"/>
      <c r="IQJ309" s="271"/>
      <c r="IQK309" s="275"/>
      <c r="IQL309" s="271"/>
      <c r="IQM309" s="275"/>
      <c r="IQN309" s="271"/>
      <c r="IQO309" s="275"/>
      <c r="IQP309" s="271"/>
      <c r="IQQ309" s="275"/>
      <c r="IQR309" s="271"/>
      <c r="IQS309" s="275"/>
      <c r="IQT309" s="271"/>
      <c r="IQU309" s="275"/>
      <c r="IQV309" s="271"/>
      <c r="IQW309" s="275"/>
      <c r="IQX309" s="271"/>
      <c r="IQY309" s="275"/>
      <c r="IQZ309" s="271"/>
      <c r="IRA309" s="275"/>
      <c r="IRB309" s="271"/>
      <c r="IRC309" s="275"/>
      <c r="IRD309" s="271"/>
      <c r="IRE309" s="275"/>
      <c r="IRF309" s="271"/>
      <c r="IRG309" s="275"/>
      <c r="IRH309" s="271"/>
      <c r="IRI309" s="275"/>
      <c r="IRJ309" s="271"/>
      <c r="IRK309" s="275"/>
      <c r="IRL309" s="271"/>
      <c r="IRM309" s="275"/>
      <c r="IRN309" s="271"/>
      <c r="IRO309" s="275"/>
      <c r="IRP309" s="271"/>
      <c r="IRQ309" s="275"/>
      <c r="IRR309" s="271"/>
      <c r="IRS309" s="275"/>
      <c r="IRT309" s="271"/>
      <c r="IRU309" s="275"/>
      <c r="IRV309" s="271"/>
      <c r="IRW309" s="275"/>
      <c r="IRX309" s="271"/>
      <c r="IRY309" s="275"/>
      <c r="IRZ309" s="271"/>
      <c r="ISA309" s="275"/>
      <c r="ISB309" s="271"/>
      <c r="ISC309" s="275"/>
      <c r="ISD309" s="271"/>
      <c r="ISE309" s="275"/>
      <c r="ISF309" s="271"/>
      <c r="ISG309" s="275"/>
      <c r="ISH309" s="271"/>
      <c r="ISI309" s="275"/>
      <c r="ISJ309" s="271"/>
      <c r="ISK309" s="275"/>
      <c r="ISL309" s="271"/>
      <c r="ISM309" s="275"/>
      <c r="ISN309" s="271"/>
      <c r="ISO309" s="275"/>
      <c r="ISP309" s="271"/>
      <c r="ISQ309" s="275"/>
      <c r="ISR309" s="271"/>
      <c r="ISS309" s="275"/>
      <c r="IST309" s="271"/>
      <c r="ISU309" s="275"/>
      <c r="ISV309" s="271"/>
      <c r="ISW309" s="275"/>
      <c r="ISX309" s="271"/>
      <c r="ISY309" s="275"/>
      <c r="ISZ309" s="271"/>
      <c r="ITA309" s="275"/>
      <c r="ITB309" s="271"/>
      <c r="ITC309" s="275"/>
      <c r="ITD309" s="271"/>
      <c r="ITE309" s="275"/>
      <c r="ITF309" s="271"/>
      <c r="ITG309" s="275"/>
      <c r="ITH309" s="271"/>
      <c r="ITI309" s="275"/>
      <c r="ITJ309" s="271"/>
      <c r="ITK309" s="275"/>
      <c r="ITL309" s="271"/>
      <c r="ITM309" s="275"/>
      <c r="ITN309" s="271"/>
      <c r="ITO309" s="275"/>
      <c r="ITP309" s="271"/>
      <c r="ITQ309" s="275"/>
      <c r="ITR309" s="271"/>
      <c r="ITS309" s="275"/>
      <c r="ITT309" s="271"/>
      <c r="ITU309" s="275"/>
      <c r="ITV309" s="271"/>
      <c r="ITW309" s="275"/>
      <c r="ITX309" s="271"/>
      <c r="ITY309" s="275"/>
      <c r="ITZ309" s="271"/>
      <c r="IUA309" s="275"/>
      <c r="IUB309" s="271"/>
      <c r="IUC309" s="275"/>
      <c r="IUD309" s="271"/>
      <c r="IUE309" s="275"/>
      <c r="IUF309" s="271"/>
      <c r="IUG309" s="275"/>
      <c r="IUH309" s="271"/>
      <c r="IUI309" s="275"/>
      <c r="IUJ309" s="271"/>
      <c r="IUK309" s="275"/>
      <c r="IUL309" s="271"/>
      <c r="IUM309" s="275"/>
      <c r="IUN309" s="271"/>
      <c r="IUO309" s="275"/>
      <c r="IUP309" s="271"/>
      <c r="IUQ309" s="275"/>
      <c r="IUR309" s="271"/>
      <c r="IUS309" s="275"/>
      <c r="IUT309" s="271"/>
      <c r="IUU309" s="275"/>
      <c r="IUV309" s="271"/>
      <c r="IUW309" s="275"/>
      <c r="IUX309" s="271"/>
      <c r="IUY309" s="275"/>
      <c r="IUZ309" s="271"/>
      <c r="IVA309" s="275"/>
      <c r="IVB309" s="271"/>
      <c r="IVC309" s="275"/>
      <c r="IVD309" s="271"/>
      <c r="IVE309" s="275"/>
      <c r="IVF309" s="271"/>
      <c r="IVG309" s="275"/>
      <c r="IVH309" s="271"/>
      <c r="IVI309" s="275"/>
      <c r="IVJ309" s="271"/>
      <c r="IVK309" s="275"/>
      <c r="IVL309" s="271"/>
      <c r="IVM309" s="275"/>
      <c r="IVN309" s="271"/>
      <c r="IVO309" s="275"/>
      <c r="IVP309" s="271"/>
      <c r="IVQ309" s="275"/>
      <c r="IVR309" s="271"/>
      <c r="IVS309" s="275"/>
      <c r="IVT309" s="271"/>
      <c r="IVU309" s="275"/>
      <c r="IVV309" s="271"/>
      <c r="IVW309" s="275"/>
      <c r="IVX309" s="271"/>
      <c r="IVY309" s="275"/>
      <c r="IVZ309" s="271"/>
      <c r="IWA309" s="275"/>
      <c r="IWB309" s="271"/>
      <c r="IWC309" s="275"/>
      <c r="IWD309" s="271"/>
      <c r="IWE309" s="275"/>
      <c r="IWF309" s="271"/>
      <c r="IWG309" s="275"/>
      <c r="IWH309" s="271"/>
      <c r="IWI309" s="275"/>
      <c r="IWJ309" s="271"/>
      <c r="IWK309" s="275"/>
      <c r="IWL309" s="271"/>
      <c r="IWM309" s="275"/>
      <c r="IWN309" s="271"/>
      <c r="IWO309" s="275"/>
      <c r="IWP309" s="271"/>
      <c r="IWQ309" s="275"/>
      <c r="IWR309" s="271"/>
      <c r="IWS309" s="275"/>
      <c r="IWT309" s="271"/>
      <c r="IWU309" s="275"/>
      <c r="IWV309" s="271"/>
      <c r="IWW309" s="275"/>
      <c r="IWX309" s="271"/>
      <c r="IWY309" s="275"/>
      <c r="IWZ309" s="271"/>
      <c r="IXA309" s="275"/>
      <c r="IXB309" s="271"/>
      <c r="IXC309" s="275"/>
      <c r="IXD309" s="271"/>
      <c r="IXE309" s="275"/>
      <c r="IXF309" s="271"/>
      <c r="IXG309" s="275"/>
      <c r="IXH309" s="271"/>
      <c r="IXI309" s="275"/>
      <c r="IXJ309" s="271"/>
      <c r="IXK309" s="275"/>
      <c r="IXL309" s="271"/>
      <c r="IXM309" s="275"/>
      <c r="IXN309" s="271"/>
      <c r="IXO309" s="275"/>
      <c r="IXP309" s="271"/>
      <c r="IXQ309" s="275"/>
      <c r="IXR309" s="271"/>
      <c r="IXS309" s="275"/>
      <c r="IXT309" s="271"/>
      <c r="IXU309" s="275"/>
      <c r="IXV309" s="271"/>
      <c r="IXW309" s="275"/>
      <c r="IXX309" s="271"/>
      <c r="IXY309" s="275"/>
      <c r="IXZ309" s="271"/>
      <c r="IYA309" s="275"/>
      <c r="IYB309" s="271"/>
      <c r="IYC309" s="275"/>
      <c r="IYD309" s="271"/>
      <c r="IYE309" s="275"/>
      <c r="IYF309" s="271"/>
      <c r="IYG309" s="275"/>
      <c r="IYH309" s="271"/>
      <c r="IYI309" s="275"/>
      <c r="IYJ309" s="271"/>
      <c r="IYK309" s="275"/>
      <c r="IYL309" s="271"/>
      <c r="IYM309" s="275"/>
      <c r="IYN309" s="271"/>
      <c r="IYO309" s="275"/>
      <c r="IYP309" s="271"/>
      <c r="IYQ309" s="275"/>
      <c r="IYR309" s="271"/>
      <c r="IYS309" s="275"/>
      <c r="IYT309" s="271"/>
      <c r="IYU309" s="275"/>
      <c r="IYV309" s="271"/>
      <c r="IYW309" s="275"/>
      <c r="IYX309" s="271"/>
      <c r="IYY309" s="275"/>
      <c r="IYZ309" s="271"/>
      <c r="IZA309" s="275"/>
      <c r="IZB309" s="271"/>
      <c r="IZC309" s="275"/>
      <c r="IZD309" s="271"/>
      <c r="IZE309" s="275"/>
      <c r="IZF309" s="271"/>
      <c r="IZG309" s="275"/>
      <c r="IZH309" s="271"/>
      <c r="IZI309" s="275"/>
      <c r="IZJ309" s="271"/>
      <c r="IZK309" s="275"/>
      <c r="IZL309" s="271"/>
      <c r="IZM309" s="275"/>
      <c r="IZN309" s="271"/>
      <c r="IZO309" s="275"/>
      <c r="IZP309" s="271"/>
      <c r="IZQ309" s="275"/>
      <c r="IZR309" s="271"/>
      <c r="IZS309" s="275"/>
      <c r="IZT309" s="271"/>
      <c r="IZU309" s="275"/>
      <c r="IZV309" s="271"/>
      <c r="IZW309" s="275"/>
      <c r="IZX309" s="271"/>
      <c r="IZY309" s="275"/>
      <c r="IZZ309" s="271"/>
      <c r="JAA309" s="275"/>
      <c r="JAB309" s="271"/>
      <c r="JAC309" s="275"/>
      <c r="JAD309" s="271"/>
      <c r="JAE309" s="275"/>
      <c r="JAF309" s="271"/>
      <c r="JAG309" s="275"/>
      <c r="JAH309" s="271"/>
      <c r="JAI309" s="275"/>
      <c r="JAJ309" s="271"/>
      <c r="JAK309" s="275"/>
      <c r="JAL309" s="271"/>
      <c r="JAM309" s="275"/>
      <c r="JAN309" s="271"/>
      <c r="JAO309" s="275"/>
      <c r="JAP309" s="271"/>
      <c r="JAQ309" s="275"/>
      <c r="JAR309" s="271"/>
      <c r="JAS309" s="275"/>
      <c r="JAT309" s="271"/>
      <c r="JAU309" s="275"/>
      <c r="JAV309" s="271"/>
      <c r="JAW309" s="275"/>
      <c r="JAX309" s="271"/>
      <c r="JAY309" s="275"/>
      <c r="JAZ309" s="271"/>
      <c r="JBA309" s="275"/>
      <c r="JBB309" s="271"/>
      <c r="JBC309" s="275"/>
      <c r="JBD309" s="271"/>
      <c r="JBE309" s="275"/>
      <c r="JBF309" s="271"/>
      <c r="JBG309" s="275"/>
      <c r="JBH309" s="271"/>
      <c r="JBI309" s="275"/>
      <c r="JBJ309" s="271"/>
      <c r="JBK309" s="275"/>
      <c r="JBL309" s="271"/>
      <c r="JBM309" s="275"/>
      <c r="JBN309" s="271"/>
      <c r="JBO309" s="275"/>
      <c r="JBP309" s="271"/>
      <c r="JBQ309" s="275"/>
      <c r="JBR309" s="271"/>
      <c r="JBS309" s="275"/>
      <c r="JBT309" s="271"/>
      <c r="JBU309" s="275"/>
      <c r="JBV309" s="271"/>
      <c r="JBW309" s="275"/>
      <c r="JBX309" s="271"/>
      <c r="JBY309" s="275"/>
      <c r="JBZ309" s="271"/>
      <c r="JCA309" s="275"/>
      <c r="JCB309" s="271"/>
      <c r="JCC309" s="275"/>
      <c r="JCD309" s="271"/>
      <c r="JCE309" s="275"/>
      <c r="JCF309" s="271"/>
      <c r="JCG309" s="275"/>
      <c r="JCH309" s="271"/>
      <c r="JCI309" s="275"/>
      <c r="JCJ309" s="271"/>
      <c r="JCK309" s="275"/>
      <c r="JCL309" s="271"/>
      <c r="JCM309" s="275"/>
      <c r="JCN309" s="271"/>
      <c r="JCO309" s="275"/>
      <c r="JCP309" s="271"/>
      <c r="JCQ309" s="275"/>
      <c r="JCR309" s="271"/>
      <c r="JCS309" s="275"/>
      <c r="JCT309" s="271"/>
      <c r="JCU309" s="275"/>
      <c r="JCV309" s="271"/>
      <c r="JCW309" s="275"/>
      <c r="JCX309" s="271"/>
      <c r="JCY309" s="275"/>
      <c r="JCZ309" s="271"/>
      <c r="JDA309" s="275"/>
      <c r="JDB309" s="271"/>
      <c r="JDC309" s="275"/>
      <c r="JDD309" s="271"/>
      <c r="JDE309" s="275"/>
      <c r="JDF309" s="271"/>
      <c r="JDG309" s="275"/>
      <c r="JDH309" s="271"/>
      <c r="JDI309" s="275"/>
      <c r="JDJ309" s="271"/>
      <c r="JDK309" s="275"/>
      <c r="JDL309" s="271"/>
      <c r="JDM309" s="275"/>
      <c r="JDN309" s="271"/>
      <c r="JDO309" s="275"/>
      <c r="JDP309" s="271"/>
      <c r="JDQ309" s="275"/>
      <c r="JDR309" s="271"/>
      <c r="JDS309" s="275"/>
      <c r="JDT309" s="271"/>
      <c r="JDU309" s="275"/>
      <c r="JDV309" s="271"/>
      <c r="JDW309" s="275"/>
      <c r="JDX309" s="271"/>
      <c r="JDY309" s="275"/>
      <c r="JDZ309" s="271"/>
      <c r="JEA309" s="275"/>
      <c r="JEB309" s="271"/>
      <c r="JEC309" s="275"/>
      <c r="JED309" s="271"/>
      <c r="JEE309" s="275"/>
      <c r="JEF309" s="271"/>
      <c r="JEG309" s="275"/>
      <c r="JEH309" s="271"/>
      <c r="JEI309" s="275"/>
      <c r="JEJ309" s="271"/>
      <c r="JEK309" s="275"/>
      <c r="JEL309" s="271"/>
      <c r="JEM309" s="275"/>
      <c r="JEN309" s="271"/>
      <c r="JEO309" s="275"/>
      <c r="JEP309" s="271"/>
      <c r="JEQ309" s="275"/>
      <c r="JER309" s="271"/>
      <c r="JES309" s="275"/>
      <c r="JET309" s="271"/>
      <c r="JEU309" s="275"/>
      <c r="JEV309" s="271"/>
      <c r="JEW309" s="275"/>
      <c r="JEX309" s="271"/>
      <c r="JEY309" s="275"/>
      <c r="JEZ309" s="271"/>
      <c r="JFA309" s="275"/>
      <c r="JFB309" s="271"/>
      <c r="JFC309" s="275"/>
      <c r="JFD309" s="271"/>
      <c r="JFE309" s="275"/>
      <c r="JFF309" s="271"/>
      <c r="JFG309" s="275"/>
      <c r="JFH309" s="271"/>
      <c r="JFI309" s="275"/>
      <c r="JFJ309" s="271"/>
      <c r="JFK309" s="275"/>
      <c r="JFL309" s="271"/>
      <c r="JFM309" s="275"/>
      <c r="JFN309" s="271"/>
      <c r="JFO309" s="275"/>
      <c r="JFP309" s="271"/>
      <c r="JFQ309" s="275"/>
      <c r="JFR309" s="271"/>
      <c r="JFS309" s="275"/>
      <c r="JFT309" s="271"/>
      <c r="JFU309" s="275"/>
      <c r="JFV309" s="271"/>
      <c r="JFW309" s="275"/>
      <c r="JFX309" s="271"/>
      <c r="JFY309" s="275"/>
      <c r="JFZ309" s="271"/>
      <c r="JGA309" s="275"/>
      <c r="JGB309" s="271"/>
      <c r="JGC309" s="275"/>
      <c r="JGD309" s="271"/>
      <c r="JGE309" s="275"/>
      <c r="JGF309" s="271"/>
      <c r="JGG309" s="275"/>
      <c r="JGH309" s="271"/>
      <c r="JGI309" s="275"/>
      <c r="JGJ309" s="271"/>
      <c r="JGK309" s="275"/>
      <c r="JGL309" s="271"/>
      <c r="JGM309" s="275"/>
      <c r="JGN309" s="271"/>
      <c r="JGO309" s="275"/>
      <c r="JGP309" s="271"/>
      <c r="JGQ309" s="275"/>
      <c r="JGR309" s="271"/>
      <c r="JGS309" s="275"/>
      <c r="JGT309" s="271"/>
      <c r="JGU309" s="275"/>
      <c r="JGV309" s="271"/>
      <c r="JGW309" s="275"/>
      <c r="JGX309" s="271"/>
      <c r="JGY309" s="275"/>
      <c r="JGZ309" s="271"/>
      <c r="JHA309" s="275"/>
      <c r="JHB309" s="271"/>
      <c r="JHC309" s="275"/>
      <c r="JHD309" s="271"/>
      <c r="JHE309" s="275"/>
      <c r="JHF309" s="271"/>
      <c r="JHG309" s="275"/>
      <c r="JHH309" s="271"/>
      <c r="JHI309" s="275"/>
      <c r="JHJ309" s="271"/>
      <c r="JHK309" s="275"/>
      <c r="JHL309" s="271"/>
      <c r="JHM309" s="275"/>
      <c r="JHN309" s="271"/>
      <c r="JHO309" s="275"/>
      <c r="JHP309" s="271"/>
      <c r="JHQ309" s="275"/>
      <c r="JHR309" s="271"/>
      <c r="JHS309" s="275"/>
      <c r="JHT309" s="271"/>
      <c r="JHU309" s="275"/>
      <c r="JHV309" s="271"/>
      <c r="JHW309" s="275"/>
      <c r="JHX309" s="271"/>
      <c r="JHY309" s="275"/>
      <c r="JHZ309" s="271"/>
      <c r="JIA309" s="275"/>
      <c r="JIB309" s="271"/>
      <c r="JIC309" s="275"/>
      <c r="JID309" s="271"/>
      <c r="JIE309" s="275"/>
      <c r="JIF309" s="271"/>
      <c r="JIG309" s="275"/>
      <c r="JIH309" s="271"/>
      <c r="JII309" s="275"/>
      <c r="JIJ309" s="271"/>
      <c r="JIK309" s="275"/>
      <c r="JIL309" s="271"/>
      <c r="JIM309" s="275"/>
      <c r="JIN309" s="271"/>
      <c r="JIO309" s="275"/>
      <c r="JIP309" s="271"/>
      <c r="JIQ309" s="275"/>
      <c r="JIR309" s="271"/>
      <c r="JIS309" s="275"/>
      <c r="JIT309" s="271"/>
      <c r="JIU309" s="275"/>
      <c r="JIV309" s="271"/>
      <c r="JIW309" s="275"/>
      <c r="JIX309" s="271"/>
      <c r="JIY309" s="275"/>
      <c r="JIZ309" s="271"/>
      <c r="JJA309" s="275"/>
      <c r="JJB309" s="271"/>
      <c r="JJC309" s="275"/>
      <c r="JJD309" s="271"/>
      <c r="JJE309" s="275"/>
      <c r="JJF309" s="271"/>
      <c r="JJG309" s="275"/>
      <c r="JJH309" s="271"/>
      <c r="JJI309" s="275"/>
      <c r="JJJ309" s="271"/>
      <c r="JJK309" s="275"/>
      <c r="JJL309" s="271"/>
      <c r="JJM309" s="275"/>
      <c r="JJN309" s="271"/>
      <c r="JJO309" s="275"/>
      <c r="JJP309" s="271"/>
      <c r="JJQ309" s="275"/>
      <c r="JJR309" s="271"/>
      <c r="JJS309" s="275"/>
      <c r="JJT309" s="271"/>
      <c r="JJU309" s="275"/>
      <c r="JJV309" s="271"/>
      <c r="JJW309" s="275"/>
      <c r="JJX309" s="271"/>
      <c r="JJY309" s="275"/>
      <c r="JJZ309" s="271"/>
      <c r="JKA309" s="275"/>
      <c r="JKB309" s="271"/>
      <c r="JKC309" s="275"/>
      <c r="JKD309" s="271"/>
      <c r="JKE309" s="275"/>
      <c r="JKF309" s="271"/>
      <c r="JKG309" s="275"/>
      <c r="JKH309" s="271"/>
      <c r="JKI309" s="275"/>
      <c r="JKJ309" s="271"/>
      <c r="JKK309" s="275"/>
      <c r="JKL309" s="271"/>
      <c r="JKM309" s="275"/>
      <c r="JKN309" s="271"/>
      <c r="JKO309" s="275"/>
      <c r="JKP309" s="271"/>
      <c r="JKQ309" s="275"/>
      <c r="JKR309" s="271"/>
      <c r="JKS309" s="275"/>
      <c r="JKT309" s="271"/>
      <c r="JKU309" s="275"/>
      <c r="JKV309" s="271"/>
      <c r="JKW309" s="275"/>
      <c r="JKX309" s="271"/>
      <c r="JKY309" s="275"/>
      <c r="JKZ309" s="271"/>
      <c r="JLA309" s="275"/>
      <c r="JLB309" s="271"/>
      <c r="JLC309" s="275"/>
      <c r="JLD309" s="271"/>
      <c r="JLE309" s="275"/>
      <c r="JLF309" s="271"/>
      <c r="JLG309" s="275"/>
      <c r="JLH309" s="271"/>
      <c r="JLI309" s="275"/>
      <c r="JLJ309" s="271"/>
      <c r="JLK309" s="275"/>
      <c r="JLL309" s="271"/>
      <c r="JLM309" s="275"/>
      <c r="JLN309" s="271"/>
      <c r="JLO309" s="275"/>
      <c r="JLP309" s="271"/>
      <c r="JLQ309" s="275"/>
      <c r="JLR309" s="271"/>
      <c r="JLS309" s="275"/>
      <c r="JLT309" s="271"/>
      <c r="JLU309" s="275"/>
      <c r="JLV309" s="271"/>
      <c r="JLW309" s="275"/>
      <c r="JLX309" s="271"/>
      <c r="JLY309" s="275"/>
      <c r="JLZ309" s="271"/>
      <c r="JMA309" s="275"/>
      <c r="JMB309" s="271"/>
      <c r="JMC309" s="275"/>
      <c r="JMD309" s="271"/>
      <c r="JME309" s="275"/>
      <c r="JMF309" s="271"/>
      <c r="JMG309" s="275"/>
      <c r="JMH309" s="271"/>
      <c r="JMI309" s="275"/>
      <c r="JMJ309" s="271"/>
      <c r="JMK309" s="275"/>
      <c r="JML309" s="271"/>
      <c r="JMM309" s="275"/>
      <c r="JMN309" s="271"/>
      <c r="JMO309" s="275"/>
      <c r="JMP309" s="271"/>
      <c r="JMQ309" s="275"/>
      <c r="JMR309" s="271"/>
      <c r="JMS309" s="275"/>
      <c r="JMT309" s="271"/>
      <c r="JMU309" s="275"/>
      <c r="JMV309" s="271"/>
      <c r="JMW309" s="275"/>
      <c r="JMX309" s="271"/>
      <c r="JMY309" s="275"/>
      <c r="JMZ309" s="271"/>
      <c r="JNA309" s="275"/>
      <c r="JNB309" s="271"/>
      <c r="JNC309" s="275"/>
      <c r="JND309" s="271"/>
      <c r="JNE309" s="275"/>
      <c r="JNF309" s="271"/>
      <c r="JNG309" s="275"/>
      <c r="JNH309" s="271"/>
      <c r="JNI309" s="275"/>
      <c r="JNJ309" s="271"/>
      <c r="JNK309" s="275"/>
      <c r="JNL309" s="271"/>
      <c r="JNM309" s="275"/>
      <c r="JNN309" s="271"/>
      <c r="JNO309" s="275"/>
      <c r="JNP309" s="271"/>
      <c r="JNQ309" s="275"/>
      <c r="JNR309" s="271"/>
      <c r="JNS309" s="275"/>
      <c r="JNT309" s="271"/>
      <c r="JNU309" s="275"/>
      <c r="JNV309" s="271"/>
      <c r="JNW309" s="275"/>
      <c r="JNX309" s="271"/>
      <c r="JNY309" s="275"/>
      <c r="JNZ309" s="271"/>
      <c r="JOA309" s="275"/>
      <c r="JOB309" s="271"/>
      <c r="JOC309" s="275"/>
      <c r="JOD309" s="271"/>
      <c r="JOE309" s="275"/>
      <c r="JOF309" s="271"/>
      <c r="JOG309" s="275"/>
      <c r="JOH309" s="271"/>
      <c r="JOI309" s="275"/>
      <c r="JOJ309" s="271"/>
      <c r="JOK309" s="275"/>
      <c r="JOL309" s="271"/>
      <c r="JOM309" s="275"/>
      <c r="JON309" s="271"/>
      <c r="JOO309" s="275"/>
      <c r="JOP309" s="271"/>
      <c r="JOQ309" s="275"/>
      <c r="JOR309" s="271"/>
      <c r="JOS309" s="275"/>
      <c r="JOT309" s="271"/>
      <c r="JOU309" s="275"/>
      <c r="JOV309" s="271"/>
      <c r="JOW309" s="275"/>
      <c r="JOX309" s="271"/>
      <c r="JOY309" s="275"/>
      <c r="JOZ309" s="271"/>
      <c r="JPA309" s="275"/>
      <c r="JPB309" s="271"/>
      <c r="JPC309" s="275"/>
      <c r="JPD309" s="271"/>
      <c r="JPE309" s="275"/>
      <c r="JPF309" s="271"/>
      <c r="JPG309" s="275"/>
      <c r="JPH309" s="271"/>
      <c r="JPI309" s="275"/>
      <c r="JPJ309" s="271"/>
      <c r="JPK309" s="275"/>
      <c r="JPL309" s="271"/>
      <c r="JPM309" s="275"/>
      <c r="JPN309" s="271"/>
      <c r="JPO309" s="275"/>
      <c r="JPP309" s="271"/>
      <c r="JPQ309" s="275"/>
      <c r="JPR309" s="271"/>
      <c r="JPS309" s="275"/>
      <c r="JPT309" s="271"/>
      <c r="JPU309" s="275"/>
      <c r="JPV309" s="271"/>
      <c r="JPW309" s="275"/>
      <c r="JPX309" s="271"/>
      <c r="JPY309" s="275"/>
      <c r="JPZ309" s="271"/>
      <c r="JQA309" s="275"/>
      <c r="JQB309" s="271"/>
      <c r="JQC309" s="275"/>
      <c r="JQD309" s="271"/>
      <c r="JQE309" s="275"/>
      <c r="JQF309" s="271"/>
      <c r="JQG309" s="275"/>
      <c r="JQH309" s="271"/>
      <c r="JQI309" s="275"/>
      <c r="JQJ309" s="271"/>
      <c r="JQK309" s="275"/>
      <c r="JQL309" s="271"/>
      <c r="JQM309" s="275"/>
      <c r="JQN309" s="271"/>
      <c r="JQO309" s="275"/>
      <c r="JQP309" s="271"/>
      <c r="JQQ309" s="275"/>
      <c r="JQR309" s="271"/>
      <c r="JQS309" s="275"/>
      <c r="JQT309" s="271"/>
      <c r="JQU309" s="275"/>
      <c r="JQV309" s="271"/>
      <c r="JQW309" s="275"/>
      <c r="JQX309" s="271"/>
      <c r="JQY309" s="275"/>
      <c r="JQZ309" s="271"/>
      <c r="JRA309" s="275"/>
      <c r="JRB309" s="271"/>
      <c r="JRC309" s="275"/>
      <c r="JRD309" s="271"/>
      <c r="JRE309" s="275"/>
      <c r="JRF309" s="271"/>
      <c r="JRG309" s="275"/>
      <c r="JRH309" s="271"/>
      <c r="JRI309" s="275"/>
      <c r="JRJ309" s="271"/>
      <c r="JRK309" s="275"/>
      <c r="JRL309" s="271"/>
      <c r="JRM309" s="275"/>
      <c r="JRN309" s="271"/>
      <c r="JRO309" s="275"/>
      <c r="JRP309" s="271"/>
      <c r="JRQ309" s="275"/>
      <c r="JRR309" s="271"/>
      <c r="JRS309" s="275"/>
      <c r="JRT309" s="271"/>
      <c r="JRU309" s="275"/>
      <c r="JRV309" s="271"/>
      <c r="JRW309" s="275"/>
      <c r="JRX309" s="271"/>
      <c r="JRY309" s="275"/>
      <c r="JRZ309" s="271"/>
      <c r="JSA309" s="275"/>
      <c r="JSB309" s="271"/>
      <c r="JSC309" s="275"/>
      <c r="JSD309" s="271"/>
      <c r="JSE309" s="275"/>
      <c r="JSF309" s="271"/>
      <c r="JSG309" s="275"/>
      <c r="JSH309" s="271"/>
      <c r="JSI309" s="275"/>
      <c r="JSJ309" s="271"/>
      <c r="JSK309" s="275"/>
      <c r="JSL309" s="271"/>
      <c r="JSM309" s="275"/>
      <c r="JSN309" s="271"/>
      <c r="JSO309" s="275"/>
      <c r="JSP309" s="271"/>
      <c r="JSQ309" s="275"/>
      <c r="JSR309" s="271"/>
      <c r="JSS309" s="275"/>
      <c r="JST309" s="271"/>
      <c r="JSU309" s="275"/>
      <c r="JSV309" s="271"/>
      <c r="JSW309" s="275"/>
      <c r="JSX309" s="271"/>
      <c r="JSY309" s="275"/>
      <c r="JSZ309" s="271"/>
      <c r="JTA309" s="275"/>
      <c r="JTB309" s="271"/>
      <c r="JTC309" s="275"/>
      <c r="JTD309" s="271"/>
      <c r="JTE309" s="275"/>
      <c r="JTF309" s="271"/>
      <c r="JTG309" s="275"/>
      <c r="JTH309" s="271"/>
      <c r="JTI309" s="275"/>
      <c r="JTJ309" s="271"/>
      <c r="JTK309" s="275"/>
      <c r="JTL309" s="271"/>
      <c r="JTM309" s="275"/>
      <c r="JTN309" s="271"/>
      <c r="JTO309" s="275"/>
      <c r="JTP309" s="271"/>
      <c r="JTQ309" s="275"/>
      <c r="JTR309" s="271"/>
      <c r="JTS309" s="275"/>
      <c r="JTT309" s="271"/>
      <c r="JTU309" s="275"/>
      <c r="JTV309" s="271"/>
      <c r="JTW309" s="275"/>
      <c r="JTX309" s="271"/>
      <c r="JTY309" s="275"/>
      <c r="JTZ309" s="271"/>
      <c r="JUA309" s="275"/>
      <c r="JUB309" s="271"/>
      <c r="JUC309" s="275"/>
      <c r="JUD309" s="271"/>
      <c r="JUE309" s="275"/>
      <c r="JUF309" s="271"/>
      <c r="JUG309" s="275"/>
      <c r="JUH309" s="271"/>
      <c r="JUI309" s="275"/>
      <c r="JUJ309" s="271"/>
      <c r="JUK309" s="275"/>
      <c r="JUL309" s="271"/>
      <c r="JUM309" s="275"/>
      <c r="JUN309" s="271"/>
      <c r="JUO309" s="275"/>
      <c r="JUP309" s="271"/>
      <c r="JUQ309" s="275"/>
      <c r="JUR309" s="271"/>
      <c r="JUS309" s="275"/>
      <c r="JUT309" s="271"/>
      <c r="JUU309" s="275"/>
      <c r="JUV309" s="271"/>
      <c r="JUW309" s="275"/>
      <c r="JUX309" s="271"/>
      <c r="JUY309" s="275"/>
      <c r="JUZ309" s="271"/>
      <c r="JVA309" s="275"/>
      <c r="JVB309" s="271"/>
      <c r="JVC309" s="275"/>
      <c r="JVD309" s="271"/>
      <c r="JVE309" s="275"/>
      <c r="JVF309" s="271"/>
      <c r="JVG309" s="275"/>
      <c r="JVH309" s="271"/>
      <c r="JVI309" s="275"/>
      <c r="JVJ309" s="271"/>
      <c r="JVK309" s="275"/>
      <c r="JVL309" s="271"/>
      <c r="JVM309" s="275"/>
      <c r="JVN309" s="271"/>
      <c r="JVO309" s="275"/>
      <c r="JVP309" s="271"/>
      <c r="JVQ309" s="275"/>
      <c r="JVR309" s="271"/>
      <c r="JVS309" s="275"/>
      <c r="JVT309" s="271"/>
      <c r="JVU309" s="275"/>
      <c r="JVV309" s="271"/>
      <c r="JVW309" s="275"/>
      <c r="JVX309" s="271"/>
      <c r="JVY309" s="275"/>
      <c r="JVZ309" s="271"/>
      <c r="JWA309" s="275"/>
      <c r="JWB309" s="271"/>
      <c r="JWC309" s="275"/>
      <c r="JWD309" s="271"/>
      <c r="JWE309" s="275"/>
      <c r="JWF309" s="271"/>
      <c r="JWG309" s="275"/>
      <c r="JWH309" s="271"/>
      <c r="JWI309" s="275"/>
      <c r="JWJ309" s="271"/>
      <c r="JWK309" s="275"/>
      <c r="JWL309" s="271"/>
      <c r="JWM309" s="275"/>
      <c r="JWN309" s="271"/>
      <c r="JWO309" s="275"/>
      <c r="JWP309" s="271"/>
      <c r="JWQ309" s="275"/>
      <c r="JWR309" s="271"/>
      <c r="JWS309" s="275"/>
      <c r="JWT309" s="271"/>
      <c r="JWU309" s="275"/>
      <c r="JWV309" s="271"/>
      <c r="JWW309" s="275"/>
      <c r="JWX309" s="271"/>
      <c r="JWY309" s="275"/>
      <c r="JWZ309" s="271"/>
      <c r="JXA309" s="275"/>
      <c r="JXB309" s="271"/>
      <c r="JXC309" s="275"/>
      <c r="JXD309" s="271"/>
      <c r="JXE309" s="275"/>
      <c r="JXF309" s="271"/>
      <c r="JXG309" s="275"/>
      <c r="JXH309" s="271"/>
      <c r="JXI309" s="275"/>
      <c r="JXJ309" s="271"/>
      <c r="JXK309" s="275"/>
      <c r="JXL309" s="271"/>
      <c r="JXM309" s="275"/>
      <c r="JXN309" s="271"/>
      <c r="JXO309" s="275"/>
      <c r="JXP309" s="271"/>
      <c r="JXQ309" s="275"/>
      <c r="JXR309" s="271"/>
      <c r="JXS309" s="275"/>
      <c r="JXT309" s="271"/>
      <c r="JXU309" s="275"/>
      <c r="JXV309" s="271"/>
      <c r="JXW309" s="275"/>
      <c r="JXX309" s="271"/>
      <c r="JXY309" s="275"/>
      <c r="JXZ309" s="271"/>
      <c r="JYA309" s="275"/>
      <c r="JYB309" s="271"/>
      <c r="JYC309" s="275"/>
      <c r="JYD309" s="271"/>
      <c r="JYE309" s="275"/>
      <c r="JYF309" s="271"/>
      <c r="JYG309" s="275"/>
      <c r="JYH309" s="271"/>
      <c r="JYI309" s="275"/>
      <c r="JYJ309" s="271"/>
      <c r="JYK309" s="275"/>
      <c r="JYL309" s="271"/>
      <c r="JYM309" s="275"/>
      <c r="JYN309" s="271"/>
      <c r="JYO309" s="275"/>
      <c r="JYP309" s="271"/>
      <c r="JYQ309" s="275"/>
      <c r="JYR309" s="271"/>
      <c r="JYS309" s="275"/>
      <c r="JYT309" s="271"/>
      <c r="JYU309" s="275"/>
      <c r="JYV309" s="271"/>
      <c r="JYW309" s="275"/>
      <c r="JYX309" s="271"/>
      <c r="JYY309" s="275"/>
      <c r="JYZ309" s="271"/>
      <c r="JZA309" s="275"/>
      <c r="JZB309" s="271"/>
      <c r="JZC309" s="275"/>
      <c r="JZD309" s="271"/>
      <c r="JZE309" s="275"/>
      <c r="JZF309" s="271"/>
      <c r="JZG309" s="275"/>
      <c r="JZH309" s="271"/>
      <c r="JZI309" s="275"/>
      <c r="JZJ309" s="271"/>
      <c r="JZK309" s="275"/>
      <c r="JZL309" s="271"/>
      <c r="JZM309" s="275"/>
      <c r="JZN309" s="271"/>
      <c r="JZO309" s="275"/>
      <c r="JZP309" s="271"/>
      <c r="JZQ309" s="275"/>
      <c r="JZR309" s="271"/>
      <c r="JZS309" s="275"/>
      <c r="JZT309" s="271"/>
      <c r="JZU309" s="275"/>
      <c r="JZV309" s="271"/>
      <c r="JZW309" s="275"/>
      <c r="JZX309" s="271"/>
      <c r="JZY309" s="275"/>
      <c r="JZZ309" s="271"/>
      <c r="KAA309" s="275"/>
      <c r="KAB309" s="271"/>
      <c r="KAC309" s="275"/>
      <c r="KAD309" s="271"/>
      <c r="KAE309" s="275"/>
      <c r="KAF309" s="271"/>
      <c r="KAG309" s="275"/>
      <c r="KAH309" s="271"/>
      <c r="KAI309" s="275"/>
      <c r="KAJ309" s="271"/>
      <c r="KAK309" s="275"/>
      <c r="KAL309" s="271"/>
      <c r="KAM309" s="275"/>
      <c r="KAN309" s="271"/>
      <c r="KAO309" s="275"/>
      <c r="KAP309" s="271"/>
      <c r="KAQ309" s="275"/>
      <c r="KAR309" s="271"/>
      <c r="KAS309" s="275"/>
      <c r="KAT309" s="271"/>
      <c r="KAU309" s="275"/>
      <c r="KAV309" s="271"/>
      <c r="KAW309" s="275"/>
      <c r="KAX309" s="271"/>
      <c r="KAY309" s="275"/>
      <c r="KAZ309" s="271"/>
      <c r="KBA309" s="275"/>
      <c r="KBB309" s="271"/>
      <c r="KBC309" s="275"/>
      <c r="KBD309" s="271"/>
      <c r="KBE309" s="275"/>
      <c r="KBF309" s="271"/>
      <c r="KBG309" s="275"/>
      <c r="KBH309" s="271"/>
      <c r="KBI309" s="275"/>
      <c r="KBJ309" s="271"/>
      <c r="KBK309" s="275"/>
      <c r="KBL309" s="271"/>
      <c r="KBM309" s="275"/>
      <c r="KBN309" s="271"/>
      <c r="KBO309" s="275"/>
      <c r="KBP309" s="271"/>
      <c r="KBQ309" s="275"/>
      <c r="KBR309" s="271"/>
      <c r="KBS309" s="275"/>
      <c r="KBT309" s="271"/>
      <c r="KBU309" s="275"/>
      <c r="KBV309" s="271"/>
      <c r="KBW309" s="275"/>
      <c r="KBX309" s="271"/>
      <c r="KBY309" s="275"/>
      <c r="KBZ309" s="271"/>
      <c r="KCA309" s="275"/>
      <c r="KCB309" s="271"/>
      <c r="KCC309" s="275"/>
      <c r="KCD309" s="271"/>
      <c r="KCE309" s="275"/>
      <c r="KCF309" s="271"/>
      <c r="KCG309" s="275"/>
      <c r="KCH309" s="271"/>
      <c r="KCI309" s="275"/>
      <c r="KCJ309" s="271"/>
      <c r="KCK309" s="275"/>
      <c r="KCL309" s="271"/>
      <c r="KCM309" s="275"/>
      <c r="KCN309" s="271"/>
      <c r="KCO309" s="275"/>
      <c r="KCP309" s="271"/>
      <c r="KCQ309" s="275"/>
      <c r="KCR309" s="271"/>
      <c r="KCS309" s="275"/>
      <c r="KCT309" s="271"/>
      <c r="KCU309" s="275"/>
      <c r="KCV309" s="271"/>
      <c r="KCW309" s="275"/>
      <c r="KCX309" s="271"/>
      <c r="KCY309" s="275"/>
      <c r="KCZ309" s="271"/>
      <c r="KDA309" s="275"/>
      <c r="KDB309" s="271"/>
      <c r="KDC309" s="275"/>
      <c r="KDD309" s="271"/>
      <c r="KDE309" s="275"/>
      <c r="KDF309" s="271"/>
      <c r="KDG309" s="275"/>
      <c r="KDH309" s="271"/>
      <c r="KDI309" s="275"/>
      <c r="KDJ309" s="271"/>
      <c r="KDK309" s="275"/>
      <c r="KDL309" s="271"/>
      <c r="KDM309" s="275"/>
      <c r="KDN309" s="271"/>
      <c r="KDO309" s="275"/>
      <c r="KDP309" s="271"/>
      <c r="KDQ309" s="275"/>
      <c r="KDR309" s="271"/>
      <c r="KDS309" s="275"/>
      <c r="KDT309" s="271"/>
      <c r="KDU309" s="275"/>
      <c r="KDV309" s="271"/>
      <c r="KDW309" s="275"/>
      <c r="KDX309" s="271"/>
      <c r="KDY309" s="275"/>
      <c r="KDZ309" s="271"/>
      <c r="KEA309" s="275"/>
      <c r="KEB309" s="271"/>
      <c r="KEC309" s="275"/>
      <c r="KED309" s="271"/>
      <c r="KEE309" s="275"/>
      <c r="KEF309" s="271"/>
      <c r="KEG309" s="275"/>
      <c r="KEH309" s="271"/>
      <c r="KEI309" s="275"/>
      <c r="KEJ309" s="271"/>
      <c r="KEK309" s="275"/>
      <c r="KEL309" s="271"/>
      <c r="KEM309" s="275"/>
      <c r="KEN309" s="271"/>
      <c r="KEO309" s="275"/>
      <c r="KEP309" s="271"/>
      <c r="KEQ309" s="275"/>
      <c r="KER309" s="271"/>
      <c r="KES309" s="275"/>
      <c r="KET309" s="271"/>
      <c r="KEU309" s="275"/>
      <c r="KEV309" s="271"/>
      <c r="KEW309" s="275"/>
      <c r="KEX309" s="271"/>
      <c r="KEY309" s="275"/>
      <c r="KEZ309" s="271"/>
      <c r="KFA309" s="275"/>
      <c r="KFB309" s="271"/>
      <c r="KFC309" s="275"/>
      <c r="KFD309" s="271"/>
      <c r="KFE309" s="275"/>
      <c r="KFF309" s="271"/>
      <c r="KFG309" s="275"/>
      <c r="KFH309" s="271"/>
      <c r="KFI309" s="275"/>
      <c r="KFJ309" s="271"/>
      <c r="KFK309" s="275"/>
      <c r="KFL309" s="271"/>
      <c r="KFM309" s="275"/>
      <c r="KFN309" s="271"/>
      <c r="KFO309" s="275"/>
      <c r="KFP309" s="271"/>
      <c r="KFQ309" s="275"/>
      <c r="KFR309" s="271"/>
      <c r="KFS309" s="275"/>
      <c r="KFT309" s="271"/>
      <c r="KFU309" s="275"/>
      <c r="KFV309" s="271"/>
      <c r="KFW309" s="275"/>
      <c r="KFX309" s="271"/>
      <c r="KFY309" s="275"/>
      <c r="KFZ309" s="271"/>
      <c r="KGA309" s="275"/>
      <c r="KGB309" s="271"/>
      <c r="KGC309" s="275"/>
      <c r="KGD309" s="271"/>
      <c r="KGE309" s="275"/>
      <c r="KGF309" s="271"/>
      <c r="KGG309" s="275"/>
      <c r="KGH309" s="271"/>
      <c r="KGI309" s="275"/>
      <c r="KGJ309" s="271"/>
      <c r="KGK309" s="275"/>
      <c r="KGL309" s="271"/>
      <c r="KGM309" s="275"/>
      <c r="KGN309" s="271"/>
      <c r="KGO309" s="275"/>
      <c r="KGP309" s="271"/>
      <c r="KGQ309" s="275"/>
      <c r="KGR309" s="271"/>
      <c r="KGS309" s="275"/>
      <c r="KGT309" s="271"/>
      <c r="KGU309" s="275"/>
      <c r="KGV309" s="271"/>
      <c r="KGW309" s="275"/>
      <c r="KGX309" s="271"/>
      <c r="KGY309" s="275"/>
      <c r="KGZ309" s="271"/>
      <c r="KHA309" s="275"/>
      <c r="KHB309" s="271"/>
      <c r="KHC309" s="275"/>
      <c r="KHD309" s="271"/>
      <c r="KHE309" s="275"/>
      <c r="KHF309" s="271"/>
      <c r="KHG309" s="275"/>
      <c r="KHH309" s="271"/>
      <c r="KHI309" s="275"/>
      <c r="KHJ309" s="271"/>
      <c r="KHK309" s="275"/>
      <c r="KHL309" s="271"/>
      <c r="KHM309" s="275"/>
      <c r="KHN309" s="271"/>
      <c r="KHO309" s="275"/>
      <c r="KHP309" s="271"/>
      <c r="KHQ309" s="275"/>
      <c r="KHR309" s="271"/>
      <c r="KHS309" s="275"/>
      <c r="KHT309" s="271"/>
      <c r="KHU309" s="275"/>
      <c r="KHV309" s="271"/>
      <c r="KHW309" s="275"/>
      <c r="KHX309" s="271"/>
      <c r="KHY309" s="275"/>
      <c r="KHZ309" s="271"/>
      <c r="KIA309" s="275"/>
      <c r="KIB309" s="271"/>
      <c r="KIC309" s="275"/>
      <c r="KID309" s="271"/>
      <c r="KIE309" s="275"/>
      <c r="KIF309" s="271"/>
      <c r="KIG309" s="275"/>
      <c r="KIH309" s="271"/>
      <c r="KII309" s="275"/>
      <c r="KIJ309" s="271"/>
      <c r="KIK309" s="275"/>
      <c r="KIL309" s="271"/>
      <c r="KIM309" s="275"/>
      <c r="KIN309" s="271"/>
      <c r="KIO309" s="275"/>
      <c r="KIP309" s="271"/>
      <c r="KIQ309" s="275"/>
      <c r="KIR309" s="271"/>
      <c r="KIS309" s="275"/>
      <c r="KIT309" s="271"/>
      <c r="KIU309" s="275"/>
      <c r="KIV309" s="271"/>
      <c r="KIW309" s="275"/>
      <c r="KIX309" s="271"/>
      <c r="KIY309" s="275"/>
      <c r="KIZ309" s="271"/>
      <c r="KJA309" s="275"/>
      <c r="KJB309" s="271"/>
      <c r="KJC309" s="275"/>
      <c r="KJD309" s="271"/>
      <c r="KJE309" s="275"/>
      <c r="KJF309" s="271"/>
      <c r="KJG309" s="275"/>
      <c r="KJH309" s="271"/>
      <c r="KJI309" s="275"/>
      <c r="KJJ309" s="271"/>
      <c r="KJK309" s="275"/>
      <c r="KJL309" s="271"/>
      <c r="KJM309" s="275"/>
      <c r="KJN309" s="271"/>
      <c r="KJO309" s="275"/>
      <c r="KJP309" s="271"/>
      <c r="KJQ309" s="275"/>
      <c r="KJR309" s="271"/>
      <c r="KJS309" s="275"/>
      <c r="KJT309" s="271"/>
      <c r="KJU309" s="275"/>
      <c r="KJV309" s="271"/>
      <c r="KJW309" s="275"/>
      <c r="KJX309" s="271"/>
      <c r="KJY309" s="275"/>
      <c r="KJZ309" s="271"/>
      <c r="KKA309" s="275"/>
      <c r="KKB309" s="271"/>
      <c r="KKC309" s="275"/>
      <c r="KKD309" s="271"/>
      <c r="KKE309" s="275"/>
      <c r="KKF309" s="271"/>
      <c r="KKG309" s="275"/>
      <c r="KKH309" s="271"/>
      <c r="KKI309" s="275"/>
      <c r="KKJ309" s="271"/>
      <c r="KKK309" s="275"/>
      <c r="KKL309" s="271"/>
      <c r="KKM309" s="275"/>
      <c r="KKN309" s="271"/>
      <c r="KKO309" s="275"/>
      <c r="KKP309" s="271"/>
      <c r="KKQ309" s="275"/>
      <c r="KKR309" s="271"/>
      <c r="KKS309" s="275"/>
      <c r="KKT309" s="271"/>
      <c r="KKU309" s="275"/>
      <c r="KKV309" s="271"/>
      <c r="KKW309" s="275"/>
      <c r="KKX309" s="271"/>
      <c r="KKY309" s="275"/>
      <c r="KKZ309" s="271"/>
      <c r="KLA309" s="275"/>
      <c r="KLB309" s="271"/>
      <c r="KLC309" s="275"/>
      <c r="KLD309" s="271"/>
      <c r="KLE309" s="275"/>
      <c r="KLF309" s="271"/>
      <c r="KLG309" s="275"/>
      <c r="KLH309" s="271"/>
      <c r="KLI309" s="275"/>
      <c r="KLJ309" s="271"/>
      <c r="KLK309" s="275"/>
      <c r="KLL309" s="271"/>
      <c r="KLM309" s="275"/>
      <c r="KLN309" s="271"/>
      <c r="KLO309" s="275"/>
      <c r="KLP309" s="271"/>
      <c r="KLQ309" s="275"/>
      <c r="KLR309" s="271"/>
      <c r="KLS309" s="275"/>
      <c r="KLT309" s="271"/>
      <c r="KLU309" s="275"/>
      <c r="KLV309" s="271"/>
      <c r="KLW309" s="275"/>
      <c r="KLX309" s="271"/>
      <c r="KLY309" s="275"/>
      <c r="KLZ309" s="271"/>
      <c r="KMA309" s="275"/>
      <c r="KMB309" s="271"/>
      <c r="KMC309" s="275"/>
      <c r="KMD309" s="271"/>
      <c r="KME309" s="275"/>
      <c r="KMF309" s="271"/>
      <c r="KMG309" s="275"/>
      <c r="KMH309" s="271"/>
      <c r="KMI309" s="275"/>
      <c r="KMJ309" s="271"/>
      <c r="KMK309" s="275"/>
      <c r="KML309" s="271"/>
      <c r="KMM309" s="275"/>
      <c r="KMN309" s="271"/>
      <c r="KMO309" s="275"/>
      <c r="KMP309" s="271"/>
      <c r="KMQ309" s="275"/>
      <c r="KMR309" s="271"/>
      <c r="KMS309" s="275"/>
      <c r="KMT309" s="271"/>
      <c r="KMU309" s="275"/>
      <c r="KMV309" s="271"/>
      <c r="KMW309" s="275"/>
      <c r="KMX309" s="271"/>
      <c r="KMY309" s="275"/>
      <c r="KMZ309" s="271"/>
      <c r="KNA309" s="275"/>
      <c r="KNB309" s="271"/>
      <c r="KNC309" s="275"/>
      <c r="KND309" s="271"/>
      <c r="KNE309" s="275"/>
      <c r="KNF309" s="271"/>
      <c r="KNG309" s="275"/>
      <c r="KNH309" s="271"/>
      <c r="KNI309" s="275"/>
      <c r="KNJ309" s="271"/>
      <c r="KNK309" s="275"/>
      <c r="KNL309" s="271"/>
      <c r="KNM309" s="275"/>
      <c r="KNN309" s="271"/>
      <c r="KNO309" s="275"/>
      <c r="KNP309" s="271"/>
      <c r="KNQ309" s="275"/>
      <c r="KNR309" s="271"/>
      <c r="KNS309" s="275"/>
      <c r="KNT309" s="271"/>
      <c r="KNU309" s="275"/>
      <c r="KNV309" s="271"/>
      <c r="KNW309" s="275"/>
      <c r="KNX309" s="271"/>
      <c r="KNY309" s="275"/>
      <c r="KNZ309" s="271"/>
      <c r="KOA309" s="275"/>
      <c r="KOB309" s="271"/>
      <c r="KOC309" s="275"/>
      <c r="KOD309" s="271"/>
      <c r="KOE309" s="275"/>
      <c r="KOF309" s="271"/>
      <c r="KOG309" s="275"/>
      <c r="KOH309" s="271"/>
      <c r="KOI309" s="275"/>
      <c r="KOJ309" s="271"/>
      <c r="KOK309" s="275"/>
      <c r="KOL309" s="271"/>
      <c r="KOM309" s="275"/>
      <c r="KON309" s="271"/>
      <c r="KOO309" s="275"/>
      <c r="KOP309" s="271"/>
      <c r="KOQ309" s="275"/>
      <c r="KOR309" s="271"/>
      <c r="KOS309" s="275"/>
      <c r="KOT309" s="271"/>
      <c r="KOU309" s="275"/>
      <c r="KOV309" s="271"/>
      <c r="KOW309" s="275"/>
      <c r="KOX309" s="271"/>
      <c r="KOY309" s="275"/>
      <c r="KOZ309" s="271"/>
      <c r="KPA309" s="275"/>
      <c r="KPB309" s="271"/>
      <c r="KPC309" s="275"/>
      <c r="KPD309" s="271"/>
      <c r="KPE309" s="275"/>
      <c r="KPF309" s="271"/>
      <c r="KPG309" s="275"/>
      <c r="KPH309" s="271"/>
      <c r="KPI309" s="275"/>
      <c r="KPJ309" s="271"/>
      <c r="KPK309" s="275"/>
      <c r="KPL309" s="271"/>
      <c r="KPM309" s="275"/>
      <c r="KPN309" s="271"/>
      <c r="KPO309" s="275"/>
      <c r="KPP309" s="271"/>
      <c r="KPQ309" s="275"/>
      <c r="KPR309" s="271"/>
      <c r="KPS309" s="275"/>
      <c r="KPT309" s="271"/>
      <c r="KPU309" s="275"/>
      <c r="KPV309" s="271"/>
      <c r="KPW309" s="275"/>
      <c r="KPX309" s="271"/>
      <c r="KPY309" s="275"/>
      <c r="KPZ309" s="271"/>
      <c r="KQA309" s="275"/>
      <c r="KQB309" s="271"/>
      <c r="KQC309" s="275"/>
      <c r="KQD309" s="271"/>
      <c r="KQE309" s="275"/>
      <c r="KQF309" s="271"/>
      <c r="KQG309" s="275"/>
      <c r="KQH309" s="271"/>
      <c r="KQI309" s="275"/>
      <c r="KQJ309" s="271"/>
      <c r="KQK309" s="275"/>
      <c r="KQL309" s="271"/>
      <c r="KQM309" s="275"/>
      <c r="KQN309" s="271"/>
      <c r="KQO309" s="275"/>
      <c r="KQP309" s="271"/>
      <c r="KQQ309" s="275"/>
      <c r="KQR309" s="271"/>
      <c r="KQS309" s="275"/>
      <c r="KQT309" s="271"/>
      <c r="KQU309" s="275"/>
      <c r="KQV309" s="271"/>
      <c r="KQW309" s="275"/>
      <c r="KQX309" s="271"/>
      <c r="KQY309" s="275"/>
      <c r="KQZ309" s="271"/>
      <c r="KRA309" s="275"/>
      <c r="KRB309" s="271"/>
      <c r="KRC309" s="275"/>
      <c r="KRD309" s="271"/>
      <c r="KRE309" s="275"/>
      <c r="KRF309" s="271"/>
      <c r="KRG309" s="275"/>
      <c r="KRH309" s="271"/>
      <c r="KRI309" s="275"/>
      <c r="KRJ309" s="271"/>
      <c r="KRK309" s="275"/>
      <c r="KRL309" s="271"/>
      <c r="KRM309" s="275"/>
      <c r="KRN309" s="271"/>
      <c r="KRO309" s="275"/>
      <c r="KRP309" s="271"/>
      <c r="KRQ309" s="275"/>
      <c r="KRR309" s="271"/>
      <c r="KRS309" s="275"/>
      <c r="KRT309" s="271"/>
      <c r="KRU309" s="275"/>
      <c r="KRV309" s="271"/>
      <c r="KRW309" s="275"/>
      <c r="KRX309" s="271"/>
      <c r="KRY309" s="275"/>
      <c r="KRZ309" s="271"/>
      <c r="KSA309" s="275"/>
      <c r="KSB309" s="271"/>
      <c r="KSC309" s="275"/>
      <c r="KSD309" s="271"/>
      <c r="KSE309" s="275"/>
      <c r="KSF309" s="271"/>
      <c r="KSG309" s="275"/>
      <c r="KSH309" s="271"/>
      <c r="KSI309" s="275"/>
      <c r="KSJ309" s="271"/>
      <c r="KSK309" s="275"/>
      <c r="KSL309" s="271"/>
      <c r="KSM309" s="275"/>
      <c r="KSN309" s="271"/>
      <c r="KSO309" s="275"/>
      <c r="KSP309" s="271"/>
      <c r="KSQ309" s="275"/>
      <c r="KSR309" s="271"/>
      <c r="KSS309" s="275"/>
      <c r="KST309" s="271"/>
      <c r="KSU309" s="275"/>
      <c r="KSV309" s="271"/>
      <c r="KSW309" s="275"/>
      <c r="KSX309" s="271"/>
      <c r="KSY309" s="275"/>
      <c r="KSZ309" s="271"/>
      <c r="KTA309" s="275"/>
      <c r="KTB309" s="271"/>
      <c r="KTC309" s="275"/>
      <c r="KTD309" s="271"/>
      <c r="KTE309" s="275"/>
      <c r="KTF309" s="271"/>
      <c r="KTG309" s="275"/>
      <c r="KTH309" s="271"/>
      <c r="KTI309" s="275"/>
      <c r="KTJ309" s="271"/>
      <c r="KTK309" s="275"/>
      <c r="KTL309" s="271"/>
      <c r="KTM309" s="275"/>
      <c r="KTN309" s="271"/>
      <c r="KTO309" s="275"/>
      <c r="KTP309" s="271"/>
      <c r="KTQ309" s="275"/>
      <c r="KTR309" s="271"/>
      <c r="KTS309" s="275"/>
      <c r="KTT309" s="271"/>
      <c r="KTU309" s="275"/>
      <c r="KTV309" s="271"/>
      <c r="KTW309" s="275"/>
      <c r="KTX309" s="271"/>
      <c r="KTY309" s="275"/>
      <c r="KTZ309" s="271"/>
      <c r="KUA309" s="275"/>
      <c r="KUB309" s="271"/>
      <c r="KUC309" s="275"/>
      <c r="KUD309" s="271"/>
      <c r="KUE309" s="275"/>
      <c r="KUF309" s="271"/>
      <c r="KUG309" s="275"/>
      <c r="KUH309" s="271"/>
      <c r="KUI309" s="275"/>
      <c r="KUJ309" s="271"/>
      <c r="KUK309" s="275"/>
      <c r="KUL309" s="271"/>
      <c r="KUM309" s="275"/>
      <c r="KUN309" s="271"/>
      <c r="KUO309" s="275"/>
      <c r="KUP309" s="271"/>
      <c r="KUQ309" s="275"/>
      <c r="KUR309" s="271"/>
      <c r="KUS309" s="275"/>
      <c r="KUT309" s="271"/>
      <c r="KUU309" s="275"/>
      <c r="KUV309" s="271"/>
      <c r="KUW309" s="275"/>
      <c r="KUX309" s="271"/>
      <c r="KUY309" s="275"/>
      <c r="KUZ309" s="271"/>
      <c r="KVA309" s="275"/>
      <c r="KVB309" s="271"/>
      <c r="KVC309" s="275"/>
      <c r="KVD309" s="271"/>
      <c r="KVE309" s="275"/>
      <c r="KVF309" s="271"/>
      <c r="KVG309" s="275"/>
      <c r="KVH309" s="271"/>
      <c r="KVI309" s="275"/>
      <c r="KVJ309" s="271"/>
      <c r="KVK309" s="275"/>
      <c r="KVL309" s="271"/>
      <c r="KVM309" s="275"/>
      <c r="KVN309" s="271"/>
      <c r="KVO309" s="275"/>
      <c r="KVP309" s="271"/>
      <c r="KVQ309" s="275"/>
      <c r="KVR309" s="271"/>
      <c r="KVS309" s="275"/>
      <c r="KVT309" s="271"/>
      <c r="KVU309" s="275"/>
      <c r="KVV309" s="271"/>
      <c r="KVW309" s="275"/>
      <c r="KVX309" s="271"/>
      <c r="KVY309" s="275"/>
      <c r="KVZ309" s="271"/>
      <c r="KWA309" s="275"/>
      <c r="KWB309" s="271"/>
      <c r="KWC309" s="275"/>
      <c r="KWD309" s="271"/>
      <c r="KWE309" s="275"/>
      <c r="KWF309" s="271"/>
      <c r="KWG309" s="275"/>
      <c r="KWH309" s="271"/>
      <c r="KWI309" s="275"/>
      <c r="KWJ309" s="271"/>
      <c r="KWK309" s="275"/>
      <c r="KWL309" s="271"/>
      <c r="KWM309" s="275"/>
      <c r="KWN309" s="271"/>
      <c r="KWO309" s="275"/>
      <c r="KWP309" s="271"/>
      <c r="KWQ309" s="275"/>
      <c r="KWR309" s="271"/>
      <c r="KWS309" s="275"/>
      <c r="KWT309" s="271"/>
      <c r="KWU309" s="275"/>
      <c r="KWV309" s="271"/>
      <c r="KWW309" s="275"/>
      <c r="KWX309" s="271"/>
      <c r="KWY309" s="275"/>
      <c r="KWZ309" s="271"/>
      <c r="KXA309" s="275"/>
      <c r="KXB309" s="271"/>
      <c r="KXC309" s="275"/>
      <c r="KXD309" s="271"/>
      <c r="KXE309" s="275"/>
      <c r="KXF309" s="271"/>
      <c r="KXG309" s="275"/>
      <c r="KXH309" s="271"/>
      <c r="KXI309" s="275"/>
      <c r="KXJ309" s="271"/>
      <c r="KXK309" s="275"/>
      <c r="KXL309" s="271"/>
      <c r="KXM309" s="275"/>
      <c r="KXN309" s="271"/>
      <c r="KXO309" s="275"/>
      <c r="KXP309" s="271"/>
      <c r="KXQ309" s="275"/>
      <c r="KXR309" s="271"/>
      <c r="KXS309" s="275"/>
      <c r="KXT309" s="271"/>
      <c r="KXU309" s="275"/>
      <c r="KXV309" s="271"/>
      <c r="KXW309" s="275"/>
      <c r="KXX309" s="271"/>
      <c r="KXY309" s="275"/>
      <c r="KXZ309" s="271"/>
      <c r="KYA309" s="275"/>
      <c r="KYB309" s="271"/>
      <c r="KYC309" s="275"/>
      <c r="KYD309" s="271"/>
      <c r="KYE309" s="275"/>
      <c r="KYF309" s="271"/>
      <c r="KYG309" s="275"/>
      <c r="KYH309" s="271"/>
      <c r="KYI309" s="275"/>
      <c r="KYJ309" s="271"/>
      <c r="KYK309" s="275"/>
      <c r="KYL309" s="271"/>
      <c r="KYM309" s="275"/>
      <c r="KYN309" s="271"/>
      <c r="KYO309" s="275"/>
      <c r="KYP309" s="271"/>
      <c r="KYQ309" s="275"/>
      <c r="KYR309" s="271"/>
      <c r="KYS309" s="275"/>
      <c r="KYT309" s="271"/>
      <c r="KYU309" s="275"/>
      <c r="KYV309" s="271"/>
      <c r="KYW309" s="275"/>
      <c r="KYX309" s="271"/>
      <c r="KYY309" s="275"/>
      <c r="KYZ309" s="271"/>
      <c r="KZA309" s="275"/>
      <c r="KZB309" s="271"/>
      <c r="KZC309" s="275"/>
      <c r="KZD309" s="271"/>
      <c r="KZE309" s="275"/>
      <c r="KZF309" s="271"/>
      <c r="KZG309" s="275"/>
      <c r="KZH309" s="271"/>
      <c r="KZI309" s="275"/>
      <c r="KZJ309" s="271"/>
      <c r="KZK309" s="275"/>
      <c r="KZL309" s="271"/>
      <c r="KZM309" s="275"/>
      <c r="KZN309" s="271"/>
      <c r="KZO309" s="275"/>
      <c r="KZP309" s="271"/>
      <c r="KZQ309" s="275"/>
      <c r="KZR309" s="271"/>
      <c r="KZS309" s="275"/>
      <c r="KZT309" s="271"/>
      <c r="KZU309" s="275"/>
      <c r="KZV309" s="271"/>
      <c r="KZW309" s="275"/>
      <c r="KZX309" s="271"/>
      <c r="KZY309" s="275"/>
      <c r="KZZ309" s="271"/>
      <c r="LAA309" s="275"/>
      <c r="LAB309" s="271"/>
      <c r="LAC309" s="275"/>
      <c r="LAD309" s="271"/>
      <c r="LAE309" s="275"/>
      <c r="LAF309" s="271"/>
      <c r="LAG309" s="275"/>
      <c r="LAH309" s="271"/>
      <c r="LAI309" s="275"/>
      <c r="LAJ309" s="271"/>
      <c r="LAK309" s="275"/>
      <c r="LAL309" s="271"/>
      <c r="LAM309" s="275"/>
      <c r="LAN309" s="271"/>
      <c r="LAO309" s="275"/>
      <c r="LAP309" s="271"/>
      <c r="LAQ309" s="275"/>
      <c r="LAR309" s="271"/>
      <c r="LAS309" s="275"/>
      <c r="LAT309" s="271"/>
      <c r="LAU309" s="275"/>
      <c r="LAV309" s="271"/>
      <c r="LAW309" s="275"/>
      <c r="LAX309" s="271"/>
      <c r="LAY309" s="275"/>
      <c r="LAZ309" s="271"/>
      <c r="LBA309" s="275"/>
      <c r="LBB309" s="271"/>
      <c r="LBC309" s="275"/>
      <c r="LBD309" s="271"/>
      <c r="LBE309" s="275"/>
      <c r="LBF309" s="271"/>
      <c r="LBG309" s="275"/>
      <c r="LBH309" s="271"/>
      <c r="LBI309" s="275"/>
      <c r="LBJ309" s="271"/>
      <c r="LBK309" s="275"/>
      <c r="LBL309" s="271"/>
      <c r="LBM309" s="275"/>
      <c r="LBN309" s="271"/>
      <c r="LBO309" s="275"/>
      <c r="LBP309" s="271"/>
      <c r="LBQ309" s="275"/>
      <c r="LBR309" s="271"/>
      <c r="LBS309" s="275"/>
      <c r="LBT309" s="271"/>
      <c r="LBU309" s="275"/>
      <c r="LBV309" s="271"/>
      <c r="LBW309" s="275"/>
      <c r="LBX309" s="271"/>
      <c r="LBY309" s="275"/>
      <c r="LBZ309" s="271"/>
      <c r="LCA309" s="275"/>
      <c r="LCB309" s="271"/>
      <c r="LCC309" s="275"/>
      <c r="LCD309" s="271"/>
      <c r="LCE309" s="275"/>
      <c r="LCF309" s="271"/>
      <c r="LCG309" s="275"/>
      <c r="LCH309" s="271"/>
      <c r="LCI309" s="275"/>
      <c r="LCJ309" s="271"/>
      <c r="LCK309" s="275"/>
      <c r="LCL309" s="271"/>
      <c r="LCM309" s="275"/>
      <c r="LCN309" s="271"/>
      <c r="LCO309" s="275"/>
      <c r="LCP309" s="271"/>
      <c r="LCQ309" s="275"/>
      <c r="LCR309" s="271"/>
      <c r="LCS309" s="275"/>
      <c r="LCT309" s="271"/>
      <c r="LCU309" s="275"/>
      <c r="LCV309" s="271"/>
      <c r="LCW309" s="275"/>
      <c r="LCX309" s="271"/>
      <c r="LCY309" s="275"/>
      <c r="LCZ309" s="271"/>
      <c r="LDA309" s="275"/>
      <c r="LDB309" s="271"/>
      <c r="LDC309" s="275"/>
      <c r="LDD309" s="271"/>
      <c r="LDE309" s="275"/>
      <c r="LDF309" s="271"/>
      <c r="LDG309" s="275"/>
      <c r="LDH309" s="271"/>
      <c r="LDI309" s="275"/>
      <c r="LDJ309" s="271"/>
      <c r="LDK309" s="275"/>
      <c r="LDL309" s="271"/>
      <c r="LDM309" s="275"/>
      <c r="LDN309" s="271"/>
      <c r="LDO309" s="275"/>
      <c r="LDP309" s="271"/>
      <c r="LDQ309" s="275"/>
      <c r="LDR309" s="271"/>
      <c r="LDS309" s="275"/>
      <c r="LDT309" s="271"/>
      <c r="LDU309" s="275"/>
      <c r="LDV309" s="271"/>
      <c r="LDW309" s="275"/>
      <c r="LDX309" s="271"/>
      <c r="LDY309" s="275"/>
      <c r="LDZ309" s="271"/>
      <c r="LEA309" s="275"/>
      <c r="LEB309" s="271"/>
      <c r="LEC309" s="275"/>
      <c r="LED309" s="271"/>
      <c r="LEE309" s="275"/>
      <c r="LEF309" s="271"/>
      <c r="LEG309" s="275"/>
      <c r="LEH309" s="271"/>
      <c r="LEI309" s="275"/>
      <c r="LEJ309" s="271"/>
      <c r="LEK309" s="275"/>
      <c r="LEL309" s="271"/>
      <c r="LEM309" s="275"/>
      <c r="LEN309" s="271"/>
      <c r="LEO309" s="275"/>
      <c r="LEP309" s="271"/>
      <c r="LEQ309" s="275"/>
      <c r="LER309" s="271"/>
      <c r="LES309" s="275"/>
      <c r="LET309" s="271"/>
      <c r="LEU309" s="275"/>
      <c r="LEV309" s="271"/>
      <c r="LEW309" s="275"/>
      <c r="LEX309" s="271"/>
      <c r="LEY309" s="275"/>
      <c r="LEZ309" s="271"/>
      <c r="LFA309" s="275"/>
      <c r="LFB309" s="271"/>
      <c r="LFC309" s="275"/>
      <c r="LFD309" s="271"/>
      <c r="LFE309" s="275"/>
      <c r="LFF309" s="271"/>
      <c r="LFG309" s="275"/>
      <c r="LFH309" s="271"/>
      <c r="LFI309" s="275"/>
      <c r="LFJ309" s="271"/>
      <c r="LFK309" s="275"/>
      <c r="LFL309" s="271"/>
      <c r="LFM309" s="275"/>
      <c r="LFN309" s="271"/>
      <c r="LFO309" s="275"/>
      <c r="LFP309" s="271"/>
      <c r="LFQ309" s="275"/>
      <c r="LFR309" s="271"/>
      <c r="LFS309" s="275"/>
      <c r="LFT309" s="271"/>
      <c r="LFU309" s="275"/>
      <c r="LFV309" s="271"/>
      <c r="LFW309" s="275"/>
      <c r="LFX309" s="271"/>
      <c r="LFY309" s="275"/>
      <c r="LFZ309" s="271"/>
      <c r="LGA309" s="275"/>
      <c r="LGB309" s="271"/>
      <c r="LGC309" s="275"/>
      <c r="LGD309" s="271"/>
      <c r="LGE309" s="275"/>
      <c r="LGF309" s="271"/>
      <c r="LGG309" s="275"/>
      <c r="LGH309" s="271"/>
      <c r="LGI309" s="275"/>
      <c r="LGJ309" s="271"/>
      <c r="LGK309" s="275"/>
      <c r="LGL309" s="271"/>
      <c r="LGM309" s="275"/>
      <c r="LGN309" s="271"/>
      <c r="LGO309" s="275"/>
      <c r="LGP309" s="271"/>
      <c r="LGQ309" s="275"/>
      <c r="LGR309" s="271"/>
      <c r="LGS309" s="275"/>
      <c r="LGT309" s="271"/>
      <c r="LGU309" s="275"/>
      <c r="LGV309" s="271"/>
      <c r="LGW309" s="275"/>
      <c r="LGX309" s="271"/>
      <c r="LGY309" s="275"/>
      <c r="LGZ309" s="271"/>
      <c r="LHA309" s="275"/>
      <c r="LHB309" s="271"/>
      <c r="LHC309" s="275"/>
      <c r="LHD309" s="271"/>
      <c r="LHE309" s="275"/>
      <c r="LHF309" s="271"/>
      <c r="LHG309" s="275"/>
      <c r="LHH309" s="271"/>
      <c r="LHI309" s="275"/>
      <c r="LHJ309" s="271"/>
      <c r="LHK309" s="275"/>
      <c r="LHL309" s="271"/>
      <c r="LHM309" s="275"/>
      <c r="LHN309" s="271"/>
      <c r="LHO309" s="275"/>
      <c r="LHP309" s="271"/>
      <c r="LHQ309" s="275"/>
      <c r="LHR309" s="271"/>
      <c r="LHS309" s="275"/>
      <c r="LHT309" s="271"/>
      <c r="LHU309" s="275"/>
      <c r="LHV309" s="271"/>
      <c r="LHW309" s="275"/>
      <c r="LHX309" s="271"/>
      <c r="LHY309" s="275"/>
      <c r="LHZ309" s="271"/>
      <c r="LIA309" s="275"/>
      <c r="LIB309" s="271"/>
      <c r="LIC309" s="275"/>
      <c r="LID309" s="271"/>
      <c r="LIE309" s="275"/>
      <c r="LIF309" s="271"/>
      <c r="LIG309" s="275"/>
      <c r="LIH309" s="271"/>
      <c r="LII309" s="275"/>
      <c r="LIJ309" s="271"/>
      <c r="LIK309" s="275"/>
      <c r="LIL309" s="271"/>
      <c r="LIM309" s="275"/>
      <c r="LIN309" s="271"/>
      <c r="LIO309" s="275"/>
      <c r="LIP309" s="271"/>
      <c r="LIQ309" s="275"/>
      <c r="LIR309" s="271"/>
      <c r="LIS309" s="275"/>
      <c r="LIT309" s="271"/>
      <c r="LIU309" s="275"/>
      <c r="LIV309" s="271"/>
      <c r="LIW309" s="275"/>
      <c r="LIX309" s="271"/>
      <c r="LIY309" s="275"/>
      <c r="LIZ309" s="271"/>
      <c r="LJA309" s="275"/>
      <c r="LJB309" s="271"/>
      <c r="LJC309" s="275"/>
      <c r="LJD309" s="271"/>
      <c r="LJE309" s="275"/>
      <c r="LJF309" s="271"/>
      <c r="LJG309" s="275"/>
      <c r="LJH309" s="271"/>
      <c r="LJI309" s="275"/>
      <c r="LJJ309" s="271"/>
      <c r="LJK309" s="275"/>
      <c r="LJL309" s="271"/>
      <c r="LJM309" s="275"/>
      <c r="LJN309" s="271"/>
      <c r="LJO309" s="275"/>
      <c r="LJP309" s="271"/>
      <c r="LJQ309" s="275"/>
      <c r="LJR309" s="271"/>
      <c r="LJS309" s="275"/>
      <c r="LJT309" s="271"/>
      <c r="LJU309" s="275"/>
      <c r="LJV309" s="271"/>
      <c r="LJW309" s="275"/>
      <c r="LJX309" s="271"/>
      <c r="LJY309" s="275"/>
      <c r="LJZ309" s="271"/>
      <c r="LKA309" s="275"/>
      <c r="LKB309" s="271"/>
      <c r="LKC309" s="275"/>
      <c r="LKD309" s="271"/>
      <c r="LKE309" s="275"/>
      <c r="LKF309" s="271"/>
      <c r="LKG309" s="275"/>
      <c r="LKH309" s="271"/>
      <c r="LKI309" s="275"/>
      <c r="LKJ309" s="271"/>
      <c r="LKK309" s="275"/>
      <c r="LKL309" s="271"/>
      <c r="LKM309" s="275"/>
      <c r="LKN309" s="271"/>
      <c r="LKO309" s="275"/>
      <c r="LKP309" s="271"/>
      <c r="LKQ309" s="275"/>
      <c r="LKR309" s="271"/>
      <c r="LKS309" s="275"/>
      <c r="LKT309" s="271"/>
      <c r="LKU309" s="275"/>
      <c r="LKV309" s="271"/>
      <c r="LKW309" s="275"/>
      <c r="LKX309" s="271"/>
      <c r="LKY309" s="275"/>
      <c r="LKZ309" s="271"/>
      <c r="LLA309" s="275"/>
      <c r="LLB309" s="271"/>
      <c r="LLC309" s="275"/>
      <c r="LLD309" s="271"/>
      <c r="LLE309" s="275"/>
      <c r="LLF309" s="271"/>
      <c r="LLG309" s="275"/>
      <c r="LLH309" s="271"/>
      <c r="LLI309" s="275"/>
      <c r="LLJ309" s="271"/>
      <c r="LLK309" s="275"/>
      <c r="LLL309" s="271"/>
      <c r="LLM309" s="275"/>
      <c r="LLN309" s="271"/>
      <c r="LLO309" s="275"/>
      <c r="LLP309" s="271"/>
      <c r="LLQ309" s="275"/>
      <c r="LLR309" s="271"/>
      <c r="LLS309" s="275"/>
      <c r="LLT309" s="271"/>
      <c r="LLU309" s="275"/>
      <c r="LLV309" s="271"/>
      <c r="LLW309" s="275"/>
      <c r="LLX309" s="271"/>
      <c r="LLY309" s="275"/>
      <c r="LLZ309" s="271"/>
      <c r="LMA309" s="275"/>
      <c r="LMB309" s="271"/>
      <c r="LMC309" s="275"/>
      <c r="LMD309" s="271"/>
      <c r="LME309" s="275"/>
      <c r="LMF309" s="271"/>
      <c r="LMG309" s="275"/>
      <c r="LMH309" s="271"/>
      <c r="LMI309" s="275"/>
      <c r="LMJ309" s="271"/>
      <c r="LMK309" s="275"/>
      <c r="LML309" s="271"/>
      <c r="LMM309" s="275"/>
      <c r="LMN309" s="271"/>
      <c r="LMO309" s="275"/>
      <c r="LMP309" s="271"/>
      <c r="LMQ309" s="275"/>
      <c r="LMR309" s="271"/>
      <c r="LMS309" s="275"/>
      <c r="LMT309" s="271"/>
      <c r="LMU309" s="275"/>
      <c r="LMV309" s="271"/>
      <c r="LMW309" s="275"/>
      <c r="LMX309" s="271"/>
      <c r="LMY309" s="275"/>
      <c r="LMZ309" s="271"/>
      <c r="LNA309" s="275"/>
      <c r="LNB309" s="271"/>
      <c r="LNC309" s="275"/>
      <c r="LND309" s="271"/>
      <c r="LNE309" s="275"/>
      <c r="LNF309" s="271"/>
      <c r="LNG309" s="275"/>
      <c r="LNH309" s="271"/>
      <c r="LNI309" s="275"/>
      <c r="LNJ309" s="271"/>
      <c r="LNK309" s="275"/>
      <c r="LNL309" s="271"/>
      <c r="LNM309" s="275"/>
      <c r="LNN309" s="271"/>
      <c r="LNO309" s="275"/>
      <c r="LNP309" s="271"/>
      <c r="LNQ309" s="275"/>
      <c r="LNR309" s="271"/>
      <c r="LNS309" s="275"/>
      <c r="LNT309" s="271"/>
      <c r="LNU309" s="275"/>
      <c r="LNV309" s="271"/>
      <c r="LNW309" s="275"/>
      <c r="LNX309" s="271"/>
      <c r="LNY309" s="275"/>
      <c r="LNZ309" s="271"/>
      <c r="LOA309" s="275"/>
      <c r="LOB309" s="271"/>
      <c r="LOC309" s="275"/>
      <c r="LOD309" s="271"/>
      <c r="LOE309" s="275"/>
      <c r="LOF309" s="271"/>
      <c r="LOG309" s="275"/>
      <c r="LOH309" s="271"/>
      <c r="LOI309" s="275"/>
      <c r="LOJ309" s="271"/>
      <c r="LOK309" s="275"/>
      <c r="LOL309" s="271"/>
      <c r="LOM309" s="275"/>
      <c r="LON309" s="271"/>
      <c r="LOO309" s="275"/>
      <c r="LOP309" s="271"/>
      <c r="LOQ309" s="275"/>
      <c r="LOR309" s="271"/>
      <c r="LOS309" s="275"/>
      <c r="LOT309" s="271"/>
      <c r="LOU309" s="275"/>
      <c r="LOV309" s="271"/>
      <c r="LOW309" s="275"/>
      <c r="LOX309" s="271"/>
      <c r="LOY309" s="275"/>
      <c r="LOZ309" s="271"/>
      <c r="LPA309" s="275"/>
      <c r="LPB309" s="271"/>
      <c r="LPC309" s="275"/>
      <c r="LPD309" s="271"/>
      <c r="LPE309" s="275"/>
      <c r="LPF309" s="271"/>
      <c r="LPG309" s="275"/>
      <c r="LPH309" s="271"/>
      <c r="LPI309" s="275"/>
      <c r="LPJ309" s="271"/>
      <c r="LPK309" s="275"/>
      <c r="LPL309" s="271"/>
      <c r="LPM309" s="275"/>
      <c r="LPN309" s="271"/>
      <c r="LPO309" s="275"/>
      <c r="LPP309" s="271"/>
      <c r="LPQ309" s="275"/>
      <c r="LPR309" s="271"/>
      <c r="LPS309" s="275"/>
      <c r="LPT309" s="271"/>
      <c r="LPU309" s="275"/>
      <c r="LPV309" s="271"/>
      <c r="LPW309" s="275"/>
      <c r="LPX309" s="271"/>
      <c r="LPY309" s="275"/>
      <c r="LPZ309" s="271"/>
      <c r="LQA309" s="275"/>
      <c r="LQB309" s="271"/>
      <c r="LQC309" s="275"/>
      <c r="LQD309" s="271"/>
      <c r="LQE309" s="275"/>
      <c r="LQF309" s="271"/>
      <c r="LQG309" s="275"/>
      <c r="LQH309" s="271"/>
      <c r="LQI309" s="275"/>
      <c r="LQJ309" s="271"/>
      <c r="LQK309" s="275"/>
      <c r="LQL309" s="271"/>
      <c r="LQM309" s="275"/>
      <c r="LQN309" s="271"/>
      <c r="LQO309" s="275"/>
      <c r="LQP309" s="271"/>
      <c r="LQQ309" s="275"/>
      <c r="LQR309" s="271"/>
      <c r="LQS309" s="275"/>
      <c r="LQT309" s="271"/>
      <c r="LQU309" s="275"/>
      <c r="LQV309" s="271"/>
      <c r="LQW309" s="275"/>
      <c r="LQX309" s="271"/>
      <c r="LQY309" s="275"/>
      <c r="LQZ309" s="271"/>
      <c r="LRA309" s="275"/>
      <c r="LRB309" s="271"/>
      <c r="LRC309" s="275"/>
      <c r="LRD309" s="271"/>
      <c r="LRE309" s="275"/>
      <c r="LRF309" s="271"/>
      <c r="LRG309" s="275"/>
      <c r="LRH309" s="271"/>
      <c r="LRI309" s="275"/>
      <c r="LRJ309" s="271"/>
      <c r="LRK309" s="275"/>
      <c r="LRL309" s="271"/>
      <c r="LRM309" s="275"/>
      <c r="LRN309" s="271"/>
      <c r="LRO309" s="275"/>
      <c r="LRP309" s="271"/>
      <c r="LRQ309" s="275"/>
      <c r="LRR309" s="271"/>
      <c r="LRS309" s="275"/>
      <c r="LRT309" s="271"/>
      <c r="LRU309" s="275"/>
      <c r="LRV309" s="271"/>
      <c r="LRW309" s="275"/>
      <c r="LRX309" s="271"/>
      <c r="LRY309" s="275"/>
      <c r="LRZ309" s="271"/>
      <c r="LSA309" s="275"/>
      <c r="LSB309" s="271"/>
      <c r="LSC309" s="275"/>
      <c r="LSD309" s="271"/>
      <c r="LSE309" s="275"/>
      <c r="LSF309" s="271"/>
      <c r="LSG309" s="275"/>
      <c r="LSH309" s="271"/>
      <c r="LSI309" s="275"/>
      <c r="LSJ309" s="271"/>
      <c r="LSK309" s="275"/>
      <c r="LSL309" s="271"/>
      <c r="LSM309" s="275"/>
      <c r="LSN309" s="271"/>
      <c r="LSO309" s="275"/>
      <c r="LSP309" s="271"/>
      <c r="LSQ309" s="275"/>
      <c r="LSR309" s="271"/>
      <c r="LSS309" s="275"/>
      <c r="LST309" s="271"/>
      <c r="LSU309" s="275"/>
      <c r="LSV309" s="271"/>
      <c r="LSW309" s="275"/>
      <c r="LSX309" s="271"/>
      <c r="LSY309" s="275"/>
      <c r="LSZ309" s="271"/>
      <c r="LTA309" s="275"/>
      <c r="LTB309" s="271"/>
      <c r="LTC309" s="275"/>
      <c r="LTD309" s="271"/>
      <c r="LTE309" s="275"/>
      <c r="LTF309" s="271"/>
      <c r="LTG309" s="275"/>
      <c r="LTH309" s="271"/>
      <c r="LTI309" s="275"/>
      <c r="LTJ309" s="271"/>
      <c r="LTK309" s="275"/>
      <c r="LTL309" s="271"/>
      <c r="LTM309" s="275"/>
      <c r="LTN309" s="271"/>
      <c r="LTO309" s="275"/>
      <c r="LTP309" s="271"/>
      <c r="LTQ309" s="275"/>
      <c r="LTR309" s="271"/>
      <c r="LTS309" s="275"/>
      <c r="LTT309" s="271"/>
      <c r="LTU309" s="275"/>
      <c r="LTV309" s="271"/>
      <c r="LTW309" s="275"/>
      <c r="LTX309" s="271"/>
      <c r="LTY309" s="275"/>
      <c r="LTZ309" s="271"/>
      <c r="LUA309" s="275"/>
      <c r="LUB309" s="271"/>
      <c r="LUC309" s="275"/>
      <c r="LUD309" s="271"/>
      <c r="LUE309" s="275"/>
      <c r="LUF309" s="271"/>
      <c r="LUG309" s="275"/>
      <c r="LUH309" s="271"/>
      <c r="LUI309" s="275"/>
      <c r="LUJ309" s="271"/>
      <c r="LUK309" s="275"/>
      <c r="LUL309" s="271"/>
      <c r="LUM309" s="275"/>
      <c r="LUN309" s="271"/>
      <c r="LUO309" s="275"/>
      <c r="LUP309" s="271"/>
      <c r="LUQ309" s="275"/>
      <c r="LUR309" s="271"/>
      <c r="LUS309" s="275"/>
      <c r="LUT309" s="271"/>
      <c r="LUU309" s="275"/>
      <c r="LUV309" s="271"/>
      <c r="LUW309" s="275"/>
      <c r="LUX309" s="271"/>
      <c r="LUY309" s="275"/>
      <c r="LUZ309" s="271"/>
      <c r="LVA309" s="275"/>
      <c r="LVB309" s="271"/>
      <c r="LVC309" s="275"/>
      <c r="LVD309" s="271"/>
      <c r="LVE309" s="275"/>
      <c r="LVF309" s="271"/>
      <c r="LVG309" s="275"/>
      <c r="LVH309" s="271"/>
      <c r="LVI309" s="275"/>
      <c r="LVJ309" s="271"/>
      <c r="LVK309" s="275"/>
      <c r="LVL309" s="271"/>
      <c r="LVM309" s="275"/>
      <c r="LVN309" s="271"/>
      <c r="LVO309" s="275"/>
      <c r="LVP309" s="271"/>
      <c r="LVQ309" s="275"/>
      <c r="LVR309" s="271"/>
      <c r="LVS309" s="275"/>
      <c r="LVT309" s="271"/>
      <c r="LVU309" s="275"/>
      <c r="LVV309" s="271"/>
      <c r="LVW309" s="275"/>
      <c r="LVX309" s="271"/>
      <c r="LVY309" s="275"/>
      <c r="LVZ309" s="271"/>
      <c r="LWA309" s="275"/>
      <c r="LWB309" s="271"/>
      <c r="LWC309" s="275"/>
      <c r="LWD309" s="271"/>
      <c r="LWE309" s="275"/>
      <c r="LWF309" s="271"/>
      <c r="LWG309" s="275"/>
      <c r="LWH309" s="271"/>
      <c r="LWI309" s="275"/>
      <c r="LWJ309" s="271"/>
      <c r="LWK309" s="275"/>
      <c r="LWL309" s="271"/>
      <c r="LWM309" s="275"/>
      <c r="LWN309" s="271"/>
      <c r="LWO309" s="275"/>
      <c r="LWP309" s="271"/>
      <c r="LWQ309" s="275"/>
      <c r="LWR309" s="271"/>
      <c r="LWS309" s="275"/>
      <c r="LWT309" s="271"/>
      <c r="LWU309" s="275"/>
      <c r="LWV309" s="271"/>
      <c r="LWW309" s="275"/>
      <c r="LWX309" s="271"/>
      <c r="LWY309" s="275"/>
      <c r="LWZ309" s="271"/>
      <c r="LXA309" s="275"/>
      <c r="LXB309" s="271"/>
      <c r="LXC309" s="275"/>
      <c r="LXD309" s="271"/>
      <c r="LXE309" s="275"/>
      <c r="LXF309" s="271"/>
      <c r="LXG309" s="275"/>
      <c r="LXH309" s="271"/>
      <c r="LXI309" s="275"/>
      <c r="LXJ309" s="271"/>
      <c r="LXK309" s="275"/>
      <c r="LXL309" s="271"/>
      <c r="LXM309" s="275"/>
      <c r="LXN309" s="271"/>
      <c r="LXO309" s="275"/>
      <c r="LXP309" s="271"/>
      <c r="LXQ309" s="275"/>
      <c r="LXR309" s="271"/>
      <c r="LXS309" s="275"/>
      <c r="LXT309" s="271"/>
      <c r="LXU309" s="275"/>
      <c r="LXV309" s="271"/>
      <c r="LXW309" s="275"/>
      <c r="LXX309" s="271"/>
      <c r="LXY309" s="275"/>
      <c r="LXZ309" s="271"/>
      <c r="LYA309" s="275"/>
      <c r="LYB309" s="271"/>
      <c r="LYC309" s="275"/>
      <c r="LYD309" s="271"/>
      <c r="LYE309" s="275"/>
      <c r="LYF309" s="271"/>
      <c r="LYG309" s="275"/>
      <c r="LYH309" s="271"/>
      <c r="LYI309" s="275"/>
      <c r="LYJ309" s="271"/>
      <c r="LYK309" s="275"/>
      <c r="LYL309" s="271"/>
      <c r="LYM309" s="275"/>
      <c r="LYN309" s="271"/>
      <c r="LYO309" s="275"/>
      <c r="LYP309" s="271"/>
      <c r="LYQ309" s="275"/>
      <c r="LYR309" s="271"/>
      <c r="LYS309" s="275"/>
      <c r="LYT309" s="271"/>
      <c r="LYU309" s="275"/>
      <c r="LYV309" s="271"/>
      <c r="LYW309" s="275"/>
      <c r="LYX309" s="271"/>
      <c r="LYY309" s="275"/>
      <c r="LYZ309" s="271"/>
      <c r="LZA309" s="275"/>
      <c r="LZB309" s="271"/>
      <c r="LZC309" s="275"/>
      <c r="LZD309" s="271"/>
      <c r="LZE309" s="275"/>
      <c r="LZF309" s="271"/>
      <c r="LZG309" s="275"/>
      <c r="LZH309" s="271"/>
      <c r="LZI309" s="275"/>
      <c r="LZJ309" s="271"/>
      <c r="LZK309" s="275"/>
      <c r="LZL309" s="271"/>
      <c r="LZM309" s="275"/>
      <c r="LZN309" s="271"/>
      <c r="LZO309" s="275"/>
      <c r="LZP309" s="271"/>
      <c r="LZQ309" s="275"/>
      <c r="LZR309" s="271"/>
      <c r="LZS309" s="275"/>
      <c r="LZT309" s="271"/>
      <c r="LZU309" s="275"/>
      <c r="LZV309" s="271"/>
      <c r="LZW309" s="275"/>
      <c r="LZX309" s="271"/>
      <c r="LZY309" s="275"/>
      <c r="LZZ309" s="271"/>
      <c r="MAA309" s="275"/>
      <c r="MAB309" s="271"/>
      <c r="MAC309" s="275"/>
      <c r="MAD309" s="271"/>
      <c r="MAE309" s="275"/>
      <c r="MAF309" s="271"/>
      <c r="MAG309" s="275"/>
      <c r="MAH309" s="271"/>
      <c r="MAI309" s="275"/>
      <c r="MAJ309" s="271"/>
      <c r="MAK309" s="275"/>
      <c r="MAL309" s="271"/>
      <c r="MAM309" s="275"/>
      <c r="MAN309" s="271"/>
      <c r="MAO309" s="275"/>
      <c r="MAP309" s="271"/>
      <c r="MAQ309" s="275"/>
      <c r="MAR309" s="271"/>
      <c r="MAS309" s="275"/>
      <c r="MAT309" s="271"/>
      <c r="MAU309" s="275"/>
      <c r="MAV309" s="271"/>
      <c r="MAW309" s="275"/>
      <c r="MAX309" s="271"/>
      <c r="MAY309" s="275"/>
      <c r="MAZ309" s="271"/>
      <c r="MBA309" s="275"/>
      <c r="MBB309" s="271"/>
      <c r="MBC309" s="275"/>
      <c r="MBD309" s="271"/>
      <c r="MBE309" s="275"/>
      <c r="MBF309" s="271"/>
      <c r="MBG309" s="275"/>
      <c r="MBH309" s="271"/>
      <c r="MBI309" s="275"/>
      <c r="MBJ309" s="271"/>
      <c r="MBK309" s="275"/>
      <c r="MBL309" s="271"/>
      <c r="MBM309" s="275"/>
      <c r="MBN309" s="271"/>
      <c r="MBO309" s="275"/>
      <c r="MBP309" s="271"/>
      <c r="MBQ309" s="275"/>
      <c r="MBR309" s="271"/>
      <c r="MBS309" s="275"/>
      <c r="MBT309" s="271"/>
      <c r="MBU309" s="275"/>
      <c r="MBV309" s="271"/>
      <c r="MBW309" s="275"/>
      <c r="MBX309" s="271"/>
      <c r="MBY309" s="275"/>
      <c r="MBZ309" s="271"/>
      <c r="MCA309" s="275"/>
      <c r="MCB309" s="271"/>
      <c r="MCC309" s="275"/>
      <c r="MCD309" s="271"/>
      <c r="MCE309" s="275"/>
      <c r="MCF309" s="271"/>
      <c r="MCG309" s="275"/>
      <c r="MCH309" s="271"/>
      <c r="MCI309" s="275"/>
      <c r="MCJ309" s="271"/>
      <c r="MCK309" s="275"/>
      <c r="MCL309" s="271"/>
      <c r="MCM309" s="275"/>
      <c r="MCN309" s="271"/>
      <c r="MCO309" s="275"/>
      <c r="MCP309" s="271"/>
      <c r="MCQ309" s="275"/>
      <c r="MCR309" s="271"/>
      <c r="MCS309" s="275"/>
      <c r="MCT309" s="271"/>
      <c r="MCU309" s="275"/>
      <c r="MCV309" s="271"/>
      <c r="MCW309" s="275"/>
      <c r="MCX309" s="271"/>
      <c r="MCY309" s="275"/>
      <c r="MCZ309" s="271"/>
      <c r="MDA309" s="275"/>
      <c r="MDB309" s="271"/>
      <c r="MDC309" s="275"/>
      <c r="MDD309" s="271"/>
      <c r="MDE309" s="275"/>
      <c r="MDF309" s="271"/>
      <c r="MDG309" s="275"/>
      <c r="MDH309" s="271"/>
      <c r="MDI309" s="275"/>
      <c r="MDJ309" s="271"/>
      <c r="MDK309" s="275"/>
      <c r="MDL309" s="271"/>
      <c r="MDM309" s="275"/>
      <c r="MDN309" s="271"/>
      <c r="MDO309" s="275"/>
      <c r="MDP309" s="271"/>
      <c r="MDQ309" s="275"/>
      <c r="MDR309" s="271"/>
      <c r="MDS309" s="275"/>
      <c r="MDT309" s="271"/>
      <c r="MDU309" s="275"/>
      <c r="MDV309" s="271"/>
      <c r="MDW309" s="275"/>
      <c r="MDX309" s="271"/>
      <c r="MDY309" s="275"/>
      <c r="MDZ309" s="271"/>
      <c r="MEA309" s="275"/>
      <c r="MEB309" s="271"/>
      <c r="MEC309" s="275"/>
      <c r="MED309" s="271"/>
      <c r="MEE309" s="275"/>
      <c r="MEF309" s="271"/>
      <c r="MEG309" s="275"/>
      <c r="MEH309" s="271"/>
      <c r="MEI309" s="275"/>
      <c r="MEJ309" s="271"/>
      <c r="MEK309" s="275"/>
      <c r="MEL309" s="271"/>
      <c r="MEM309" s="275"/>
      <c r="MEN309" s="271"/>
      <c r="MEO309" s="275"/>
      <c r="MEP309" s="271"/>
      <c r="MEQ309" s="275"/>
      <c r="MER309" s="271"/>
      <c r="MES309" s="275"/>
      <c r="MET309" s="271"/>
      <c r="MEU309" s="275"/>
      <c r="MEV309" s="271"/>
      <c r="MEW309" s="275"/>
      <c r="MEX309" s="271"/>
      <c r="MEY309" s="275"/>
      <c r="MEZ309" s="271"/>
      <c r="MFA309" s="275"/>
      <c r="MFB309" s="271"/>
      <c r="MFC309" s="275"/>
      <c r="MFD309" s="271"/>
      <c r="MFE309" s="275"/>
      <c r="MFF309" s="271"/>
      <c r="MFG309" s="275"/>
      <c r="MFH309" s="271"/>
      <c r="MFI309" s="275"/>
      <c r="MFJ309" s="271"/>
      <c r="MFK309" s="275"/>
      <c r="MFL309" s="271"/>
      <c r="MFM309" s="275"/>
      <c r="MFN309" s="271"/>
      <c r="MFO309" s="275"/>
      <c r="MFP309" s="271"/>
      <c r="MFQ309" s="275"/>
      <c r="MFR309" s="271"/>
      <c r="MFS309" s="275"/>
      <c r="MFT309" s="271"/>
      <c r="MFU309" s="275"/>
      <c r="MFV309" s="271"/>
      <c r="MFW309" s="275"/>
      <c r="MFX309" s="271"/>
      <c r="MFY309" s="275"/>
      <c r="MFZ309" s="271"/>
      <c r="MGA309" s="275"/>
      <c r="MGB309" s="271"/>
      <c r="MGC309" s="275"/>
      <c r="MGD309" s="271"/>
      <c r="MGE309" s="275"/>
      <c r="MGF309" s="271"/>
      <c r="MGG309" s="275"/>
      <c r="MGH309" s="271"/>
      <c r="MGI309" s="275"/>
      <c r="MGJ309" s="271"/>
      <c r="MGK309" s="275"/>
      <c r="MGL309" s="271"/>
      <c r="MGM309" s="275"/>
      <c r="MGN309" s="271"/>
      <c r="MGO309" s="275"/>
      <c r="MGP309" s="271"/>
      <c r="MGQ309" s="275"/>
      <c r="MGR309" s="271"/>
      <c r="MGS309" s="275"/>
      <c r="MGT309" s="271"/>
      <c r="MGU309" s="275"/>
      <c r="MGV309" s="271"/>
      <c r="MGW309" s="275"/>
      <c r="MGX309" s="271"/>
      <c r="MGY309" s="275"/>
      <c r="MGZ309" s="271"/>
      <c r="MHA309" s="275"/>
      <c r="MHB309" s="271"/>
      <c r="MHC309" s="275"/>
      <c r="MHD309" s="271"/>
      <c r="MHE309" s="275"/>
      <c r="MHF309" s="271"/>
      <c r="MHG309" s="275"/>
      <c r="MHH309" s="271"/>
      <c r="MHI309" s="275"/>
      <c r="MHJ309" s="271"/>
      <c r="MHK309" s="275"/>
      <c r="MHL309" s="271"/>
      <c r="MHM309" s="275"/>
      <c r="MHN309" s="271"/>
      <c r="MHO309" s="275"/>
      <c r="MHP309" s="271"/>
      <c r="MHQ309" s="275"/>
      <c r="MHR309" s="271"/>
      <c r="MHS309" s="275"/>
      <c r="MHT309" s="271"/>
      <c r="MHU309" s="275"/>
      <c r="MHV309" s="271"/>
      <c r="MHW309" s="275"/>
      <c r="MHX309" s="271"/>
      <c r="MHY309" s="275"/>
      <c r="MHZ309" s="271"/>
      <c r="MIA309" s="275"/>
      <c r="MIB309" s="271"/>
      <c r="MIC309" s="275"/>
      <c r="MID309" s="271"/>
      <c r="MIE309" s="275"/>
      <c r="MIF309" s="271"/>
      <c r="MIG309" s="275"/>
      <c r="MIH309" s="271"/>
      <c r="MII309" s="275"/>
      <c r="MIJ309" s="271"/>
      <c r="MIK309" s="275"/>
      <c r="MIL309" s="271"/>
      <c r="MIM309" s="275"/>
      <c r="MIN309" s="271"/>
      <c r="MIO309" s="275"/>
      <c r="MIP309" s="271"/>
      <c r="MIQ309" s="275"/>
      <c r="MIR309" s="271"/>
      <c r="MIS309" s="275"/>
      <c r="MIT309" s="271"/>
      <c r="MIU309" s="275"/>
      <c r="MIV309" s="271"/>
      <c r="MIW309" s="275"/>
      <c r="MIX309" s="271"/>
      <c r="MIY309" s="275"/>
      <c r="MIZ309" s="271"/>
      <c r="MJA309" s="275"/>
      <c r="MJB309" s="271"/>
      <c r="MJC309" s="275"/>
      <c r="MJD309" s="271"/>
      <c r="MJE309" s="275"/>
      <c r="MJF309" s="271"/>
      <c r="MJG309" s="275"/>
      <c r="MJH309" s="271"/>
      <c r="MJI309" s="275"/>
      <c r="MJJ309" s="271"/>
      <c r="MJK309" s="275"/>
      <c r="MJL309" s="271"/>
      <c r="MJM309" s="275"/>
      <c r="MJN309" s="271"/>
      <c r="MJO309" s="275"/>
      <c r="MJP309" s="271"/>
      <c r="MJQ309" s="275"/>
      <c r="MJR309" s="271"/>
      <c r="MJS309" s="275"/>
      <c r="MJT309" s="271"/>
      <c r="MJU309" s="275"/>
      <c r="MJV309" s="271"/>
      <c r="MJW309" s="275"/>
      <c r="MJX309" s="271"/>
      <c r="MJY309" s="275"/>
      <c r="MJZ309" s="271"/>
      <c r="MKA309" s="275"/>
      <c r="MKB309" s="271"/>
      <c r="MKC309" s="275"/>
      <c r="MKD309" s="271"/>
      <c r="MKE309" s="275"/>
      <c r="MKF309" s="271"/>
      <c r="MKG309" s="275"/>
      <c r="MKH309" s="271"/>
      <c r="MKI309" s="275"/>
      <c r="MKJ309" s="271"/>
      <c r="MKK309" s="275"/>
      <c r="MKL309" s="271"/>
      <c r="MKM309" s="275"/>
      <c r="MKN309" s="271"/>
      <c r="MKO309" s="275"/>
      <c r="MKP309" s="271"/>
      <c r="MKQ309" s="275"/>
      <c r="MKR309" s="271"/>
      <c r="MKS309" s="275"/>
      <c r="MKT309" s="271"/>
      <c r="MKU309" s="275"/>
      <c r="MKV309" s="271"/>
      <c r="MKW309" s="275"/>
      <c r="MKX309" s="271"/>
      <c r="MKY309" s="275"/>
      <c r="MKZ309" s="271"/>
      <c r="MLA309" s="275"/>
      <c r="MLB309" s="271"/>
      <c r="MLC309" s="275"/>
      <c r="MLD309" s="271"/>
      <c r="MLE309" s="275"/>
      <c r="MLF309" s="271"/>
      <c r="MLG309" s="275"/>
      <c r="MLH309" s="271"/>
      <c r="MLI309" s="275"/>
      <c r="MLJ309" s="271"/>
      <c r="MLK309" s="275"/>
      <c r="MLL309" s="271"/>
      <c r="MLM309" s="275"/>
      <c r="MLN309" s="271"/>
      <c r="MLO309" s="275"/>
      <c r="MLP309" s="271"/>
      <c r="MLQ309" s="275"/>
      <c r="MLR309" s="271"/>
      <c r="MLS309" s="275"/>
      <c r="MLT309" s="271"/>
      <c r="MLU309" s="275"/>
      <c r="MLV309" s="271"/>
      <c r="MLW309" s="275"/>
      <c r="MLX309" s="271"/>
      <c r="MLY309" s="275"/>
      <c r="MLZ309" s="271"/>
      <c r="MMA309" s="275"/>
      <c r="MMB309" s="271"/>
      <c r="MMC309" s="275"/>
      <c r="MMD309" s="271"/>
      <c r="MME309" s="275"/>
      <c r="MMF309" s="271"/>
      <c r="MMG309" s="275"/>
      <c r="MMH309" s="271"/>
      <c r="MMI309" s="275"/>
      <c r="MMJ309" s="271"/>
      <c r="MMK309" s="275"/>
      <c r="MML309" s="271"/>
      <c r="MMM309" s="275"/>
      <c r="MMN309" s="271"/>
      <c r="MMO309" s="275"/>
      <c r="MMP309" s="271"/>
      <c r="MMQ309" s="275"/>
      <c r="MMR309" s="271"/>
      <c r="MMS309" s="275"/>
      <c r="MMT309" s="271"/>
      <c r="MMU309" s="275"/>
      <c r="MMV309" s="271"/>
      <c r="MMW309" s="275"/>
      <c r="MMX309" s="271"/>
      <c r="MMY309" s="275"/>
      <c r="MMZ309" s="271"/>
      <c r="MNA309" s="275"/>
      <c r="MNB309" s="271"/>
      <c r="MNC309" s="275"/>
      <c r="MND309" s="271"/>
      <c r="MNE309" s="275"/>
      <c r="MNF309" s="271"/>
      <c r="MNG309" s="275"/>
      <c r="MNH309" s="271"/>
      <c r="MNI309" s="275"/>
      <c r="MNJ309" s="271"/>
      <c r="MNK309" s="275"/>
      <c r="MNL309" s="271"/>
      <c r="MNM309" s="275"/>
      <c r="MNN309" s="271"/>
      <c r="MNO309" s="275"/>
      <c r="MNP309" s="271"/>
      <c r="MNQ309" s="275"/>
      <c r="MNR309" s="271"/>
      <c r="MNS309" s="275"/>
      <c r="MNT309" s="271"/>
      <c r="MNU309" s="275"/>
      <c r="MNV309" s="271"/>
      <c r="MNW309" s="275"/>
      <c r="MNX309" s="271"/>
      <c r="MNY309" s="275"/>
      <c r="MNZ309" s="271"/>
      <c r="MOA309" s="275"/>
      <c r="MOB309" s="271"/>
      <c r="MOC309" s="275"/>
      <c r="MOD309" s="271"/>
      <c r="MOE309" s="275"/>
      <c r="MOF309" s="271"/>
      <c r="MOG309" s="275"/>
      <c r="MOH309" s="271"/>
      <c r="MOI309" s="275"/>
      <c r="MOJ309" s="271"/>
      <c r="MOK309" s="275"/>
      <c r="MOL309" s="271"/>
      <c r="MOM309" s="275"/>
      <c r="MON309" s="271"/>
      <c r="MOO309" s="275"/>
      <c r="MOP309" s="271"/>
      <c r="MOQ309" s="275"/>
      <c r="MOR309" s="271"/>
      <c r="MOS309" s="275"/>
      <c r="MOT309" s="271"/>
      <c r="MOU309" s="275"/>
      <c r="MOV309" s="271"/>
      <c r="MOW309" s="275"/>
      <c r="MOX309" s="271"/>
      <c r="MOY309" s="275"/>
      <c r="MOZ309" s="271"/>
      <c r="MPA309" s="275"/>
      <c r="MPB309" s="271"/>
      <c r="MPC309" s="275"/>
      <c r="MPD309" s="271"/>
      <c r="MPE309" s="275"/>
      <c r="MPF309" s="271"/>
      <c r="MPG309" s="275"/>
      <c r="MPH309" s="271"/>
      <c r="MPI309" s="275"/>
      <c r="MPJ309" s="271"/>
      <c r="MPK309" s="275"/>
      <c r="MPL309" s="271"/>
      <c r="MPM309" s="275"/>
      <c r="MPN309" s="271"/>
      <c r="MPO309" s="275"/>
      <c r="MPP309" s="271"/>
      <c r="MPQ309" s="275"/>
      <c r="MPR309" s="271"/>
      <c r="MPS309" s="275"/>
      <c r="MPT309" s="271"/>
      <c r="MPU309" s="275"/>
      <c r="MPV309" s="271"/>
      <c r="MPW309" s="275"/>
      <c r="MPX309" s="271"/>
      <c r="MPY309" s="275"/>
      <c r="MPZ309" s="271"/>
      <c r="MQA309" s="275"/>
      <c r="MQB309" s="271"/>
      <c r="MQC309" s="275"/>
      <c r="MQD309" s="271"/>
      <c r="MQE309" s="275"/>
      <c r="MQF309" s="271"/>
      <c r="MQG309" s="275"/>
      <c r="MQH309" s="271"/>
      <c r="MQI309" s="275"/>
      <c r="MQJ309" s="271"/>
      <c r="MQK309" s="275"/>
      <c r="MQL309" s="271"/>
      <c r="MQM309" s="275"/>
      <c r="MQN309" s="271"/>
      <c r="MQO309" s="275"/>
      <c r="MQP309" s="271"/>
      <c r="MQQ309" s="275"/>
      <c r="MQR309" s="271"/>
      <c r="MQS309" s="275"/>
      <c r="MQT309" s="271"/>
      <c r="MQU309" s="275"/>
      <c r="MQV309" s="271"/>
      <c r="MQW309" s="275"/>
      <c r="MQX309" s="271"/>
      <c r="MQY309" s="275"/>
      <c r="MQZ309" s="271"/>
      <c r="MRA309" s="275"/>
      <c r="MRB309" s="271"/>
      <c r="MRC309" s="275"/>
      <c r="MRD309" s="271"/>
      <c r="MRE309" s="275"/>
      <c r="MRF309" s="271"/>
      <c r="MRG309" s="275"/>
      <c r="MRH309" s="271"/>
      <c r="MRI309" s="275"/>
      <c r="MRJ309" s="271"/>
      <c r="MRK309" s="275"/>
      <c r="MRL309" s="271"/>
      <c r="MRM309" s="275"/>
      <c r="MRN309" s="271"/>
      <c r="MRO309" s="275"/>
      <c r="MRP309" s="271"/>
      <c r="MRQ309" s="275"/>
      <c r="MRR309" s="271"/>
      <c r="MRS309" s="275"/>
      <c r="MRT309" s="271"/>
      <c r="MRU309" s="275"/>
      <c r="MRV309" s="271"/>
      <c r="MRW309" s="275"/>
      <c r="MRX309" s="271"/>
      <c r="MRY309" s="275"/>
      <c r="MRZ309" s="271"/>
      <c r="MSA309" s="275"/>
      <c r="MSB309" s="271"/>
      <c r="MSC309" s="275"/>
      <c r="MSD309" s="271"/>
      <c r="MSE309" s="275"/>
      <c r="MSF309" s="271"/>
      <c r="MSG309" s="275"/>
      <c r="MSH309" s="271"/>
      <c r="MSI309" s="275"/>
      <c r="MSJ309" s="271"/>
      <c r="MSK309" s="275"/>
      <c r="MSL309" s="271"/>
      <c r="MSM309" s="275"/>
      <c r="MSN309" s="271"/>
      <c r="MSO309" s="275"/>
      <c r="MSP309" s="271"/>
      <c r="MSQ309" s="275"/>
      <c r="MSR309" s="271"/>
      <c r="MSS309" s="275"/>
      <c r="MST309" s="271"/>
      <c r="MSU309" s="275"/>
      <c r="MSV309" s="271"/>
      <c r="MSW309" s="275"/>
      <c r="MSX309" s="271"/>
      <c r="MSY309" s="275"/>
      <c r="MSZ309" s="271"/>
      <c r="MTA309" s="275"/>
      <c r="MTB309" s="271"/>
      <c r="MTC309" s="275"/>
      <c r="MTD309" s="271"/>
      <c r="MTE309" s="275"/>
      <c r="MTF309" s="271"/>
      <c r="MTG309" s="275"/>
      <c r="MTH309" s="271"/>
      <c r="MTI309" s="275"/>
      <c r="MTJ309" s="271"/>
      <c r="MTK309" s="275"/>
      <c r="MTL309" s="271"/>
      <c r="MTM309" s="275"/>
      <c r="MTN309" s="271"/>
      <c r="MTO309" s="275"/>
      <c r="MTP309" s="271"/>
      <c r="MTQ309" s="275"/>
      <c r="MTR309" s="271"/>
      <c r="MTS309" s="275"/>
      <c r="MTT309" s="271"/>
      <c r="MTU309" s="275"/>
      <c r="MTV309" s="271"/>
      <c r="MTW309" s="275"/>
      <c r="MTX309" s="271"/>
      <c r="MTY309" s="275"/>
      <c r="MTZ309" s="271"/>
      <c r="MUA309" s="275"/>
      <c r="MUB309" s="271"/>
      <c r="MUC309" s="275"/>
      <c r="MUD309" s="271"/>
      <c r="MUE309" s="275"/>
      <c r="MUF309" s="271"/>
      <c r="MUG309" s="275"/>
      <c r="MUH309" s="271"/>
      <c r="MUI309" s="275"/>
      <c r="MUJ309" s="271"/>
      <c r="MUK309" s="275"/>
      <c r="MUL309" s="271"/>
      <c r="MUM309" s="275"/>
      <c r="MUN309" s="271"/>
      <c r="MUO309" s="275"/>
      <c r="MUP309" s="271"/>
      <c r="MUQ309" s="275"/>
      <c r="MUR309" s="271"/>
      <c r="MUS309" s="275"/>
      <c r="MUT309" s="271"/>
      <c r="MUU309" s="275"/>
      <c r="MUV309" s="271"/>
      <c r="MUW309" s="275"/>
      <c r="MUX309" s="271"/>
      <c r="MUY309" s="275"/>
      <c r="MUZ309" s="271"/>
      <c r="MVA309" s="275"/>
      <c r="MVB309" s="271"/>
      <c r="MVC309" s="275"/>
      <c r="MVD309" s="271"/>
      <c r="MVE309" s="275"/>
      <c r="MVF309" s="271"/>
      <c r="MVG309" s="275"/>
      <c r="MVH309" s="271"/>
      <c r="MVI309" s="275"/>
      <c r="MVJ309" s="271"/>
      <c r="MVK309" s="275"/>
      <c r="MVL309" s="271"/>
      <c r="MVM309" s="275"/>
      <c r="MVN309" s="271"/>
      <c r="MVO309" s="275"/>
      <c r="MVP309" s="271"/>
      <c r="MVQ309" s="275"/>
      <c r="MVR309" s="271"/>
      <c r="MVS309" s="275"/>
      <c r="MVT309" s="271"/>
      <c r="MVU309" s="275"/>
      <c r="MVV309" s="271"/>
      <c r="MVW309" s="275"/>
      <c r="MVX309" s="271"/>
      <c r="MVY309" s="275"/>
      <c r="MVZ309" s="271"/>
      <c r="MWA309" s="275"/>
      <c r="MWB309" s="271"/>
      <c r="MWC309" s="275"/>
      <c r="MWD309" s="271"/>
      <c r="MWE309" s="275"/>
      <c r="MWF309" s="271"/>
      <c r="MWG309" s="275"/>
      <c r="MWH309" s="271"/>
      <c r="MWI309" s="275"/>
      <c r="MWJ309" s="271"/>
      <c r="MWK309" s="275"/>
      <c r="MWL309" s="271"/>
      <c r="MWM309" s="275"/>
      <c r="MWN309" s="271"/>
      <c r="MWO309" s="275"/>
      <c r="MWP309" s="271"/>
      <c r="MWQ309" s="275"/>
      <c r="MWR309" s="271"/>
      <c r="MWS309" s="275"/>
      <c r="MWT309" s="271"/>
      <c r="MWU309" s="275"/>
      <c r="MWV309" s="271"/>
      <c r="MWW309" s="275"/>
      <c r="MWX309" s="271"/>
      <c r="MWY309" s="275"/>
      <c r="MWZ309" s="271"/>
      <c r="MXA309" s="275"/>
      <c r="MXB309" s="271"/>
      <c r="MXC309" s="275"/>
      <c r="MXD309" s="271"/>
      <c r="MXE309" s="275"/>
      <c r="MXF309" s="271"/>
      <c r="MXG309" s="275"/>
      <c r="MXH309" s="271"/>
      <c r="MXI309" s="275"/>
      <c r="MXJ309" s="271"/>
      <c r="MXK309" s="275"/>
      <c r="MXL309" s="271"/>
      <c r="MXM309" s="275"/>
      <c r="MXN309" s="271"/>
      <c r="MXO309" s="275"/>
      <c r="MXP309" s="271"/>
      <c r="MXQ309" s="275"/>
      <c r="MXR309" s="271"/>
      <c r="MXS309" s="275"/>
      <c r="MXT309" s="271"/>
      <c r="MXU309" s="275"/>
      <c r="MXV309" s="271"/>
      <c r="MXW309" s="275"/>
      <c r="MXX309" s="271"/>
      <c r="MXY309" s="275"/>
      <c r="MXZ309" s="271"/>
      <c r="MYA309" s="275"/>
      <c r="MYB309" s="271"/>
      <c r="MYC309" s="275"/>
      <c r="MYD309" s="271"/>
      <c r="MYE309" s="275"/>
      <c r="MYF309" s="271"/>
      <c r="MYG309" s="275"/>
      <c r="MYH309" s="271"/>
      <c r="MYI309" s="275"/>
      <c r="MYJ309" s="271"/>
      <c r="MYK309" s="275"/>
      <c r="MYL309" s="271"/>
      <c r="MYM309" s="275"/>
      <c r="MYN309" s="271"/>
      <c r="MYO309" s="275"/>
      <c r="MYP309" s="271"/>
      <c r="MYQ309" s="275"/>
      <c r="MYR309" s="271"/>
      <c r="MYS309" s="275"/>
      <c r="MYT309" s="271"/>
      <c r="MYU309" s="275"/>
      <c r="MYV309" s="271"/>
      <c r="MYW309" s="275"/>
      <c r="MYX309" s="271"/>
      <c r="MYY309" s="275"/>
      <c r="MYZ309" s="271"/>
      <c r="MZA309" s="275"/>
      <c r="MZB309" s="271"/>
      <c r="MZC309" s="275"/>
      <c r="MZD309" s="271"/>
      <c r="MZE309" s="275"/>
      <c r="MZF309" s="271"/>
      <c r="MZG309" s="275"/>
      <c r="MZH309" s="271"/>
      <c r="MZI309" s="275"/>
      <c r="MZJ309" s="271"/>
      <c r="MZK309" s="275"/>
      <c r="MZL309" s="271"/>
      <c r="MZM309" s="275"/>
      <c r="MZN309" s="271"/>
      <c r="MZO309" s="275"/>
      <c r="MZP309" s="271"/>
      <c r="MZQ309" s="275"/>
      <c r="MZR309" s="271"/>
      <c r="MZS309" s="275"/>
      <c r="MZT309" s="271"/>
      <c r="MZU309" s="275"/>
      <c r="MZV309" s="271"/>
      <c r="MZW309" s="275"/>
      <c r="MZX309" s="271"/>
      <c r="MZY309" s="275"/>
      <c r="MZZ309" s="271"/>
      <c r="NAA309" s="275"/>
      <c r="NAB309" s="271"/>
      <c r="NAC309" s="275"/>
      <c r="NAD309" s="271"/>
      <c r="NAE309" s="275"/>
      <c r="NAF309" s="271"/>
      <c r="NAG309" s="275"/>
      <c r="NAH309" s="271"/>
      <c r="NAI309" s="275"/>
      <c r="NAJ309" s="271"/>
      <c r="NAK309" s="275"/>
      <c r="NAL309" s="271"/>
      <c r="NAM309" s="275"/>
      <c r="NAN309" s="271"/>
      <c r="NAO309" s="275"/>
      <c r="NAP309" s="271"/>
      <c r="NAQ309" s="275"/>
      <c r="NAR309" s="271"/>
      <c r="NAS309" s="275"/>
      <c r="NAT309" s="271"/>
      <c r="NAU309" s="275"/>
      <c r="NAV309" s="271"/>
      <c r="NAW309" s="275"/>
      <c r="NAX309" s="271"/>
      <c r="NAY309" s="275"/>
      <c r="NAZ309" s="271"/>
      <c r="NBA309" s="275"/>
      <c r="NBB309" s="271"/>
      <c r="NBC309" s="275"/>
      <c r="NBD309" s="271"/>
      <c r="NBE309" s="275"/>
      <c r="NBF309" s="271"/>
      <c r="NBG309" s="275"/>
      <c r="NBH309" s="271"/>
      <c r="NBI309" s="275"/>
      <c r="NBJ309" s="271"/>
      <c r="NBK309" s="275"/>
      <c r="NBL309" s="271"/>
      <c r="NBM309" s="275"/>
      <c r="NBN309" s="271"/>
      <c r="NBO309" s="275"/>
      <c r="NBP309" s="271"/>
      <c r="NBQ309" s="275"/>
      <c r="NBR309" s="271"/>
      <c r="NBS309" s="275"/>
      <c r="NBT309" s="271"/>
      <c r="NBU309" s="275"/>
      <c r="NBV309" s="271"/>
      <c r="NBW309" s="275"/>
      <c r="NBX309" s="271"/>
      <c r="NBY309" s="275"/>
      <c r="NBZ309" s="271"/>
      <c r="NCA309" s="275"/>
      <c r="NCB309" s="271"/>
      <c r="NCC309" s="275"/>
      <c r="NCD309" s="271"/>
      <c r="NCE309" s="275"/>
      <c r="NCF309" s="271"/>
      <c r="NCG309" s="275"/>
      <c r="NCH309" s="271"/>
      <c r="NCI309" s="275"/>
      <c r="NCJ309" s="271"/>
      <c r="NCK309" s="275"/>
      <c r="NCL309" s="271"/>
      <c r="NCM309" s="275"/>
      <c r="NCN309" s="271"/>
      <c r="NCO309" s="275"/>
      <c r="NCP309" s="271"/>
      <c r="NCQ309" s="275"/>
      <c r="NCR309" s="271"/>
      <c r="NCS309" s="275"/>
      <c r="NCT309" s="271"/>
      <c r="NCU309" s="275"/>
      <c r="NCV309" s="271"/>
      <c r="NCW309" s="275"/>
      <c r="NCX309" s="271"/>
      <c r="NCY309" s="275"/>
      <c r="NCZ309" s="271"/>
      <c r="NDA309" s="275"/>
      <c r="NDB309" s="271"/>
      <c r="NDC309" s="275"/>
      <c r="NDD309" s="271"/>
      <c r="NDE309" s="275"/>
      <c r="NDF309" s="271"/>
      <c r="NDG309" s="275"/>
      <c r="NDH309" s="271"/>
      <c r="NDI309" s="275"/>
      <c r="NDJ309" s="271"/>
      <c r="NDK309" s="275"/>
      <c r="NDL309" s="271"/>
      <c r="NDM309" s="275"/>
      <c r="NDN309" s="271"/>
      <c r="NDO309" s="275"/>
      <c r="NDP309" s="271"/>
      <c r="NDQ309" s="275"/>
      <c r="NDR309" s="271"/>
      <c r="NDS309" s="275"/>
      <c r="NDT309" s="271"/>
      <c r="NDU309" s="275"/>
      <c r="NDV309" s="271"/>
      <c r="NDW309" s="275"/>
      <c r="NDX309" s="271"/>
      <c r="NDY309" s="275"/>
      <c r="NDZ309" s="271"/>
      <c r="NEA309" s="275"/>
      <c r="NEB309" s="271"/>
      <c r="NEC309" s="275"/>
      <c r="NED309" s="271"/>
      <c r="NEE309" s="275"/>
      <c r="NEF309" s="271"/>
      <c r="NEG309" s="275"/>
      <c r="NEH309" s="271"/>
      <c r="NEI309" s="275"/>
      <c r="NEJ309" s="271"/>
      <c r="NEK309" s="275"/>
      <c r="NEL309" s="271"/>
      <c r="NEM309" s="275"/>
      <c r="NEN309" s="271"/>
      <c r="NEO309" s="275"/>
      <c r="NEP309" s="271"/>
      <c r="NEQ309" s="275"/>
      <c r="NER309" s="271"/>
      <c r="NES309" s="275"/>
      <c r="NET309" s="271"/>
      <c r="NEU309" s="275"/>
      <c r="NEV309" s="271"/>
      <c r="NEW309" s="275"/>
      <c r="NEX309" s="271"/>
      <c r="NEY309" s="275"/>
      <c r="NEZ309" s="271"/>
      <c r="NFA309" s="275"/>
      <c r="NFB309" s="271"/>
      <c r="NFC309" s="275"/>
      <c r="NFD309" s="271"/>
      <c r="NFE309" s="275"/>
      <c r="NFF309" s="271"/>
      <c r="NFG309" s="275"/>
      <c r="NFH309" s="271"/>
      <c r="NFI309" s="275"/>
      <c r="NFJ309" s="271"/>
      <c r="NFK309" s="275"/>
      <c r="NFL309" s="271"/>
      <c r="NFM309" s="275"/>
      <c r="NFN309" s="271"/>
      <c r="NFO309" s="275"/>
      <c r="NFP309" s="271"/>
      <c r="NFQ309" s="275"/>
      <c r="NFR309" s="271"/>
      <c r="NFS309" s="275"/>
      <c r="NFT309" s="271"/>
      <c r="NFU309" s="275"/>
      <c r="NFV309" s="271"/>
      <c r="NFW309" s="275"/>
      <c r="NFX309" s="271"/>
      <c r="NFY309" s="275"/>
      <c r="NFZ309" s="271"/>
      <c r="NGA309" s="275"/>
      <c r="NGB309" s="271"/>
      <c r="NGC309" s="275"/>
      <c r="NGD309" s="271"/>
      <c r="NGE309" s="275"/>
      <c r="NGF309" s="271"/>
      <c r="NGG309" s="275"/>
      <c r="NGH309" s="271"/>
      <c r="NGI309" s="275"/>
      <c r="NGJ309" s="271"/>
      <c r="NGK309" s="275"/>
      <c r="NGL309" s="271"/>
      <c r="NGM309" s="275"/>
      <c r="NGN309" s="271"/>
      <c r="NGO309" s="275"/>
      <c r="NGP309" s="271"/>
      <c r="NGQ309" s="275"/>
      <c r="NGR309" s="271"/>
      <c r="NGS309" s="275"/>
      <c r="NGT309" s="271"/>
      <c r="NGU309" s="275"/>
      <c r="NGV309" s="271"/>
      <c r="NGW309" s="275"/>
      <c r="NGX309" s="271"/>
      <c r="NGY309" s="275"/>
      <c r="NGZ309" s="271"/>
      <c r="NHA309" s="275"/>
      <c r="NHB309" s="271"/>
      <c r="NHC309" s="275"/>
      <c r="NHD309" s="271"/>
      <c r="NHE309" s="275"/>
      <c r="NHF309" s="271"/>
      <c r="NHG309" s="275"/>
      <c r="NHH309" s="271"/>
      <c r="NHI309" s="275"/>
      <c r="NHJ309" s="271"/>
      <c r="NHK309" s="275"/>
      <c r="NHL309" s="271"/>
      <c r="NHM309" s="275"/>
      <c r="NHN309" s="271"/>
      <c r="NHO309" s="275"/>
      <c r="NHP309" s="271"/>
      <c r="NHQ309" s="275"/>
      <c r="NHR309" s="271"/>
      <c r="NHS309" s="275"/>
      <c r="NHT309" s="271"/>
      <c r="NHU309" s="275"/>
      <c r="NHV309" s="271"/>
      <c r="NHW309" s="275"/>
      <c r="NHX309" s="271"/>
      <c r="NHY309" s="275"/>
      <c r="NHZ309" s="271"/>
      <c r="NIA309" s="275"/>
      <c r="NIB309" s="271"/>
      <c r="NIC309" s="275"/>
      <c r="NID309" s="271"/>
      <c r="NIE309" s="275"/>
      <c r="NIF309" s="271"/>
      <c r="NIG309" s="275"/>
      <c r="NIH309" s="271"/>
      <c r="NII309" s="275"/>
      <c r="NIJ309" s="271"/>
      <c r="NIK309" s="275"/>
      <c r="NIL309" s="271"/>
      <c r="NIM309" s="275"/>
      <c r="NIN309" s="271"/>
      <c r="NIO309" s="275"/>
      <c r="NIP309" s="271"/>
      <c r="NIQ309" s="275"/>
      <c r="NIR309" s="271"/>
      <c r="NIS309" s="275"/>
      <c r="NIT309" s="271"/>
      <c r="NIU309" s="275"/>
      <c r="NIV309" s="271"/>
      <c r="NIW309" s="275"/>
      <c r="NIX309" s="271"/>
      <c r="NIY309" s="275"/>
      <c r="NIZ309" s="271"/>
      <c r="NJA309" s="275"/>
      <c r="NJB309" s="271"/>
      <c r="NJC309" s="275"/>
      <c r="NJD309" s="271"/>
      <c r="NJE309" s="275"/>
      <c r="NJF309" s="271"/>
      <c r="NJG309" s="275"/>
      <c r="NJH309" s="271"/>
      <c r="NJI309" s="275"/>
      <c r="NJJ309" s="271"/>
      <c r="NJK309" s="275"/>
      <c r="NJL309" s="271"/>
      <c r="NJM309" s="275"/>
      <c r="NJN309" s="271"/>
      <c r="NJO309" s="275"/>
      <c r="NJP309" s="271"/>
      <c r="NJQ309" s="275"/>
      <c r="NJR309" s="271"/>
      <c r="NJS309" s="275"/>
      <c r="NJT309" s="271"/>
      <c r="NJU309" s="275"/>
      <c r="NJV309" s="271"/>
      <c r="NJW309" s="275"/>
      <c r="NJX309" s="271"/>
      <c r="NJY309" s="275"/>
      <c r="NJZ309" s="271"/>
      <c r="NKA309" s="275"/>
      <c r="NKB309" s="271"/>
      <c r="NKC309" s="275"/>
      <c r="NKD309" s="271"/>
      <c r="NKE309" s="275"/>
      <c r="NKF309" s="271"/>
      <c r="NKG309" s="275"/>
      <c r="NKH309" s="271"/>
      <c r="NKI309" s="275"/>
      <c r="NKJ309" s="271"/>
      <c r="NKK309" s="275"/>
      <c r="NKL309" s="271"/>
      <c r="NKM309" s="275"/>
      <c r="NKN309" s="271"/>
      <c r="NKO309" s="275"/>
      <c r="NKP309" s="271"/>
      <c r="NKQ309" s="275"/>
      <c r="NKR309" s="271"/>
      <c r="NKS309" s="275"/>
      <c r="NKT309" s="271"/>
      <c r="NKU309" s="275"/>
      <c r="NKV309" s="271"/>
      <c r="NKW309" s="275"/>
      <c r="NKX309" s="271"/>
      <c r="NKY309" s="275"/>
      <c r="NKZ309" s="271"/>
      <c r="NLA309" s="275"/>
      <c r="NLB309" s="271"/>
      <c r="NLC309" s="275"/>
      <c r="NLD309" s="271"/>
      <c r="NLE309" s="275"/>
      <c r="NLF309" s="271"/>
      <c r="NLG309" s="275"/>
      <c r="NLH309" s="271"/>
      <c r="NLI309" s="275"/>
      <c r="NLJ309" s="271"/>
      <c r="NLK309" s="275"/>
      <c r="NLL309" s="271"/>
      <c r="NLM309" s="275"/>
      <c r="NLN309" s="271"/>
      <c r="NLO309" s="275"/>
      <c r="NLP309" s="271"/>
      <c r="NLQ309" s="275"/>
      <c r="NLR309" s="271"/>
      <c r="NLS309" s="275"/>
      <c r="NLT309" s="271"/>
      <c r="NLU309" s="275"/>
      <c r="NLV309" s="271"/>
      <c r="NLW309" s="275"/>
      <c r="NLX309" s="271"/>
      <c r="NLY309" s="275"/>
      <c r="NLZ309" s="271"/>
      <c r="NMA309" s="275"/>
      <c r="NMB309" s="271"/>
      <c r="NMC309" s="275"/>
      <c r="NMD309" s="271"/>
      <c r="NME309" s="275"/>
      <c r="NMF309" s="271"/>
      <c r="NMG309" s="275"/>
      <c r="NMH309" s="271"/>
      <c r="NMI309" s="275"/>
      <c r="NMJ309" s="271"/>
      <c r="NMK309" s="275"/>
      <c r="NML309" s="271"/>
      <c r="NMM309" s="275"/>
      <c r="NMN309" s="271"/>
      <c r="NMO309" s="275"/>
      <c r="NMP309" s="271"/>
      <c r="NMQ309" s="275"/>
      <c r="NMR309" s="271"/>
      <c r="NMS309" s="275"/>
      <c r="NMT309" s="271"/>
      <c r="NMU309" s="275"/>
      <c r="NMV309" s="271"/>
      <c r="NMW309" s="275"/>
      <c r="NMX309" s="271"/>
      <c r="NMY309" s="275"/>
      <c r="NMZ309" s="271"/>
      <c r="NNA309" s="275"/>
      <c r="NNB309" s="271"/>
      <c r="NNC309" s="275"/>
      <c r="NND309" s="271"/>
      <c r="NNE309" s="275"/>
      <c r="NNF309" s="271"/>
      <c r="NNG309" s="275"/>
      <c r="NNH309" s="271"/>
      <c r="NNI309" s="275"/>
      <c r="NNJ309" s="271"/>
      <c r="NNK309" s="275"/>
      <c r="NNL309" s="271"/>
      <c r="NNM309" s="275"/>
      <c r="NNN309" s="271"/>
      <c r="NNO309" s="275"/>
      <c r="NNP309" s="271"/>
      <c r="NNQ309" s="275"/>
      <c r="NNR309" s="271"/>
      <c r="NNS309" s="275"/>
      <c r="NNT309" s="271"/>
      <c r="NNU309" s="275"/>
      <c r="NNV309" s="271"/>
      <c r="NNW309" s="275"/>
      <c r="NNX309" s="271"/>
      <c r="NNY309" s="275"/>
      <c r="NNZ309" s="271"/>
      <c r="NOA309" s="275"/>
      <c r="NOB309" s="271"/>
      <c r="NOC309" s="275"/>
      <c r="NOD309" s="271"/>
      <c r="NOE309" s="275"/>
      <c r="NOF309" s="271"/>
      <c r="NOG309" s="275"/>
      <c r="NOH309" s="271"/>
      <c r="NOI309" s="275"/>
      <c r="NOJ309" s="271"/>
      <c r="NOK309" s="275"/>
      <c r="NOL309" s="271"/>
      <c r="NOM309" s="275"/>
      <c r="NON309" s="271"/>
      <c r="NOO309" s="275"/>
      <c r="NOP309" s="271"/>
      <c r="NOQ309" s="275"/>
      <c r="NOR309" s="271"/>
      <c r="NOS309" s="275"/>
      <c r="NOT309" s="271"/>
      <c r="NOU309" s="275"/>
      <c r="NOV309" s="271"/>
      <c r="NOW309" s="275"/>
      <c r="NOX309" s="271"/>
      <c r="NOY309" s="275"/>
      <c r="NOZ309" s="271"/>
      <c r="NPA309" s="275"/>
      <c r="NPB309" s="271"/>
      <c r="NPC309" s="275"/>
      <c r="NPD309" s="271"/>
      <c r="NPE309" s="275"/>
      <c r="NPF309" s="271"/>
      <c r="NPG309" s="275"/>
      <c r="NPH309" s="271"/>
      <c r="NPI309" s="275"/>
      <c r="NPJ309" s="271"/>
      <c r="NPK309" s="275"/>
      <c r="NPL309" s="271"/>
      <c r="NPM309" s="275"/>
      <c r="NPN309" s="271"/>
      <c r="NPO309" s="275"/>
      <c r="NPP309" s="271"/>
      <c r="NPQ309" s="275"/>
      <c r="NPR309" s="271"/>
      <c r="NPS309" s="275"/>
      <c r="NPT309" s="271"/>
      <c r="NPU309" s="275"/>
      <c r="NPV309" s="271"/>
      <c r="NPW309" s="275"/>
      <c r="NPX309" s="271"/>
      <c r="NPY309" s="275"/>
      <c r="NPZ309" s="271"/>
      <c r="NQA309" s="275"/>
      <c r="NQB309" s="271"/>
      <c r="NQC309" s="275"/>
      <c r="NQD309" s="271"/>
      <c r="NQE309" s="275"/>
      <c r="NQF309" s="271"/>
      <c r="NQG309" s="275"/>
      <c r="NQH309" s="271"/>
      <c r="NQI309" s="275"/>
      <c r="NQJ309" s="271"/>
      <c r="NQK309" s="275"/>
      <c r="NQL309" s="271"/>
      <c r="NQM309" s="275"/>
      <c r="NQN309" s="271"/>
      <c r="NQO309" s="275"/>
      <c r="NQP309" s="271"/>
      <c r="NQQ309" s="275"/>
      <c r="NQR309" s="271"/>
      <c r="NQS309" s="275"/>
      <c r="NQT309" s="271"/>
      <c r="NQU309" s="275"/>
      <c r="NQV309" s="271"/>
      <c r="NQW309" s="275"/>
      <c r="NQX309" s="271"/>
      <c r="NQY309" s="275"/>
      <c r="NQZ309" s="271"/>
      <c r="NRA309" s="275"/>
      <c r="NRB309" s="271"/>
      <c r="NRC309" s="275"/>
      <c r="NRD309" s="271"/>
      <c r="NRE309" s="275"/>
      <c r="NRF309" s="271"/>
      <c r="NRG309" s="275"/>
      <c r="NRH309" s="271"/>
      <c r="NRI309" s="275"/>
      <c r="NRJ309" s="271"/>
      <c r="NRK309" s="275"/>
      <c r="NRL309" s="271"/>
      <c r="NRM309" s="275"/>
      <c r="NRN309" s="271"/>
      <c r="NRO309" s="275"/>
      <c r="NRP309" s="271"/>
      <c r="NRQ309" s="275"/>
      <c r="NRR309" s="271"/>
      <c r="NRS309" s="275"/>
      <c r="NRT309" s="271"/>
      <c r="NRU309" s="275"/>
      <c r="NRV309" s="271"/>
      <c r="NRW309" s="275"/>
      <c r="NRX309" s="271"/>
      <c r="NRY309" s="275"/>
      <c r="NRZ309" s="271"/>
      <c r="NSA309" s="275"/>
      <c r="NSB309" s="271"/>
      <c r="NSC309" s="275"/>
      <c r="NSD309" s="271"/>
      <c r="NSE309" s="275"/>
      <c r="NSF309" s="271"/>
      <c r="NSG309" s="275"/>
      <c r="NSH309" s="271"/>
      <c r="NSI309" s="275"/>
      <c r="NSJ309" s="271"/>
      <c r="NSK309" s="275"/>
      <c r="NSL309" s="271"/>
      <c r="NSM309" s="275"/>
      <c r="NSN309" s="271"/>
      <c r="NSO309" s="275"/>
      <c r="NSP309" s="271"/>
      <c r="NSQ309" s="275"/>
      <c r="NSR309" s="271"/>
      <c r="NSS309" s="275"/>
      <c r="NST309" s="271"/>
      <c r="NSU309" s="275"/>
      <c r="NSV309" s="271"/>
      <c r="NSW309" s="275"/>
      <c r="NSX309" s="271"/>
      <c r="NSY309" s="275"/>
      <c r="NSZ309" s="271"/>
      <c r="NTA309" s="275"/>
      <c r="NTB309" s="271"/>
      <c r="NTC309" s="275"/>
      <c r="NTD309" s="271"/>
      <c r="NTE309" s="275"/>
      <c r="NTF309" s="271"/>
      <c r="NTG309" s="275"/>
      <c r="NTH309" s="271"/>
      <c r="NTI309" s="275"/>
      <c r="NTJ309" s="271"/>
      <c r="NTK309" s="275"/>
      <c r="NTL309" s="271"/>
      <c r="NTM309" s="275"/>
      <c r="NTN309" s="271"/>
      <c r="NTO309" s="275"/>
      <c r="NTP309" s="271"/>
      <c r="NTQ309" s="275"/>
      <c r="NTR309" s="271"/>
      <c r="NTS309" s="275"/>
      <c r="NTT309" s="271"/>
      <c r="NTU309" s="275"/>
      <c r="NTV309" s="271"/>
      <c r="NTW309" s="275"/>
      <c r="NTX309" s="271"/>
      <c r="NTY309" s="275"/>
      <c r="NTZ309" s="271"/>
      <c r="NUA309" s="275"/>
      <c r="NUB309" s="271"/>
      <c r="NUC309" s="275"/>
      <c r="NUD309" s="271"/>
      <c r="NUE309" s="275"/>
      <c r="NUF309" s="271"/>
      <c r="NUG309" s="275"/>
      <c r="NUH309" s="271"/>
      <c r="NUI309" s="275"/>
      <c r="NUJ309" s="271"/>
      <c r="NUK309" s="275"/>
      <c r="NUL309" s="271"/>
      <c r="NUM309" s="275"/>
      <c r="NUN309" s="271"/>
      <c r="NUO309" s="275"/>
      <c r="NUP309" s="271"/>
      <c r="NUQ309" s="275"/>
      <c r="NUR309" s="271"/>
      <c r="NUS309" s="275"/>
      <c r="NUT309" s="271"/>
      <c r="NUU309" s="275"/>
      <c r="NUV309" s="271"/>
      <c r="NUW309" s="275"/>
      <c r="NUX309" s="271"/>
      <c r="NUY309" s="275"/>
      <c r="NUZ309" s="271"/>
      <c r="NVA309" s="275"/>
      <c r="NVB309" s="271"/>
      <c r="NVC309" s="275"/>
      <c r="NVD309" s="271"/>
      <c r="NVE309" s="275"/>
      <c r="NVF309" s="271"/>
      <c r="NVG309" s="275"/>
      <c r="NVH309" s="271"/>
      <c r="NVI309" s="275"/>
      <c r="NVJ309" s="271"/>
      <c r="NVK309" s="275"/>
      <c r="NVL309" s="271"/>
      <c r="NVM309" s="275"/>
      <c r="NVN309" s="271"/>
      <c r="NVO309" s="275"/>
      <c r="NVP309" s="271"/>
      <c r="NVQ309" s="275"/>
      <c r="NVR309" s="271"/>
      <c r="NVS309" s="275"/>
      <c r="NVT309" s="271"/>
      <c r="NVU309" s="275"/>
      <c r="NVV309" s="271"/>
      <c r="NVW309" s="275"/>
      <c r="NVX309" s="271"/>
      <c r="NVY309" s="275"/>
      <c r="NVZ309" s="271"/>
      <c r="NWA309" s="275"/>
      <c r="NWB309" s="271"/>
      <c r="NWC309" s="275"/>
      <c r="NWD309" s="271"/>
      <c r="NWE309" s="275"/>
      <c r="NWF309" s="271"/>
      <c r="NWG309" s="275"/>
      <c r="NWH309" s="271"/>
      <c r="NWI309" s="275"/>
      <c r="NWJ309" s="271"/>
      <c r="NWK309" s="275"/>
      <c r="NWL309" s="271"/>
      <c r="NWM309" s="275"/>
      <c r="NWN309" s="271"/>
      <c r="NWO309" s="275"/>
      <c r="NWP309" s="271"/>
      <c r="NWQ309" s="275"/>
      <c r="NWR309" s="271"/>
      <c r="NWS309" s="275"/>
      <c r="NWT309" s="271"/>
      <c r="NWU309" s="275"/>
      <c r="NWV309" s="271"/>
      <c r="NWW309" s="275"/>
      <c r="NWX309" s="271"/>
      <c r="NWY309" s="275"/>
      <c r="NWZ309" s="271"/>
      <c r="NXA309" s="275"/>
      <c r="NXB309" s="271"/>
      <c r="NXC309" s="275"/>
      <c r="NXD309" s="271"/>
      <c r="NXE309" s="275"/>
      <c r="NXF309" s="271"/>
      <c r="NXG309" s="275"/>
      <c r="NXH309" s="271"/>
      <c r="NXI309" s="275"/>
      <c r="NXJ309" s="271"/>
      <c r="NXK309" s="275"/>
      <c r="NXL309" s="271"/>
      <c r="NXM309" s="275"/>
      <c r="NXN309" s="271"/>
      <c r="NXO309" s="275"/>
      <c r="NXP309" s="271"/>
      <c r="NXQ309" s="275"/>
      <c r="NXR309" s="271"/>
      <c r="NXS309" s="275"/>
      <c r="NXT309" s="271"/>
      <c r="NXU309" s="275"/>
      <c r="NXV309" s="271"/>
      <c r="NXW309" s="275"/>
      <c r="NXX309" s="271"/>
      <c r="NXY309" s="275"/>
      <c r="NXZ309" s="271"/>
      <c r="NYA309" s="275"/>
      <c r="NYB309" s="271"/>
      <c r="NYC309" s="275"/>
      <c r="NYD309" s="271"/>
      <c r="NYE309" s="275"/>
      <c r="NYF309" s="271"/>
      <c r="NYG309" s="275"/>
      <c r="NYH309" s="271"/>
      <c r="NYI309" s="275"/>
      <c r="NYJ309" s="271"/>
      <c r="NYK309" s="275"/>
      <c r="NYL309" s="271"/>
      <c r="NYM309" s="275"/>
      <c r="NYN309" s="271"/>
      <c r="NYO309" s="275"/>
      <c r="NYP309" s="271"/>
      <c r="NYQ309" s="275"/>
      <c r="NYR309" s="271"/>
      <c r="NYS309" s="275"/>
      <c r="NYT309" s="271"/>
      <c r="NYU309" s="275"/>
      <c r="NYV309" s="271"/>
      <c r="NYW309" s="275"/>
      <c r="NYX309" s="271"/>
      <c r="NYY309" s="275"/>
      <c r="NYZ309" s="271"/>
      <c r="NZA309" s="275"/>
      <c r="NZB309" s="271"/>
      <c r="NZC309" s="275"/>
      <c r="NZD309" s="271"/>
      <c r="NZE309" s="275"/>
      <c r="NZF309" s="271"/>
      <c r="NZG309" s="275"/>
      <c r="NZH309" s="271"/>
      <c r="NZI309" s="275"/>
      <c r="NZJ309" s="271"/>
      <c r="NZK309" s="275"/>
      <c r="NZL309" s="271"/>
      <c r="NZM309" s="275"/>
      <c r="NZN309" s="271"/>
      <c r="NZO309" s="275"/>
      <c r="NZP309" s="271"/>
      <c r="NZQ309" s="275"/>
      <c r="NZR309" s="271"/>
      <c r="NZS309" s="275"/>
      <c r="NZT309" s="271"/>
      <c r="NZU309" s="275"/>
      <c r="NZV309" s="271"/>
      <c r="NZW309" s="275"/>
      <c r="NZX309" s="271"/>
      <c r="NZY309" s="275"/>
      <c r="NZZ309" s="271"/>
      <c r="OAA309" s="275"/>
      <c r="OAB309" s="271"/>
      <c r="OAC309" s="275"/>
      <c r="OAD309" s="271"/>
      <c r="OAE309" s="275"/>
      <c r="OAF309" s="271"/>
      <c r="OAG309" s="275"/>
      <c r="OAH309" s="271"/>
      <c r="OAI309" s="275"/>
      <c r="OAJ309" s="271"/>
      <c r="OAK309" s="275"/>
      <c r="OAL309" s="271"/>
      <c r="OAM309" s="275"/>
      <c r="OAN309" s="271"/>
      <c r="OAO309" s="275"/>
      <c r="OAP309" s="271"/>
      <c r="OAQ309" s="275"/>
      <c r="OAR309" s="271"/>
      <c r="OAS309" s="275"/>
      <c r="OAT309" s="271"/>
      <c r="OAU309" s="275"/>
      <c r="OAV309" s="271"/>
      <c r="OAW309" s="275"/>
      <c r="OAX309" s="271"/>
      <c r="OAY309" s="275"/>
      <c r="OAZ309" s="271"/>
      <c r="OBA309" s="275"/>
      <c r="OBB309" s="271"/>
      <c r="OBC309" s="275"/>
      <c r="OBD309" s="271"/>
      <c r="OBE309" s="275"/>
      <c r="OBF309" s="271"/>
      <c r="OBG309" s="275"/>
      <c r="OBH309" s="271"/>
      <c r="OBI309" s="275"/>
      <c r="OBJ309" s="271"/>
      <c r="OBK309" s="275"/>
      <c r="OBL309" s="271"/>
      <c r="OBM309" s="275"/>
      <c r="OBN309" s="271"/>
      <c r="OBO309" s="275"/>
      <c r="OBP309" s="271"/>
      <c r="OBQ309" s="275"/>
      <c r="OBR309" s="271"/>
      <c r="OBS309" s="275"/>
      <c r="OBT309" s="271"/>
      <c r="OBU309" s="275"/>
      <c r="OBV309" s="271"/>
      <c r="OBW309" s="275"/>
      <c r="OBX309" s="271"/>
      <c r="OBY309" s="275"/>
      <c r="OBZ309" s="271"/>
      <c r="OCA309" s="275"/>
      <c r="OCB309" s="271"/>
      <c r="OCC309" s="275"/>
      <c r="OCD309" s="271"/>
      <c r="OCE309" s="275"/>
      <c r="OCF309" s="271"/>
      <c r="OCG309" s="275"/>
      <c r="OCH309" s="271"/>
      <c r="OCI309" s="275"/>
      <c r="OCJ309" s="271"/>
      <c r="OCK309" s="275"/>
      <c r="OCL309" s="271"/>
      <c r="OCM309" s="275"/>
      <c r="OCN309" s="271"/>
      <c r="OCO309" s="275"/>
      <c r="OCP309" s="271"/>
      <c r="OCQ309" s="275"/>
      <c r="OCR309" s="271"/>
      <c r="OCS309" s="275"/>
      <c r="OCT309" s="271"/>
      <c r="OCU309" s="275"/>
      <c r="OCV309" s="271"/>
      <c r="OCW309" s="275"/>
      <c r="OCX309" s="271"/>
      <c r="OCY309" s="275"/>
      <c r="OCZ309" s="271"/>
      <c r="ODA309" s="275"/>
      <c r="ODB309" s="271"/>
      <c r="ODC309" s="275"/>
      <c r="ODD309" s="271"/>
      <c r="ODE309" s="275"/>
      <c r="ODF309" s="271"/>
      <c r="ODG309" s="275"/>
      <c r="ODH309" s="271"/>
      <c r="ODI309" s="275"/>
      <c r="ODJ309" s="271"/>
      <c r="ODK309" s="275"/>
      <c r="ODL309" s="271"/>
      <c r="ODM309" s="275"/>
      <c r="ODN309" s="271"/>
      <c r="ODO309" s="275"/>
      <c r="ODP309" s="271"/>
      <c r="ODQ309" s="275"/>
      <c r="ODR309" s="271"/>
      <c r="ODS309" s="275"/>
      <c r="ODT309" s="271"/>
      <c r="ODU309" s="275"/>
      <c r="ODV309" s="271"/>
      <c r="ODW309" s="275"/>
      <c r="ODX309" s="271"/>
      <c r="ODY309" s="275"/>
      <c r="ODZ309" s="271"/>
      <c r="OEA309" s="275"/>
      <c r="OEB309" s="271"/>
      <c r="OEC309" s="275"/>
      <c r="OED309" s="271"/>
      <c r="OEE309" s="275"/>
      <c r="OEF309" s="271"/>
      <c r="OEG309" s="275"/>
      <c r="OEH309" s="271"/>
      <c r="OEI309" s="275"/>
      <c r="OEJ309" s="271"/>
      <c r="OEK309" s="275"/>
      <c r="OEL309" s="271"/>
      <c r="OEM309" s="275"/>
      <c r="OEN309" s="271"/>
      <c r="OEO309" s="275"/>
      <c r="OEP309" s="271"/>
      <c r="OEQ309" s="275"/>
      <c r="OER309" s="271"/>
      <c r="OES309" s="275"/>
      <c r="OET309" s="271"/>
      <c r="OEU309" s="275"/>
      <c r="OEV309" s="271"/>
      <c r="OEW309" s="275"/>
      <c r="OEX309" s="271"/>
      <c r="OEY309" s="275"/>
      <c r="OEZ309" s="271"/>
      <c r="OFA309" s="275"/>
      <c r="OFB309" s="271"/>
      <c r="OFC309" s="275"/>
      <c r="OFD309" s="271"/>
      <c r="OFE309" s="275"/>
      <c r="OFF309" s="271"/>
      <c r="OFG309" s="275"/>
      <c r="OFH309" s="271"/>
      <c r="OFI309" s="275"/>
      <c r="OFJ309" s="271"/>
      <c r="OFK309" s="275"/>
      <c r="OFL309" s="271"/>
      <c r="OFM309" s="275"/>
      <c r="OFN309" s="271"/>
      <c r="OFO309" s="275"/>
      <c r="OFP309" s="271"/>
      <c r="OFQ309" s="275"/>
      <c r="OFR309" s="271"/>
      <c r="OFS309" s="275"/>
      <c r="OFT309" s="271"/>
      <c r="OFU309" s="275"/>
      <c r="OFV309" s="271"/>
      <c r="OFW309" s="275"/>
      <c r="OFX309" s="271"/>
      <c r="OFY309" s="275"/>
      <c r="OFZ309" s="271"/>
      <c r="OGA309" s="275"/>
      <c r="OGB309" s="271"/>
      <c r="OGC309" s="275"/>
      <c r="OGD309" s="271"/>
      <c r="OGE309" s="275"/>
      <c r="OGF309" s="271"/>
      <c r="OGG309" s="275"/>
      <c r="OGH309" s="271"/>
      <c r="OGI309" s="275"/>
      <c r="OGJ309" s="271"/>
      <c r="OGK309" s="275"/>
      <c r="OGL309" s="271"/>
      <c r="OGM309" s="275"/>
      <c r="OGN309" s="271"/>
      <c r="OGO309" s="275"/>
      <c r="OGP309" s="271"/>
      <c r="OGQ309" s="275"/>
      <c r="OGR309" s="271"/>
      <c r="OGS309" s="275"/>
      <c r="OGT309" s="271"/>
      <c r="OGU309" s="275"/>
      <c r="OGV309" s="271"/>
      <c r="OGW309" s="275"/>
      <c r="OGX309" s="271"/>
      <c r="OGY309" s="275"/>
      <c r="OGZ309" s="271"/>
      <c r="OHA309" s="275"/>
      <c r="OHB309" s="271"/>
      <c r="OHC309" s="275"/>
      <c r="OHD309" s="271"/>
      <c r="OHE309" s="275"/>
      <c r="OHF309" s="271"/>
      <c r="OHG309" s="275"/>
      <c r="OHH309" s="271"/>
      <c r="OHI309" s="275"/>
      <c r="OHJ309" s="271"/>
      <c r="OHK309" s="275"/>
      <c r="OHL309" s="271"/>
      <c r="OHM309" s="275"/>
      <c r="OHN309" s="271"/>
      <c r="OHO309" s="275"/>
      <c r="OHP309" s="271"/>
      <c r="OHQ309" s="275"/>
      <c r="OHR309" s="271"/>
      <c r="OHS309" s="275"/>
      <c r="OHT309" s="271"/>
      <c r="OHU309" s="275"/>
      <c r="OHV309" s="271"/>
      <c r="OHW309" s="275"/>
      <c r="OHX309" s="271"/>
      <c r="OHY309" s="275"/>
      <c r="OHZ309" s="271"/>
      <c r="OIA309" s="275"/>
      <c r="OIB309" s="271"/>
      <c r="OIC309" s="275"/>
      <c r="OID309" s="271"/>
      <c r="OIE309" s="275"/>
      <c r="OIF309" s="271"/>
      <c r="OIG309" s="275"/>
      <c r="OIH309" s="271"/>
      <c r="OII309" s="275"/>
      <c r="OIJ309" s="271"/>
      <c r="OIK309" s="275"/>
      <c r="OIL309" s="271"/>
      <c r="OIM309" s="275"/>
      <c r="OIN309" s="271"/>
      <c r="OIO309" s="275"/>
      <c r="OIP309" s="271"/>
      <c r="OIQ309" s="275"/>
      <c r="OIR309" s="271"/>
      <c r="OIS309" s="275"/>
      <c r="OIT309" s="271"/>
      <c r="OIU309" s="275"/>
      <c r="OIV309" s="271"/>
      <c r="OIW309" s="275"/>
      <c r="OIX309" s="271"/>
      <c r="OIY309" s="275"/>
      <c r="OIZ309" s="271"/>
      <c r="OJA309" s="275"/>
      <c r="OJB309" s="271"/>
      <c r="OJC309" s="275"/>
      <c r="OJD309" s="271"/>
      <c r="OJE309" s="275"/>
      <c r="OJF309" s="271"/>
      <c r="OJG309" s="275"/>
      <c r="OJH309" s="271"/>
      <c r="OJI309" s="275"/>
      <c r="OJJ309" s="271"/>
      <c r="OJK309" s="275"/>
      <c r="OJL309" s="271"/>
      <c r="OJM309" s="275"/>
      <c r="OJN309" s="271"/>
      <c r="OJO309" s="275"/>
      <c r="OJP309" s="271"/>
      <c r="OJQ309" s="275"/>
      <c r="OJR309" s="271"/>
      <c r="OJS309" s="275"/>
      <c r="OJT309" s="271"/>
      <c r="OJU309" s="275"/>
      <c r="OJV309" s="271"/>
      <c r="OJW309" s="275"/>
      <c r="OJX309" s="271"/>
      <c r="OJY309" s="275"/>
      <c r="OJZ309" s="271"/>
      <c r="OKA309" s="275"/>
      <c r="OKB309" s="271"/>
      <c r="OKC309" s="275"/>
      <c r="OKD309" s="271"/>
      <c r="OKE309" s="275"/>
      <c r="OKF309" s="271"/>
      <c r="OKG309" s="275"/>
      <c r="OKH309" s="271"/>
      <c r="OKI309" s="275"/>
      <c r="OKJ309" s="271"/>
      <c r="OKK309" s="275"/>
      <c r="OKL309" s="271"/>
      <c r="OKM309" s="275"/>
      <c r="OKN309" s="271"/>
      <c r="OKO309" s="275"/>
      <c r="OKP309" s="271"/>
      <c r="OKQ309" s="275"/>
      <c r="OKR309" s="271"/>
      <c r="OKS309" s="275"/>
      <c r="OKT309" s="271"/>
      <c r="OKU309" s="275"/>
      <c r="OKV309" s="271"/>
      <c r="OKW309" s="275"/>
      <c r="OKX309" s="271"/>
      <c r="OKY309" s="275"/>
      <c r="OKZ309" s="271"/>
      <c r="OLA309" s="275"/>
      <c r="OLB309" s="271"/>
      <c r="OLC309" s="275"/>
      <c r="OLD309" s="271"/>
      <c r="OLE309" s="275"/>
      <c r="OLF309" s="271"/>
      <c r="OLG309" s="275"/>
      <c r="OLH309" s="271"/>
      <c r="OLI309" s="275"/>
      <c r="OLJ309" s="271"/>
      <c r="OLK309" s="275"/>
      <c r="OLL309" s="271"/>
      <c r="OLM309" s="275"/>
      <c r="OLN309" s="271"/>
      <c r="OLO309" s="275"/>
      <c r="OLP309" s="271"/>
      <c r="OLQ309" s="275"/>
      <c r="OLR309" s="271"/>
      <c r="OLS309" s="275"/>
      <c r="OLT309" s="271"/>
      <c r="OLU309" s="275"/>
      <c r="OLV309" s="271"/>
      <c r="OLW309" s="275"/>
      <c r="OLX309" s="271"/>
      <c r="OLY309" s="275"/>
      <c r="OLZ309" s="271"/>
      <c r="OMA309" s="275"/>
      <c r="OMB309" s="271"/>
      <c r="OMC309" s="275"/>
      <c r="OMD309" s="271"/>
      <c r="OME309" s="275"/>
      <c r="OMF309" s="271"/>
      <c r="OMG309" s="275"/>
      <c r="OMH309" s="271"/>
      <c r="OMI309" s="275"/>
      <c r="OMJ309" s="271"/>
      <c r="OMK309" s="275"/>
      <c r="OML309" s="271"/>
      <c r="OMM309" s="275"/>
      <c r="OMN309" s="271"/>
      <c r="OMO309" s="275"/>
      <c r="OMP309" s="271"/>
      <c r="OMQ309" s="275"/>
      <c r="OMR309" s="271"/>
      <c r="OMS309" s="275"/>
      <c r="OMT309" s="271"/>
      <c r="OMU309" s="275"/>
      <c r="OMV309" s="271"/>
      <c r="OMW309" s="275"/>
      <c r="OMX309" s="271"/>
      <c r="OMY309" s="275"/>
      <c r="OMZ309" s="271"/>
      <c r="ONA309" s="275"/>
      <c r="ONB309" s="271"/>
      <c r="ONC309" s="275"/>
      <c r="OND309" s="271"/>
      <c r="ONE309" s="275"/>
      <c r="ONF309" s="271"/>
      <c r="ONG309" s="275"/>
      <c r="ONH309" s="271"/>
      <c r="ONI309" s="275"/>
      <c r="ONJ309" s="271"/>
      <c r="ONK309" s="275"/>
      <c r="ONL309" s="271"/>
      <c r="ONM309" s="275"/>
      <c r="ONN309" s="271"/>
      <c r="ONO309" s="275"/>
      <c r="ONP309" s="271"/>
      <c r="ONQ309" s="275"/>
      <c r="ONR309" s="271"/>
      <c r="ONS309" s="275"/>
      <c r="ONT309" s="271"/>
      <c r="ONU309" s="275"/>
      <c r="ONV309" s="271"/>
      <c r="ONW309" s="275"/>
      <c r="ONX309" s="271"/>
      <c r="ONY309" s="275"/>
      <c r="ONZ309" s="271"/>
      <c r="OOA309" s="275"/>
      <c r="OOB309" s="271"/>
      <c r="OOC309" s="275"/>
      <c r="OOD309" s="271"/>
      <c r="OOE309" s="275"/>
      <c r="OOF309" s="271"/>
      <c r="OOG309" s="275"/>
      <c r="OOH309" s="271"/>
      <c r="OOI309" s="275"/>
      <c r="OOJ309" s="271"/>
      <c r="OOK309" s="275"/>
      <c r="OOL309" s="271"/>
      <c r="OOM309" s="275"/>
      <c r="OON309" s="271"/>
      <c r="OOO309" s="275"/>
      <c r="OOP309" s="271"/>
      <c r="OOQ309" s="275"/>
      <c r="OOR309" s="271"/>
      <c r="OOS309" s="275"/>
      <c r="OOT309" s="271"/>
      <c r="OOU309" s="275"/>
      <c r="OOV309" s="271"/>
      <c r="OOW309" s="275"/>
      <c r="OOX309" s="271"/>
      <c r="OOY309" s="275"/>
      <c r="OOZ309" s="271"/>
      <c r="OPA309" s="275"/>
      <c r="OPB309" s="271"/>
      <c r="OPC309" s="275"/>
      <c r="OPD309" s="271"/>
      <c r="OPE309" s="275"/>
      <c r="OPF309" s="271"/>
      <c r="OPG309" s="275"/>
      <c r="OPH309" s="271"/>
      <c r="OPI309" s="275"/>
      <c r="OPJ309" s="271"/>
      <c r="OPK309" s="275"/>
      <c r="OPL309" s="271"/>
      <c r="OPM309" s="275"/>
      <c r="OPN309" s="271"/>
      <c r="OPO309" s="275"/>
      <c r="OPP309" s="271"/>
      <c r="OPQ309" s="275"/>
      <c r="OPR309" s="271"/>
      <c r="OPS309" s="275"/>
      <c r="OPT309" s="271"/>
      <c r="OPU309" s="275"/>
      <c r="OPV309" s="271"/>
      <c r="OPW309" s="275"/>
      <c r="OPX309" s="271"/>
      <c r="OPY309" s="275"/>
      <c r="OPZ309" s="271"/>
      <c r="OQA309" s="275"/>
      <c r="OQB309" s="271"/>
      <c r="OQC309" s="275"/>
      <c r="OQD309" s="271"/>
      <c r="OQE309" s="275"/>
      <c r="OQF309" s="271"/>
      <c r="OQG309" s="275"/>
      <c r="OQH309" s="271"/>
      <c r="OQI309" s="275"/>
      <c r="OQJ309" s="271"/>
      <c r="OQK309" s="275"/>
      <c r="OQL309" s="271"/>
      <c r="OQM309" s="275"/>
      <c r="OQN309" s="271"/>
      <c r="OQO309" s="275"/>
      <c r="OQP309" s="271"/>
      <c r="OQQ309" s="275"/>
      <c r="OQR309" s="271"/>
      <c r="OQS309" s="275"/>
      <c r="OQT309" s="271"/>
      <c r="OQU309" s="275"/>
      <c r="OQV309" s="271"/>
      <c r="OQW309" s="275"/>
      <c r="OQX309" s="271"/>
      <c r="OQY309" s="275"/>
      <c r="OQZ309" s="271"/>
      <c r="ORA309" s="275"/>
      <c r="ORB309" s="271"/>
      <c r="ORC309" s="275"/>
      <c r="ORD309" s="271"/>
      <c r="ORE309" s="275"/>
      <c r="ORF309" s="271"/>
      <c r="ORG309" s="275"/>
      <c r="ORH309" s="271"/>
      <c r="ORI309" s="275"/>
      <c r="ORJ309" s="271"/>
      <c r="ORK309" s="275"/>
      <c r="ORL309" s="271"/>
      <c r="ORM309" s="275"/>
      <c r="ORN309" s="271"/>
      <c r="ORO309" s="275"/>
      <c r="ORP309" s="271"/>
      <c r="ORQ309" s="275"/>
      <c r="ORR309" s="271"/>
      <c r="ORS309" s="275"/>
      <c r="ORT309" s="271"/>
      <c r="ORU309" s="275"/>
      <c r="ORV309" s="271"/>
      <c r="ORW309" s="275"/>
      <c r="ORX309" s="271"/>
      <c r="ORY309" s="275"/>
      <c r="ORZ309" s="271"/>
      <c r="OSA309" s="275"/>
      <c r="OSB309" s="271"/>
      <c r="OSC309" s="275"/>
      <c r="OSD309" s="271"/>
      <c r="OSE309" s="275"/>
      <c r="OSF309" s="271"/>
      <c r="OSG309" s="275"/>
      <c r="OSH309" s="271"/>
      <c r="OSI309" s="275"/>
      <c r="OSJ309" s="271"/>
      <c r="OSK309" s="275"/>
      <c r="OSL309" s="271"/>
      <c r="OSM309" s="275"/>
      <c r="OSN309" s="271"/>
      <c r="OSO309" s="275"/>
      <c r="OSP309" s="271"/>
      <c r="OSQ309" s="275"/>
      <c r="OSR309" s="271"/>
      <c r="OSS309" s="275"/>
      <c r="OST309" s="271"/>
      <c r="OSU309" s="275"/>
      <c r="OSV309" s="271"/>
      <c r="OSW309" s="275"/>
      <c r="OSX309" s="271"/>
      <c r="OSY309" s="275"/>
      <c r="OSZ309" s="271"/>
      <c r="OTA309" s="275"/>
      <c r="OTB309" s="271"/>
      <c r="OTC309" s="275"/>
      <c r="OTD309" s="271"/>
      <c r="OTE309" s="275"/>
      <c r="OTF309" s="271"/>
      <c r="OTG309" s="275"/>
      <c r="OTH309" s="271"/>
      <c r="OTI309" s="275"/>
      <c r="OTJ309" s="271"/>
      <c r="OTK309" s="275"/>
      <c r="OTL309" s="271"/>
      <c r="OTM309" s="275"/>
      <c r="OTN309" s="271"/>
      <c r="OTO309" s="275"/>
      <c r="OTP309" s="271"/>
      <c r="OTQ309" s="275"/>
      <c r="OTR309" s="271"/>
      <c r="OTS309" s="275"/>
      <c r="OTT309" s="271"/>
      <c r="OTU309" s="275"/>
      <c r="OTV309" s="271"/>
      <c r="OTW309" s="275"/>
      <c r="OTX309" s="271"/>
      <c r="OTY309" s="275"/>
      <c r="OTZ309" s="271"/>
      <c r="OUA309" s="275"/>
      <c r="OUB309" s="271"/>
      <c r="OUC309" s="275"/>
      <c r="OUD309" s="271"/>
      <c r="OUE309" s="275"/>
      <c r="OUF309" s="271"/>
      <c r="OUG309" s="275"/>
      <c r="OUH309" s="271"/>
      <c r="OUI309" s="275"/>
      <c r="OUJ309" s="271"/>
      <c r="OUK309" s="275"/>
      <c r="OUL309" s="271"/>
      <c r="OUM309" s="275"/>
      <c r="OUN309" s="271"/>
      <c r="OUO309" s="275"/>
      <c r="OUP309" s="271"/>
      <c r="OUQ309" s="275"/>
      <c r="OUR309" s="271"/>
      <c r="OUS309" s="275"/>
      <c r="OUT309" s="271"/>
      <c r="OUU309" s="275"/>
      <c r="OUV309" s="271"/>
      <c r="OUW309" s="275"/>
      <c r="OUX309" s="271"/>
      <c r="OUY309" s="275"/>
      <c r="OUZ309" s="271"/>
      <c r="OVA309" s="275"/>
      <c r="OVB309" s="271"/>
      <c r="OVC309" s="275"/>
      <c r="OVD309" s="271"/>
      <c r="OVE309" s="275"/>
      <c r="OVF309" s="271"/>
      <c r="OVG309" s="275"/>
      <c r="OVH309" s="271"/>
      <c r="OVI309" s="275"/>
      <c r="OVJ309" s="271"/>
      <c r="OVK309" s="275"/>
      <c r="OVL309" s="271"/>
      <c r="OVM309" s="275"/>
      <c r="OVN309" s="271"/>
      <c r="OVO309" s="275"/>
      <c r="OVP309" s="271"/>
      <c r="OVQ309" s="275"/>
      <c r="OVR309" s="271"/>
      <c r="OVS309" s="275"/>
      <c r="OVT309" s="271"/>
      <c r="OVU309" s="275"/>
      <c r="OVV309" s="271"/>
      <c r="OVW309" s="275"/>
      <c r="OVX309" s="271"/>
      <c r="OVY309" s="275"/>
      <c r="OVZ309" s="271"/>
      <c r="OWA309" s="275"/>
      <c r="OWB309" s="271"/>
      <c r="OWC309" s="275"/>
      <c r="OWD309" s="271"/>
      <c r="OWE309" s="275"/>
      <c r="OWF309" s="271"/>
      <c r="OWG309" s="275"/>
      <c r="OWH309" s="271"/>
      <c r="OWI309" s="275"/>
      <c r="OWJ309" s="271"/>
      <c r="OWK309" s="275"/>
      <c r="OWL309" s="271"/>
      <c r="OWM309" s="275"/>
      <c r="OWN309" s="271"/>
      <c r="OWO309" s="275"/>
      <c r="OWP309" s="271"/>
      <c r="OWQ309" s="275"/>
      <c r="OWR309" s="271"/>
      <c r="OWS309" s="275"/>
      <c r="OWT309" s="271"/>
      <c r="OWU309" s="275"/>
      <c r="OWV309" s="271"/>
      <c r="OWW309" s="275"/>
      <c r="OWX309" s="271"/>
      <c r="OWY309" s="275"/>
      <c r="OWZ309" s="271"/>
      <c r="OXA309" s="275"/>
      <c r="OXB309" s="271"/>
      <c r="OXC309" s="275"/>
      <c r="OXD309" s="271"/>
      <c r="OXE309" s="275"/>
      <c r="OXF309" s="271"/>
      <c r="OXG309" s="275"/>
      <c r="OXH309" s="271"/>
      <c r="OXI309" s="275"/>
      <c r="OXJ309" s="271"/>
      <c r="OXK309" s="275"/>
      <c r="OXL309" s="271"/>
      <c r="OXM309" s="275"/>
      <c r="OXN309" s="271"/>
      <c r="OXO309" s="275"/>
      <c r="OXP309" s="271"/>
      <c r="OXQ309" s="275"/>
      <c r="OXR309" s="271"/>
      <c r="OXS309" s="275"/>
      <c r="OXT309" s="271"/>
      <c r="OXU309" s="275"/>
      <c r="OXV309" s="271"/>
      <c r="OXW309" s="275"/>
      <c r="OXX309" s="271"/>
      <c r="OXY309" s="275"/>
      <c r="OXZ309" s="271"/>
      <c r="OYA309" s="275"/>
      <c r="OYB309" s="271"/>
      <c r="OYC309" s="275"/>
      <c r="OYD309" s="271"/>
      <c r="OYE309" s="275"/>
      <c r="OYF309" s="271"/>
      <c r="OYG309" s="275"/>
      <c r="OYH309" s="271"/>
      <c r="OYI309" s="275"/>
      <c r="OYJ309" s="271"/>
      <c r="OYK309" s="275"/>
      <c r="OYL309" s="271"/>
      <c r="OYM309" s="275"/>
      <c r="OYN309" s="271"/>
      <c r="OYO309" s="275"/>
      <c r="OYP309" s="271"/>
      <c r="OYQ309" s="275"/>
      <c r="OYR309" s="271"/>
      <c r="OYS309" s="275"/>
      <c r="OYT309" s="271"/>
      <c r="OYU309" s="275"/>
      <c r="OYV309" s="271"/>
      <c r="OYW309" s="275"/>
      <c r="OYX309" s="271"/>
      <c r="OYY309" s="275"/>
      <c r="OYZ309" s="271"/>
      <c r="OZA309" s="275"/>
      <c r="OZB309" s="271"/>
      <c r="OZC309" s="275"/>
      <c r="OZD309" s="271"/>
      <c r="OZE309" s="275"/>
      <c r="OZF309" s="271"/>
      <c r="OZG309" s="275"/>
      <c r="OZH309" s="271"/>
      <c r="OZI309" s="275"/>
      <c r="OZJ309" s="271"/>
      <c r="OZK309" s="275"/>
      <c r="OZL309" s="271"/>
      <c r="OZM309" s="275"/>
      <c r="OZN309" s="271"/>
      <c r="OZO309" s="275"/>
      <c r="OZP309" s="271"/>
      <c r="OZQ309" s="275"/>
      <c r="OZR309" s="271"/>
      <c r="OZS309" s="275"/>
      <c r="OZT309" s="271"/>
      <c r="OZU309" s="275"/>
      <c r="OZV309" s="271"/>
      <c r="OZW309" s="275"/>
      <c r="OZX309" s="271"/>
      <c r="OZY309" s="275"/>
      <c r="OZZ309" s="271"/>
      <c r="PAA309" s="275"/>
      <c r="PAB309" s="271"/>
      <c r="PAC309" s="275"/>
      <c r="PAD309" s="271"/>
      <c r="PAE309" s="275"/>
      <c r="PAF309" s="271"/>
      <c r="PAG309" s="275"/>
      <c r="PAH309" s="271"/>
      <c r="PAI309" s="275"/>
      <c r="PAJ309" s="271"/>
      <c r="PAK309" s="275"/>
      <c r="PAL309" s="271"/>
      <c r="PAM309" s="275"/>
      <c r="PAN309" s="271"/>
      <c r="PAO309" s="275"/>
      <c r="PAP309" s="271"/>
      <c r="PAQ309" s="275"/>
      <c r="PAR309" s="271"/>
      <c r="PAS309" s="275"/>
      <c r="PAT309" s="271"/>
      <c r="PAU309" s="275"/>
      <c r="PAV309" s="271"/>
      <c r="PAW309" s="275"/>
      <c r="PAX309" s="271"/>
      <c r="PAY309" s="275"/>
      <c r="PAZ309" s="271"/>
      <c r="PBA309" s="275"/>
      <c r="PBB309" s="271"/>
      <c r="PBC309" s="275"/>
      <c r="PBD309" s="271"/>
      <c r="PBE309" s="275"/>
      <c r="PBF309" s="271"/>
      <c r="PBG309" s="275"/>
      <c r="PBH309" s="271"/>
      <c r="PBI309" s="275"/>
      <c r="PBJ309" s="271"/>
      <c r="PBK309" s="275"/>
      <c r="PBL309" s="271"/>
      <c r="PBM309" s="275"/>
      <c r="PBN309" s="271"/>
      <c r="PBO309" s="275"/>
      <c r="PBP309" s="271"/>
      <c r="PBQ309" s="275"/>
      <c r="PBR309" s="271"/>
      <c r="PBS309" s="275"/>
      <c r="PBT309" s="271"/>
      <c r="PBU309" s="275"/>
      <c r="PBV309" s="271"/>
      <c r="PBW309" s="275"/>
      <c r="PBX309" s="271"/>
      <c r="PBY309" s="275"/>
      <c r="PBZ309" s="271"/>
      <c r="PCA309" s="275"/>
      <c r="PCB309" s="271"/>
      <c r="PCC309" s="275"/>
      <c r="PCD309" s="271"/>
      <c r="PCE309" s="275"/>
      <c r="PCF309" s="271"/>
      <c r="PCG309" s="275"/>
      <c r="PCH309" s="271"/>
      <c r="PCI309" s="275"/>
      <c r="PCJ309" s="271"/>
      <c r="PCK309" s="275"/>
      <c r="PCL309" s="271"/>
      <c r="PCM309" s="275"/>
      <c r="PCN309" s="271"/>
      <c r="PCO309" s="275"/>
      <c r="PCP309" s="271"/>
      <c r="PCQ309" s="275"/>
      <c r="PCR309" s="271"/>
      <c r="PCS309" s="275"/>
      <c r="PCT309" s="271"/>
      <c r="PCU309" s="275"/>
      <c r="PCV309" s="271"/>
      <c r="PCW309" s="275"/>
      <c r="PCX309" s="271"/>
      <c r="PCY309" s="275"/>
      <c r="PCZ309" s="271"/>
      <c r="PDA309" s="275"/>
      <c r="PDB309" s="271"/>
      <c r="PDC309" s="275"/>
      <c r="PDD309" s="271"/>
      <c r="PDE309" s="275"/>
      <c r="PDF309" s="271"/>
      <c r="PDG309" s="275"/>
      <c r="PDH309" s="271"/>
      <c r="PDI309" s="275"/>
      <c r="PDJ309" s="271"/>
      <c r="PDK309" s="275"/>
      <c r="PDL309" s="271"/>
      <c r="PDM309" s="275"/>
      <c r="PDN309" s="271"/>
      <c r="PDO309" s="275"/>
      <c r="PDP309" s="271"/>
      <c r="PDQ309" s="275"/>
      <c r="PDR309" s="271"/>
      <c r="PDS309" s="275"/>
      <c r="PDT309" s="271"/>
      <c r="PDU309" s="275"/>
      <c r="PDV309" s="271"/>
      <c r="PDW309" s="275"/>
      <c r="PDX309" s="271"/>
      <c r="PDY309" s="275"/>
      <c r="PDZ309" s="271"/>
      <c r="PEA309" s="275"/>
      <c r="PEB309" s="271"/>
      <c r="PEC309" s="275"/>
      <c r="PED309" s="271"/>
      <c r="PEE309" s="275"/>
      <c r="PEF309" s="271"/>
      <c r="PEG309" s="275"/>
      <c r="PEH309" s="271"/>
      <c r="PEI309" s="275"/>
      <c r="PEJ309" s="271"/>
      <c r="PEK309" s="275"/>
      <c r="PEL309" s="271"/>
      <c r="PEM309" s="275"/>
      <c r="PEN309" s="271"/>
      <c r="PEO309" s="275"/>
      <c r="PEP309" s="271"/>
      <c r="PEQ309" s="275"/>
      <c r="PER309" s="271"/>
      <c r="PES309" s="275"/>
      <c r="PET309" s="271"/>
      <c r="PEU309" s="275"/>
      <c r="PEV309" s="271"/>
      <c r="PEW309" s="275"/>
      <c r="PEX309" s="271"/>
      <c r="PEY309" s="275"/>
      <c r="PEZ309" s="271"/>
      <c r="PFA309" s="275"/>
      <c r="PFB309" s="271"/>
      <c r="PFC309" s="275"/>
      <c r="PFD309" s="271"/>
      <c r="PFE309" s="275"/>
      <c r="PFF309" s="271"/>
      <c r="PFG309" s="275"/>
      <c r="PFH309" s="271"/>
      <c r="PFI309" s="275"/>
      <c r="PFJ309" s="271"/>
      <c r="PFK309" s="275"/>
      <c r="PFL309" s="271"/>
      <c r="PFM309" s="275"/>
      <c r="PFN309" s="271"/>
      <c r="PFO309" s="275"/>
      <c r="PFP309" s="271"/>
      <c r="PFQ309" s="275"/>
      <c r="PFR309" s="271"/>
      <c r="PFS309" s="275"/>
      <c r="PFT309" s="271"/>
      <c r="PFU309" s="275"/>
      <c r="PFV309" s="271"/>
      <c r="PFW309" s="275"/>
      <c r="PFX309" s="271"/>
      <c r="PFY309" s="275"/>
      <c r="PFZ309" s="271"/>
      <c r="PGA309" s="275"/>
      <c r="PGB309" s="271"/>
      <c r="PGC309" s="275"/>
      <c r="PGD309" s="271"/>
      <c r="PGE309" s="275"/>
      <c r="PGF309" s="271"/>
      <c r="PGG309" s="275"/>
      <c r="PGH309" s="271"/>
      <c r="PGI309" s="275"/>
      <c r="PGJ309" s="271"/>
      <c r="PGK309" s="275"/>
      <c r="PGL309" s="271"/>
      <c r="PGM309" s="275"/>
      <c r="PGN309" s="271"/>
      <c r="PGO309" s="275"/>
      <c r="PGP309" s="271"/>
      <c r="PGQ309" s="275"/>
      <c r="PGR309" s="271"/>
      <c r="PGS309" s="275"/>
      <c r="PGT309" s="271"/>
      <c r="PGU309" s="275"/>
      <c r="PGV309" s="271"/>
      <c r="PGW309" s="275"/>
      <c r="PGX309" s="271"/>
      <c r="PGY309" s="275"/>
      <c r="PGZ309" s="271"/>
      <c r="PHA309" s="275"/>
      <c r="PHB309" s="271"/>
      <c r="PHC309" s="275"/>
      <c r="PHD309" s="271"/>
      <c r="PHE309" s="275"/>
      <c r="PHF309" s="271"/>
      <c r="PHG309" s="275"/>
      <c r="PHH309" s="271"/>
      <c r="PHI309" s="275"/>
      <c r="PHJ309" s="271"/>
      <c r="PHK309" s="275"/>
      <c r="PHL309" s="271"/>
      <c r="PHM309" s="275"/>
      <c r="PHN309" s="271"/>
      <c r="PHO309" s="275"/>
      <c r="PHP309" s="271"/>
      <c r="PHQ309" s="275"/>
      <c r="PHR309" s="271"/>
      <c r="PHS309" s="275"/>
      <c r="PHT309" s="271"/>
      <c r="PHU309" s="275"/>
      <c r="PHV309" s="271"/>
      <c r="PHW309" s="275"/>
      <c r="PHX309" s="271"/>
      <c r="PHY309" s="275"/>
      <c r="PHZ309" s="271"/>
      <c r="PIA309" s="275"/>
      <c r="PIB309" s="271"/>
      <c r="PIC309" s="275"/>
      <c r="PID309" s="271"/>
      <c r="PIE309" s="275"/>
      <c r="PIF309" s="271"/>
      <c r="PIG309" s="275"/>
      <c r="PIH309" s="271"/>
      <c r="PII309" s="275"/>
      <c r="PIJ309" s="271"/>
      <c r="PIK309" s="275"/>
      <c r="PIL309" s="271"/>
      <c r="PIM309" s="275"/>
      <c r="PIN309" s="271"/>
      <c r="PIO309" s="275"/>
      <c r="PIP309" s="271"/>
      <c r="PIQ309" s="275"/>
      <c r="PIR309" s="271"/>
      <c r="PIS309" s="275"/>
      <c r="PIT309" s="271"/>
      <c r="PIU309" s="275"/>
      <c r="PIV309" s="271"/>
      <c r="PIW309" s="275"/>
      <c r="PIX309" s="271"/>
      <c r="PIY309" s="275"/>
      <c r="PIZ309" s="271"/>
      <c r="PJA309" s="275"/>
      <c r="PJB309" s="271"/>
      <c r="PJC309" s="275"/>
      <c r="PJD309" s="271"/>
      <c r="PJE309" s="275"/>
      <c r="PJF309" s="271"/>
      <c r="PJG309" s="275"/>
      <c r="PJH309" s="271"/>
      <c r="PJI309" s="275"/>
      <c r="PJJ309" s="271"/>
      <c r="PJK309" s="275"/>
      <c r="PJL309" s="271"/>
      <c r="PJM309" s="275"/>
      <c r="PJN309" s="271"/>
      <c r="PJO309" s="275"/>
      <c r="PJP309" s="271"/>
      <c r="PJQ309" s="275"/>
      <c r="PJR309" s="271"/>
      <c r="PJS309" s="275"/>
      <c r="PJT309" s="271"/>
      <c r="PJU309" s="275"/>
      <c r="PJV309" s="271"/>
      <c r="PJW309" s="275"/>
      <c r="PJX309" s="271"/>
      <c r="PJY309" s="275"/>
      <c r="PJZ309" s="271"/>
      <c r="PKA309" s="275"/>
      <c r="PKB309" s="271"/>
      <c r="PKC309" s="275"/>
      <c r="PKD309" s="271"/>
      <c r="PKE309" s="275"/>
      <c r="PKF309" s="271"/>
      <c r="PKG309" s="275"/>
      <c r="PKH309" s="271"/>
      <c r="PKI309" s="275"/>
      <c r="PKJ309" s="271"/>
      <c r="PKK309" s="275"/>
      <c r="PKL309" s="271"/>
      <c r="PKM309" s="275"/>
      <c r="PKN309" s="271"/>
      <c r="PKO309" s="275"/>
      <c r="PKP309" s="271"/>
      <c r="PKQ309" s="275"/>
      <c r="PKR309" s="271"/>
      <c r="PKS309" s="275"/>
      <c r="PKT309" s="271"/>
      <c r="PKU309" s="275"/>
      <c r="PKV309" s="271"/>
      <c r="PKW309" s="275"/>
      <c r="PKX309" s="271"/>
      <c r="PKY309" s="275"/>
      <c r="PKZ309" s="271"/>
      <c r="PLA309" s="275"/>
      <c r="PLB309" s="271"/>
      <c r="PLC309" s="275"/>
      <c r="PLD309" s="271"/>
      <c r="PLE309" s="275"/>
      <c r="PLF309" s="271"/>
      <c r="PLG309" s="275"/>
      <c r="PLH309" s="271"/>
      <c r="PLI309" s="275"/>
      <c r="PLJ309" s="271"/>
      <c r="PLK309" s="275"/>
      <c r="PLL309" s="271"/>
      <c r="PLM309" s="275"/>
      <c r="PLN309" s="271"/>
      <c r="PLO309" s="275"/>
      <c r="PLP309" s="271"/>
      <c r="PLQ309" s="275"/>
      <c r="PLR309" s="271"/>
      <c r="PLS309" s="275"/>
      <c r="PLT309" s="271"/>
      <c r="PLU309" s="275"/>
      <c r="PLV309" s="271"/>
      <c r="PLW309" s="275"/>
      <c r="PLX309" s="271"/>
      <c r="PLY309" s="275"/>
      <c r="PLZ309" s="271"/>
      <c r="PMA309" s="275"/>
      <c r="PMB309" s="271"/>
      <c r="PMC309" s="275"/>
      <c r="PMD309" s="271"/>
      <c r="PME309" s="275"/>
      <c r="PMF309" s="271"/>
      <c r="PMG309" s="275"/>
      <c r="PMH309" s="271"/>
      <c r="PMI309" s="275"/>
      <c r="PMJ309" s="271"/>
      <c r="PMK309" s="275"/>
      <c r="PML309" s="271"/>
      <c r="PMM309" s="275"/>
      <c r="PMN309" s="271"/>
      <c r="PMO309" s="275"/>
      <c r="PMP309" s="271"/>
      <c r="PMQ309" s="275"/>
      <c r="PMR309" s="271"/>
      <c r="PMS309" s="275"/>
      <c r="PMT309" s="271"/>
      <c r="PMU309" s="275"/>
      <c r="PMV309" s="271"/>
      <c r="PMW309" s="275"/>
      <c r="PMX309" s="271"/>
      <c r="PMY309" s="275"/>
      <c r="PMZ309" s="271"/>
      <c r="PNA309" s="275"/>
      <c r="PNB309" s="271"/>
      <c r="PNC309" s="275"/>
      <c r="PND309" s="271"/>
      <c r="PNE309" s="275"/>
      <c r="PNF309" s="271"/>
      <c r="PNG309" s="275"/>
      <c r="PNH309" s="271"/>
      <c r="PNI309" s="275"/>
      <c r="PNJ309" s="271"/>
      <c r="PNK309" s="275"/>
      <c r="PNL309" s="271"/>
      <c r="PNM309" s="275"/>
      <c r="PNN309" s="271"/>
      <c r="PNO309" s="275"/>
      <c r="PNP309" s="271"/>
      <c r="PNQ309" s="275"/>
      <c r="PNR309" s="271"/>
      <c r="PNS309" s="275"/>
      <c r="PNT309" s="271"/>
      <c r="PNU309" s="275"/>
      <c r="PNV309" s="271"/>
      <c r="PNW309" s="275"/>
      <c r="PNX309" s="271"/>
      <c r="PNY309" s="275"/>
      <c r="PNZ309" s="271"/>
      <c r="POA309" s="275"/>
      <c r="POB309" s="271"/>
      <c r="POC309" s="275"/>
      <c r="POD309" s="271"/>
      <c r="POE309" s="275"/>
      <c r="POF309" s="271"/>
      <c r="POG309" s="275"/>
      <c r="POH309" s="271"/>
      <c r="POI309" s="275"/>
      <c r="POJ309" s="271"/>
      <c r="POK309" s="275"/>
      <c r="POL309" s="271"/>
      <c r="POM309" s="275"/>
      <c r="PON309" s="271"/>
      <c r="POO309" s="275"/>
      <c r="POP309" s="271"/>
      <c r="POQ309" s="275"/>
      <c r="POR309" s="271"/>
      <c r="POS309" s="275"/>
      <c r="POT309" s="271"/>
      <c r="POU309" s="275"/>
      <c r="POV309" s="271"/>
      <c r="POW309" s="275"/>
      <c r="POX309" s="271"/>
      <c r="POY309" s="275"/>
      <c r="POZ309" s="271"/>
      <c r="PPA309" s="275"/>
      <c r="PPB309" s="271"/>
      <c r="PPC309" s="275"/>
      <c r="PPD309" s="271"/>
      <c r="PPE309" s="275"/>
      <c r="PPF309" s="271"/>
      <c r="PPG309" s="275"/>
      <c r="PPH309" s="271"/>
      <c r="PPI309" s="275"/>
      <c r="PPJ309" s="271"/>
      <c r="PPK309" s="275"/>
      <c r="PPL309" s="271"/>
      <c r="PPM309" s="275"/>
      <c r="PPN309" s="271"/>
      <c r="PPO309" s="275"/>
      <c r="PPP309" s="271"/>
      <c r="PPQ309" s="275"/>
      <c r="PPR309" s="271"/>
      <c r="PPS309" s="275"/>
      <c r="PPT309" s="271"/>
      <c r="PPU309" s="275"/>
      <c r="PPV309" s="271"/>
      <c r="PPW309" s="275"/>
      <c r="PPX309" s="271"/>
      <c r="PPY309" s="275"/>
      <c r="PPZ309" s="271"/>
      <c r="PQA309" s="275"/>
      <c r="PQB309" s="271"/>
      <c r="PQC309" s="275"/>
      <c r="PQD309" s="271"/>
      <c r="PQE309" s="275"/>
      <c r="PQF309" s="271"/>
      <c r="PQG309" s="275"/>
      <c r="PQH309" s="271"/>
      <c r="PQI309" s="275"/>
      <c r="PQJ309" s="271"/>
      <c r="PQK309" s="275"/>
      <c r="PQL309" s="271"/>
      <c r="PQM309" s="275"/>
      <c r="PQN309" s="271"/>
      <c r="PQO309" s="275"/>
      <c r="PQP309" s="271"/>
      <c r="PQQ309" s="275"/>
      <c r="PQR309" s="271"/>
      <c r="PQS309" s="275"/>
      <c r="PQT309" s="271"/>
      <c r="PQU309" s="275"/>
      <c r="PQV309" s="271"/>
      <c r="PQW309" s="275"/>
      <c r="PQX309" s="271"/>
      <c r="PQY309" s="275"/>
      <c r="PQZ309" s="271"/>
      <c r="PRA309" s="275"/>
      <c r="PRB309" s="271"/>
      <c r="PRC309" s="275"/>
      <c r="PRD309" s="271"/>
      <c r="PRE309" s="275"/>
      <c r="PRF309" s="271"/>
      <c r="PRG309" s="275"/>
      <c r="PRH309" s="271"/>
      <c r="PRI309" s="275"/>
      <c r="PRJ309" s="271"/>
      <c r="PRK309" s="275"/>
      <c r="PRL309" s="271"/>
      <c r="PRM309" s="275"/>
      <c r="PRN309" s="271"/>
      <c r="PRO309" s="275"/>
      <c r="PRP309" s="271"/>
      <c r="PRQ309" s="275"/>
      <c r="PRR309" s="271"/>
      <c r="PRS309" s="275"/>
      <c r="PRT309" s="271"/>
      <c r="PRU309" s="275"/>
      <c r="PRV309" s="271"/>
      <c r="PRW309" s="275"/>
      <c r="PRX309" s="271"/>
      <c r="PRY309" s="275"/>
      <c r="PRZ309" s="271"/>
      <c r="PSA309" s="275"/>
      <c r="PSB309" s="271"/>
      <c r="PSC309" s="275"/>
      <c r="PSD309" s="271"/>
      <c r="PSE309" s="275"/>
      <c r="PSF309" s="271"/>
      <c r="PSG309" s="275"/>
      <c r="PSH309" s="271"/>
      <c r="PSI309" s="275"/>
      <c r="PSJ309" s="271"/>
      <c r="PSK309" s="275"/>
      <c r="PSL309" s="271"/>
      <c r="PSM309" s="275"/>
      <c r="PSN309" s="271"/>
      <c r="PSO309" s="275"/>
      <c r="PSP309" s="271"/>
      <c r="PSQ309" s="275"/>
      <c r="PSR309" s="271"/>
      <c r="PSS309" s="275"/>
      <c r="PST309" s="271"/>
      <c r="PSU309" s="275"/>
      <c r="PSV309" s="271"/>
      <c r="PSW309" s="275"/>
      <c r="PSX309" s="271"/>
      <c r="PSY309" s="275"/>
      <c r="PSZ309" s="271"/>
      <c r="PTA309" s="275"/>
      <c r="PTB309" s="271"/>
      <c r="PTC309" s="275"/>
      <c r="PTD309" s="271"/>
      <c r="PTE309" s="275"/>
      <c r="PTF309" s="271"/>
      <c r="PTG309" s="275"/>
      <c r="PTH309" s="271"/>
      <c r="PTI309" s="275"/>
      <c r="PTJ309" s="271"/>
      <c r="PTK309" s="275"/>
      <c r="PTL309" s="271"/>
      <c r="PTM309" s="275"/>
      <c r="PTN309" s="271"/>
      <c r="PTO309" s="275"/>
      <c r="PTP309" s="271"/>
      <c r="PTQ309" s="275"/>
      <c r="PTR309" s="271"/>
      <c r="PTS309" s="275"/>
      <c r="PTT309" s="271"/>
      <c r="PTU309" s="275"/>
      <c r="PTV309" s="271"/>
      <c r="PTW309" s="275"/>
      <c r="PTX309" s="271"/>
      <c r="PTY309" s="275"/>
      <c r="PTZ309" s="271"/>
      <c r="PUA309" s="275"/>
      <c r="PUB309" s="271"/>
      <c r="PUC309" s="275"/>
      <c r="PUD309" s="271"/>
      <c r="PUE309" s="275"/>
      <c r="PUF309" s="271"/>
      <c r="PUG309" s="275"/>
      <c r="PUH309" s="271"/>
      <c r="PUI309" s="275"/>
      <c r="PUJ309" s="271"/>
      <c r="PUK309" s="275"/>
      <c r="PUL309" s="271"/>
      <c r="PUM309" s="275"/>
      <c r="PUN309" s="271"/>
      <c r="PUO309" s="275"/>
      <c r="PUP309" s="271"/>
      <c r="PUQ309" s="275"/>
      <c r="PUR309" s="271"/>
      <c r="PUS309" s="275"/>
      <c r="PUT309" s="271"/>
      <c r="PUU309" s="275"/>
      <c r="PUV309" s="271"/>
      <c r="PUW309" s="275"/>
      <c r="PUX309" s="271"/>
      <c r="PUY309" s="275"/>
      <c r="PUZ309" s="271"/>
      <c r="PVA309" s="275"/>
      <c r="PVB309" s="271"/>
      <c r="PVC309" s="275"/>
      <c r="PVD309" s="271"/>
      <c r="PVE309" s="275"/>
      <c r="PVF309" s="271"/>
      <c r="PVG309" s="275"/>
      <c r="PVH309" s="271"/>
      <c r="PVI309" s="275"/>
      <c r="PVJ309" s="271"/>
      <c r="PVK309" s="275"/>
      <c r="PVL309" s="271"/>
      <c r="PVM309" s="275"/>
      <c r="PVN309" s="271"/>
      <c r="PVO309" s="275"/>
      <c r="PVP309" s="271"/>
      <c r="PVQ309" s="275"/>
      <c r="PVR309" s="271"/>
      <c r="PVS309" s="275"/>
      <c r="PVT309" s="271"/>
      <c r="PVU309" s="275"/>
      <c r="PVV309" s="271"/>
      <c r="PVW309" s="275"/>
      <c r="PVX309" s="271"/>
      <c r="PVY309" s="275"/>
      <c r="PVZ309" s="271"/>
      <c r="PWA309" s="275"/>
      <c r="PWB309" s="271"/>
      <c r="PWC309" s="275"/>
      <c r="PWD309" s="271"/>
      <c r="PWE309" s="275"/>
      <c r="PWF309" s="271"/>
      <c r="PWG309" s="275"/>
      <c r="PWH309" s="271"/>
      <c r="PWI309" s="275"/>
      <c r="PWJ309" s="271"/>
      <c r="PWK309" s="275"/>
      <c r="PWL309" s="271"/>
      <c r="PWM309" s="275"/>
      <c r="PWN309" s="271"/>
      <c r="PWO309" s="275"/>
      <c r="PWP309" s="271"/>
      <c r="PWQ309" s="275"/>
      <c r="PWR309" s="271"/>
      <c r="PWS309" s="275"/>
      <c r="PWT309" s="271"/>
      <c r="PWU309" s="275"/>
      <c r="PWV309" s="271"/>
      <c r="PWW309" s="275"/>
      <c r="PWX309" s="271"/>
      <c r="PWY309" s="275"/>
      <c r="PWZ309" s="271"/>
      <c r="PXA309" s="275"/>
      <c r="PXB309" s="271"/>
      <c r="PXC309" s="275"/>
      <c r="PXD309" s="271"/>
      <c r="PXE309" s="275"/>
      <c r="PXF309" s="271"/>
      <c r="PXG309" s="275"/>
      <c r="PXH309" s="271"/>
      <c r="PXI309" s="275"/>
      <c r="PXJ309" s="271"/>
      <c r="PXK309" s="275"/>
      <c r="PXL309" s="271"/>
      <c r="PXM309" s="275"/>
      <c r="PXN309" s="271"/>
      <c r="PXO309" s="275"/>
      <c r="PXP309" s="271"/>
      <c r="PXQ309" s="275"/>
      <c r="PXR309" s="271"/>
      <c r="PXS309" s="275"/>
      <c r="PXT309" s="271"/>
      <c r="PXU309" s="275"/>
      <c r="PXV309" s="271"/>
      <c r="PXW309" s="275"/>
      <c r="PXX309" s="271"/>
      <c r="PXY309" s="275"/>
      <c r="PXZ309" s="271"/>
      <c r="PYA309" s="275"/>
      <c r="PYB309" s="271"/>
      <c r="PYC309" s="275"/>
      <c r="PYD309" s="271"/>
      <c r="PYE309" s="275"/>
      <c r="PYF309" s="271"/>
      <c r="PYG309" s="275"/>
      <c r="PYH309" s="271"/>
      <c r="PYI309" s="275"/>
      <c r="PYJ309" s="271"/>
      <c r="PYK309" s="275"/>
      <c r="PYL309" s="271"/>
      <c r="PYM309" s="275"/>
      <c r="PYN309" s="271"/>
      <c r="PYO309" s="275"/>
      <c r="PYP309" s="271"/>
      <c r="PYQ309" s="275"/>
      <c r="PYR309" s="271"/>
      <c r="PYS309" s="275"/>
      <c r="PYT309" s="271"/>
      <c r="PYU309" s="275"/>
      <c r="PYV309" s="271"/>
      <c r="PYW309" s="275"/>
      <c r="PYX309" s="271"/>
      <c r="PYY309" s="275"/>
      <c r="PYZ309" s="271"/>
      <c r="PZA309" s="275"/>
      <c r="PZB309" s="271"/>
      <c r="PZC309" s="275"/>
      <c r="PZD309" s="271"/>
      <c r="PZE309" s="275"/>
      <c r="PZF309" s="271"/>
      <c r="PZG309" s="275"/>
      <c r="PZH309" s="271"/>
      <c r="PZI309" s="275"/>
      <c r="PZJ309" s="271"/>
      <c r="PZK309" s="275"/>
      <c r="PZL309" s="271"/>
      <c r="PZM309" s="275"/>
      <c r="PZN309" s="271"/>
      <c r="PZO309" s="275"/>
      <c r="PZP309" s="271"/>
      <c r="PZQ309" s="275"/>
      <c r="PZR309" s="271"/>
      <c r="PZS309" s="275"/>
      <c r="PZT309" s="271"/>
      <c r="PZU309" s="275"/>
      <c r="PZV309" s="271"/>
      <c r="PZW309" s="275"/>
      <c r="PZX309" s="271"/>
      <c r="PZY309" s="275"/>
      <c r="PZZ309" s="271"/>
      <c r="QAA309" s="275"/>
      <c r="QAB309" s="271"/>
      <c r="QAC309" s="275"/>
      <c r="QAD309" s="271"/>
      <c r="QAE309" s="275"/>
      <c r="QAF309" s="271"/>
      <c r="QAG309" s="275"/>
      <c r="QAH309" s="271"/>
      <c r="QAI309" s="275"/>
      <c r="QAJ309" s="271"/>
      <c r="QAK309" s="275"/>
      <c r="QAL309" s="271"/>
      <c r="QAM309" s="275"/>
      <c r="QAN309" s="271"/>
      <c r="QAO309" s="275"/>
      <c r="QAP309" s="271"/>
      <c r="QAQ309" s="275"/>
      <c r="QAR309" s="271"/>
      <c r="QAS309" s="275"/>
      <c r="QAT309" s="271"/>
      <c r="QAU309" s="275"/>
      <c r="QAV309" s="271"/>
      <c r="QAW309" s="275"/>
      <c r="QAX309" s="271"/>
      <c r="QAY309" s="275"/>
      <c r="QAZ309" s="271"/>
      <c r="QBA309" s="275"/>
      <c r="QBB309" s="271"/>
      <c r="QBC309" s="275"/>
      <c r="QBD309" s="271"/>
      <c r="QBE309" s="275"/>
      <c r="QBF309" s="271"/>
      <c r="QBG309" s="275"/>
      <c r="QBH309" s="271"/>
      <c r="QBI309" s="275"/>
      <c r="QBJ309" s="271"/>
      <c r="QBK309" s="275"/>
      <c r="QBL309" s="271"/>
      <c r="QBM309" s="275"/>
      <c r="QBN309" s="271"/>
      <c r="QBO309" s="275"/>
      <c r="QBP309" s="271"/>
      <c r="QBQ309" s="275"/>
      <c r="QBR309" s="271"/>
      <c r="QBS309" s="275"/>
      <c r="QBT309" s="271"/>
      <c r="QBU309" s="275"/>
      <c r="QBV309" s="271"/>
      <c r="QBW309" s="275"/>
      <c r="QBX309" s="271"/>
      <c r="QBY309" s="275"/>
      <c r="QBZ309" s="271"/>
      <c r="QCA309" s="275"/>
      <c r="QCB309" s="271"/>
      <c r="QCC309" s="275"/>
      <c r="QCD309" s="271"/>
      <c r="QCE309" s="275"/>
      <c r="QCF309" s="271"/>
      <c r="QCG309" s="275"/>
      <c r="QCH309" s="271"/>
      <c r="QCI309" s="275"/>
      <c r="QCJ309" s="271"/>
      <c r="QCK309" s="275"/>
      <c r="QCL309" s="271"/>
      <c r="QCM309" s="275"/>
      <c r="QCN309" s="271"/>
      <c r="QCO309" s="275"/>
      <c r="QCP309" s="271"/>
      <c r="QCQ309" s="275"/>
      <c r="QCR309" s="271"/>
      <c r="QCS309" s="275"/>
      <c r="QCT309" s="271"/>
      <c r="QCU309" s="275"/>
      <c r="QCV309" s="271"/>
      <c r="QCW309" s="275"/>
      <c r="QCX309" s="271"/>
      <c r="QCY309" s="275"/>
      <c r="QCZ309" s="271"/>
      <c r="QDA309" s="275"/>
      <c r="QDB309" s="271"/>
      <c r="QDC309" s="275"/>
      <c r="QDD309" s="271"/>
      <c r="QDE309" s="275"/>
      <c r="QDF309" s="271"/>
      <c r="QDG309" s="275"/>
      <c r="QDH309" s="271"/>
      <c r="QDI309" s="275"/>
      <c r="QDJ309" s="271"/>
      <c r="QDK309" s="275"/>
      <c r="QDL309" s="271"/>
      <c r="QDM309" s="275"/>
      <c r="QDN309" s="271"/>
      <c r="QDO309" s="275"/>
      <c r="QDP309" s="271"/>
      <c r="QDQ309" s="275"/>
      <c r="QDR309" s="271"/>
      <c r="QDS309" s="275"/>
      <c r="QDT309" s="271"/>
      <c r="QDU309" s="275"/>
      <c r="QDV309" s="271"/>
      <c r="QDW309" s="275"/>
      <c r="QDX309" s="271"/>
      <c r="QDY309" s="275"/>
      <c r="QDZ309" s="271"/>
      <c r="QEA309" s="275"/>
      <c r="QEB309" s="271"/>
      <c r="QEC309" s="275"/>
      <c r="QED309" s="271"/>
      <c r="QEE309" s="275"/>
      <c r="QEF309" s="271"/>
      <c r="QEG309" s="275"/>
      <c r="QEH309" s="271"/>
      <c r="QEI309" s="275"/>
      <c r="QEJ309" s="271"/>
      <c r="QEK309" s="275"/>
      <c r="QEL309" s="271"/>
      <c r="QEM309" s="275"/>
      <c r="QEN309" s="271"/>
      <c r="QEO309" s="275"/>
      <c r="QEP309" s="271"/>
      <c r="QEQ309" s="275"/>
      <c r="QER309" s="271"/>
      <c r="QES309" s="275"/>
      <c r="QET309" s="271"/>
      <c r="QEU309" s="275"/>
      <c r="QEV309" s="271"/>
      <c r="QEW309" s="275"/>
      <c r="QEX309" s="271"/>
      <c r="QEY309" s="275"/>
      <c r="QEZ309" s="271"/>
      <c r="QFA309" s="275"/>
      <c r="QFB309" s="271"/>
      <c r="QFC309" s="275"/>
      <c r="QFD309" s="271"/>
      <c r="QFE309" s="275"/>
      <c r="QFF309" s="271"/>
      <c r="QFG309" s="275"/>
      <c r="QFH309" s="271"/>
      <c r="QFI309" s="275"/>
      <c r="QFJ309" s="271"/>
      <c r="QFK309" s="275"/>
      <c r="QFL309" s="271"/>
      <c r="QFM309" s="275"/>
      <c r="QFN309" s="271"/>
      <c r="QFO309" s="275"/>
      <c r="QFP309" s="271"/>
      <c r="QFQ309" s="275"/>
      <c r="QFR309" s="271"/>
      <c r="QFS309" s="275"/>
      <c r="QFT309" s="271"/>
      <c r="QFU309" s="275"/>
      <c r="QFV309" s="271"/>
      <c r="QFW309" s="275"/>
      <c r="QFX309" s="271"/>
      <c r="QFY309" s="275"/>
      <c r="QFZ309" s="271"/>
      <c r="QGA309" s="275"/>
      <c r="QGB309" s="271"/>
      <c r="QGC309" s="275"/>
      <c r="QGD309" s="271"/>
      <c r="QGE309" s="275"/>
      <c r="QGF309" s="271"/>
      <c r="QGG309" s="275"/>
      <c r="QGH309" s="271"/>
      <c r="QGI309" s="275"/>
      <c r="QGJ309" s="271"/>
      <c r="QGK309" s="275"/>
      <c r="QGL309" s="271"/>
      <c r="QGM309" s="275"/>
      <c r="QGN309" s="271"/>
      <c r="QGO309" s="275"/>
      <c r="QGP309" s="271"/>
      <c r="QGQ309" s="275"/>
      <c r="QGR309" s="271"/>
      <c r="QGS309" s="275"/>
      <c r="QGT309" s="271"/>
      <c r="QGU309" s="275"/>
      <c r="QGV309" s="271"/>
      <c r="QGW309" s="275"/>
      <c r="QGX309" s="271"/>
      <c r="QGY309" s="275"/>
      <c r="QGZ309" s="271"/>
      <c r="QHA309" s="275"/>
      <c r="QHB309" s="271"/>
      <c r="QHC309" s="275"/>
      <c r="QHD309" s="271"/>
      <c r="QHE309" s="275"/>
      <c r="QHF309" s="271"/>
      <c r="QHG309" s="275"/>
      <c r="QHH309" s="271"/>
      <c r="QHI309" s="275"/>
      <c r="QHJ309" s="271"/>
      <c r="QHK309" s="275"/>
      <c r="QHL309" s="271"/>
      <c r="QHM309" s="275"/>
      <c r="QHN309" s="271"/>
      <c r="QHO309" s="275"/>
      <c r="QHP309" s="271"/>
      <c r="QHQ309" s="275"/>
      <c r="QHR309" s="271"/>
      <c r="QHS309" s="275"/>
      <c r="QHT309" s="271"/>
      <c r="QHU309" s="275"/>
      <c r="QHV309" s="271"/>
      <c r="QHW309" s="275"/>
      <c r="QHX309" s="271"/>
      <c r="QHY309" s="275"/>
      <c r="QHZ309" s="271"/>
      <c r="QIA309" s="275"/>
      <c r="QIB309" s="271"/>
      <c r="QIC309" s="275"/>
      <c r="QID309" s="271"/>
      <c r="QIE309" s="275"/>
      <c r="QIF309" s="271"/>
      <c r="QIG309" s="275"/>
      <c r="QIH309" s="271"/>
      <c r="QII309" s="275"/>
      <c r="QIJ309" s="271"/>
      <c r="QIK309" s="275"/>
      <c r="QIL309" s="271"/>
      <c r="QIM309" s="275"/>
      <c r="QIN309" s="271"/>
      <c r="QIO309" s="275"/>
      <c r="QIP309" s="271"/>
      <c r="QIQ309" s="275"/>
      <c r="QIR309" s="271"/>
      <c r="QIS309" s="275"/>
      <c r="QIT309" s="271"/>
      <c r="QIU309" s="275"/>
      <c r="QIV309" s="271"/>
      <c r="QIW309" s="275"/>
      <c r="QIX309" s="271"/>
      <c r="QIY309" s="275"/>
      <c r="QIZ309" s="271"/>
      <c r="QJA309" s="275"/>
      <c r="QJB309" s="271"/>
      <c r="QJC309" s="275"/>
      <c r="QJD309" s="271"/>
      <c r="QJE309" s="275"/>
      <c r="QJF309" s="271"/>
      <c r="QJG309" s="275"/>
      <c r="QJH309" s="271"/>
      <c r="QJI309" s="275"/>
      <c r="QJJ309" s="271"/>
      <c r="QJK309" s="275"/>
      <c r="QJL309" s="271"/>
      <c r="QJM309" s="275"/>
      <c r="QJN309" s="271"/>
      <c r="QJO309" s="275"/>
      <c r="QJP309" s="271"/>
      <c r="QJQ309" s="275"/>
      <c r="QJR309" s="271"/>
      <c r="QJS309" s="275"/>
      <c r="QJT309" s="271"/>
      <c r="QJU309" s="275"/>
      <c r="QJV309" s="271"/>
      <c r="QJW309" s="275"/>
      <c r="QJX309" s="271"/>
      <c r="QJY309" s="275"/>
      <c r="QJZ309" s="271"/>
      <c r="QKA309" s="275"/>
      <c r="QKB309" s="271"/>
      <c r="QKC309" s="275"/>
      <c r="QKD309" s="271"/>
      <c r="QKE309" s="275"/>
      <c r="QKF309" s="271"/>
      <c r="QKG309" s="275"/>
      <c r="QKH309" s="271"/>
      <c r="QKI309" s="275"/>
      <c r="QKJ309" s="271"/>
      <c r="QKK309" s="275"/>
      <c r="QKL309" s="271"/>
      <c r="QKM309" s="275"/>
      <c r="QKN309" s="271"/>
      <c r="QKO309" s="275"/>
      <c r="QKP309" s="271"/>
      <c r="QKQ309" s="275"/>
      <c r="QKR309" s="271"/>
      <c r="QKS309" s="275"/>
      <c r="QKT309" s="271"/>
      <c r="QKU309" s="275"/>
      <c r="QKV309" s="271"/>
      <c r="QKW309" s="275"/>
      <c r="QKX309" s="271"/>
      <c r="QKY309" s="275"/>
      <c r="QKZ309" s="271"/>
      <c r="QLA309" s="275"/>
      <c r="QLB309" s="271"/>
      <c r="QLC309" s="275"/>
      <c r="QLD309" s="271"/>
      <c r="QLE309" s="275"/>
      <c r="QLF309" s="271"/>
      <c r="QLG309" s="275"/>
      <c r="QLH309" s="271"/>
      <c r="QLI309" s="275"/>
      <c r="QLJ309" s="271"/>
      <c r="QLK309" s="275"/>
      <c r="QLL309" s="271"/>
      <c r="QLM309" s="275"/>
      <c r="QLN309" s="271"/>
      <c r="QLO309" s="275"/>
      <c r="QLP309" s="271"/>
      <c r="QLQ309" s="275"/>
      <c r="QLR309" s="271"/>
      <c r="QLS309" s="275"/>
      <c r="QLT309" s="271"/>
      <c r="QLU309" s="275"/>
      <c r="QLV309" s="271"/>
      <c r="QLW309" s="275"/>
      <c r="QLX309" s="271"/>
      <c r="QLY309" s="275"/>
      <c r="QLZ309" s="271"/>
      <c r="QMA309" s="275"/>
      <c r="QMB309" s="271"/>
      <c r="QMC309" s="275"/>
      <c r="QMD309" s="271"/>
      <c r="QME309" s="275"/>
      <c r="QMF309" s="271"/>
      <c r="QMG309" s="275"/>
      <c r="QMH309" s="271"/>
      <c r="QMI309" s="275"/>
      <c r="QMJ309" s="271"/>
      <c r="QMK309" s="275"/>
      <c r="QML309" s="271"/>
      <c r="QMM309" s="275"/>
      <c r="QMN309" s="271"/>
      <c r="QMO309" s="275"/>
      <c r="QMP309" s="271"/>
      <c r="QMQ309" s="275"/>
      <c r="QMR309" s="271"/>
      <c r="QMS309" s="275"/>
      <c r="QMT309" s="271"/>
      <c r="QMU309" s="275"/>
      <c r="QMV309" s="271"/>
      <c r="QMW309" s="275"/>
      <c r="QMX309" s="271"/>
      <c r="QMY309" s="275"/>
      <c r="QMZ309" s="271"/>
      <c r="QNA309" s="275"/>
      <c r="QNB309" s="271"/>
      <c r="QNC309" s="275"/>
      <c r="QND309" s="271"/>
      <c r="QNE309" s="275"/>
      <c r="QNF309" s="271"/>
      <c r="QNG309" s="275"/>
      <c r="QNH309" s="271"/>
      <c r="QNI309" s="275"/>
      <c r="QNJ309" s="271"/>
      <c r="QNK309" s="275"/>
      <c r="QNL309" s="271"/>
      <c r="QNM309" s="275"/>
      <c r="QNN309" s="271"/>
      <c r="QNO309" s="275"/>
      <c r="QNP309" s="271"/>
      <c r="QNQ309" s="275"/>
      <c r="QNR309" s="271"/>
      <c r="QNS309" s="275"/>
      <c r="QNT309" s="271"/>
      <c r="QNU309" s="275"/>
      <c r="QNV309" s="271"/>
      <c r="QNW309" s="275"/>
      <c r="QNX309" s="271"/>
      <c r="QNY309" s="275"/>
      <c r="QNZ309" s="271"/>
      <c r="QOA309" s="275"/>
      <c r="QOB309" s="271"/>
      <c r="QOC309" s="275"/>
      <c r="QOD309" s="271"/>
      <c r="QOE309" s="275"/>
      <c r="QOF309" s="271"/>
      <c r="QOG309" s="275"/>
      <c r="QOH309" s="271"/>
      <c r="QOI309" s="275"/>
      <c r="QOJ309" s="271"/>
      <c r="QOK309" s="275"/>
      <c r="QOL309" s="271"/>
      <c r="QOM309" s="275"/>
      <c r="QON309" s="271"/>
      <c r="QOO309" s="275"/>
      <c r="QOP309" s="271"/>
      <c r="QOQ309" s="275"/>
      <c r="QOR309" s="271"/>
      <c r="QOS309" s="275"/>
      <c r="QOT309" s="271"/>
      <c r="QOU309" s="275"/>
      <c r="QOV309" s="271"/>
      <c r="QOW309" s="275"/>
      <c r="QOX309" s="271"/>
      <c r="QOY309" s="275"/>
      <c r="QOZ309" s="271"/>
      <c r="QPA309" s="275"/>
      <c r="QPB309" s="271"/>
      <c r="QPC309" s="275"/>
      <c r="QPD309" s="271"/>
      <c r="QPE309" s="275"/>
      <c r="QPF309" s="271"/>
      <c r="QPG309" s="275"/>
      <c r="QPH309" s="271"/>
      <c r="QPI309" s="275"/>
      <c r="QPJ309" s="271"/>
      <c r="QPK309" s="275"/>
      <c r="QPL309" s="271"/>
      <c r="QPM309" s="275"/>
      <c r="QPN309" s="271"/>
      <c r="QPO309" s="275"/>
      <c r="QPP309" s="271"/>
      <c r="QPQ309" s="275"/>
      <c r="QPR309" s="271"/>
      <c r="QPS309" s="275"/>
      <c r="QPT309" s="271"/>
      <c r="QPU309" s="275"/>
      <c r="QPV309" s="271"/>
      <c r="QPW309" s="275"/>
      <c r="QPX309" s="271"/>
      <c r="QPY309" s="275"/>
      <c r="QPZ309" s="271"/>
      <c r="QQA309" s="275"/>
      <c r="QQB309" s="271"/>
      <c r="QQC309" s="275"/>
      <c r="QQD309" s="271"/>
      <c r="QQE309" s="275"/>
      <c r="QQF309" s="271"/>
      <c r="QQG309" s="275"/>
      <c r="QQH309" s="271"/>
      <c r="QQI309" s="275"/>
      <c r="QQJ309" s="271"/>
      <c r="QQK309" s="275"/>
      <c r="QQL309" s="271"/>
      <c r="QQM309" s="275"/>
      <c r="QQN309" s="271"/>
      <c r="QQO309" s="275"/>
      <c r="QQP309" s="271"/>
      <c r="QQQ309" s="275"/>
      <c r="QQR309" s="271"/>
      <c r="QQS309" s="275"/>
      <c r="QQT309" s="271"/>
      <c r="QQU309" s="275"/>
      <c r="QQV309" s="271"/>
      <c r="QQW309" s="275"/>
      <c r="QQX309" s="271"/>
      <c r="QQY309" s="275"/>
      <c r="QQZ309" s="271"/>
      <c r="QRA309" s="275"/>
      <c r="QRB309" s="271"/>
      <c r="QRC309" s="275"/>
      <c r="QRD309" s="271"/>
      <c r="QRE309" s="275"/>
      <c r="QRF309" s="271"/>
      <c r="QRG309" s="275"/>
      <c r="QRH309" s="271"/>
      <c r="QRI309" s="275"/>
      <c r="QRJ309" s="271"/>
      <c r="QRK309" s="275"/>
      <c r="QRL309" s="271"/>
      <c r="QRM309" s="275"/>
      <c r="QRN309" s="271"/>
      <c r="QRO309" s="275"/>
      <c r="QRP309" s="271"/>
      <c r="QRQ309" s="275"/>
      <c r="QRR309" s="271"/>
      <c r="QRS309" s="275"/>
      <c r="QRT309" s="271"/>
      <c r="QRU309" s="275"/>
      <c r="QRV309" s="271"/>
      <c r="QRW309" s="275"/>
      <c r="QRX309" s="271"/>
      <c r="QRY309" s="275"/>
      <c r="QRZ309" s="271"/>
      <c r="QSA309" s="275"/>
      <c r="QSB309" s="271"/>
      <c r="QSC309" s="275"/>
      <c r="QSD309" s="271"/>
      <c r="QSE309" s="275"/>
      <c r="QSF309" s="271"/>
      <c r="QSG309" s="275"/>
      <c r="QSH309" s="271"/>
      <c r="QSI309" s="275"/>
      <c r="QSJ309" s="271"/>
      <c r="QSK309" s="275"/>
      <c r="QSL309" s="271"/>
      <c r="QSM309" s="275"/>
      <c r="QSN309" s="271"/>
      <c r="QSO309" s="275"/>
      <c r="QSP309" s="271"/>
      <c r="QSQ309" s="275"/>
      <c r="QSR309" s="271"/>
      <c r="QSS309" s="275"/>
      <c r="QST309" s="271"/>
      <c r="QSU309" s="275"/>
      <c r="QSV309" s="271"/>
      <c r="QSW309" s="275"/>
      <c r="QSX309" s="271"/>
      <c r="QSY309" s="275"/>
      <c r="QSZ309" s="271"/>
      <c r="QTA309" s="275"/>
      <c r="QTB309" s="271"/>
      <c r="QTC309" s="275"/>
      <c r="QTD309" s="271"/>
      <c r="QTE309" s="275"/>
      <c r="QTF309" s="271"/>
      <c r="QTG309" s="275"/>
      <c r="QTH309" s="271"/>
      <c r="QTI309" s="275"/>
      <c r="QTJ309" s="271"/>
      <c r="QTK309" s="275"/>
      <c r="QTL309" s="271"/>
      <c r="QTM309" s="275"/>
      <c r="QTN309" s="271"/>
      <c r="QTO309" s="275"/>
      <c r="QTP309" s="271"/>
      <c r="QTQ309" s="275"/>
      <c r="QTR309" s="271"/>
      <c r="QTS309" s="275"/>
      <c r="QTT309" s="271"/>
      <c r="QTU309" s="275"/>
      <c r="QTV309" s="271"/>
      <c r="QTW309" s="275"/>
      <c r="QTX309" s="271"/>
      <c r="QTY309" s="275"/>
      <c r="QTZ309" s="271"/>
      <c r="QUA309" s="275"/>
      <c r="QUB309" s="271"/>
      <c r="QUC309" s="275"/>
      <c r="QUD309" s="271"/>
      <c r="QUE309" s="275"/>
      <c r="QUF309" s="271"/>
      <c r="QUG309" s="275"/>
      <c r="QUH309" s="271"/>
      <c r="QUI309" s="275"/>
      <c r="QUJ309" s="271"/>
      <c r="QUK309" s="275"/>
      <c r="QUL309" s="271"/>
      <c r="QUM309" s="275"/>
      <c r="QUN309" s="271"/>
      <c r="QUO309" s="275"/>
      <c r="QUP309" s="271"/>
      <c r="QUQ309" s="275"/>
      <c r="QUR309" s="271"/>
      <c r="QUS309" s="275"/>
      <c r="QUT309" s="271"/>
      <c r="QUU309" s="275"/>
      <c r="QUV309" s="271"/>
      <c r="QUW309" s="275"/>
      <c r="QUX309" s="271"/>
      <c r="QUY309" s="275"/>
      <c r="QUZ309" s="271"/>
      <c r="QVA309" s="275"/>
      <c r="QVB309" s="271"/>
      <c r="QVC309" s="275"/>
      <c r="QVD309" s="271"/>
      <c r="QVE309" s="275"/>
      <c r="QVF309" s="271"/>
      <c r="QVG309" s="275"/>
      <c r="QVH309" s="271"/>
      <c r="QVI309" s="275"/>
      <c r="QVJ309" s="271"/>
      <c r="QVK309" s="275"/>
      <c r="QVL309" s="271"/>
      <c r="QVM309" s="275"/>
      <c r="QVN309" s="271"/>
      <c r="QVO309" s="275"/>
      <c r="QVP309" s="271"/>
      <c r="QVQ309" s="275"/>
      <c r="QVR309" s="271"/>
      <c r="QVS309" s="275"/>
      <c r="QVT309" s="271"/>
      <c r="QVU309" s="275"/>
      <c r="QVV309" s="271"/>
      <c r="QVW309" s="275"/>
      <c r="QVX309" s="271"/>
      <c r="QVY309" s="275"/>
      <c r="QVZ309" s="271"/>
      <c r="QWA309" s="275"/>
      <c r="QWB309" s="271"/>
      <c r="QWC309" s="275"/>
      <c r="QWD309" s="271"/>
      <c r="QWE309" s="275"/>
      <c r="QWF309" s="271"/>
      <c r="QWG309" s="275"/>
      <c r="QWH309" s="271"/>
      <c r="QWI309" s="275"/>
      <c r="QWJ309" s="271"/>
      <c r="QWK309" s="275"/>
      <c r="QWL309" s="271"/>
      <c r="QWM309" s="275"/>
      <c r="QWN309" s="271"/>
      <c r="QWO309" s="275"/>
      <c r="QWP309" s="271"/>
      <c r="QWQ309" s="275"/>
      <c r="QWR309" s="271"/>
      <c r="QWS309" s="275"/>
      <c r="QWT309" s="271"/>
      <c r="QWU309" s="275"/>
      <c r="QWV309" s="271"/>
      <c r="QWW309" s="275"/>
      <c r="QWX309" s="271"/>
      <c r="QWY309" s="275"/>
      <c r="QWZ309" s="271"/>
      <c r="QXA309" s="275"/>
      <c r="QXB309" s="271"/>
      <c r="QXC309" s="275"/>
      <c r="QXD309" s="271"/>
      <c r="QXE309" s="275"/>
      <c r="QXF309" s="271"/>
      <c r="QXG309" s="275"/>
      <c r="QXH309" s="271"/>
      <c r="QXI309" s="275"/>
      <c r="QXJ309" s="271"/>
      <c r="QXK309" s="275"/>
      <c r="QXL309" s="271"/>
      <c r="QXM309" s="275"/>
      <c r="QXN309" s="271"/>
      <c r="QXO309" s="275"/>
      <c r="QXP309" s="271"/>
      <c r="QXQ309" s="275"/>
      <c r="QXR309" s="271"/>
      <c r="QXS309" s="275"/>
      <c r="QXT309" s="271"/>
      <c r="QXU309" s="275"/>
      <c r="QXV309" s="271"/>
      <c r="QXW309" s="275"/>
      <c r="QXX309" s="271"/>
      <c r="QXY309" s="275"/>
      <c r="QXZ309" s="271"/>
      <c r="QYA309" s="275"/>
      <c r="QYB309" s="271"/>
      <c r="QYC309" s="275"/>
      <c r="QYD309" s="271"/>
      <c r="QYE309" s="275"/>
      <c r="QYF309" s="271"/>
      <c r="QYG309" s="275"/>
      <c r="QYH309" s="271"/>
      <c r="QYI309" s="275"/>
      <c r="QYJ309" s="271"/>
      <c r="QYK309" s="275"/>
      <c r="QYL309" s="271"/>
      <c r="QYM309" s="275"/>
      <c r="QYN309" s="271"/>
      <c r="QYO309" s="275"/>
      <c r="QYP309" s="271"/>
      <c r="QYQ309" s="275"/>
      <c r="QYR309" s="271"/>
      <c r="QYS309" s="275"/>
      <c r="QYT309" s="271"/>
      <c r="QYU309" s="275"/>
      <c r="QYV309" s="271"/>
      <c r="QYW309" s="275"/>
      <c r="QYX309" s="271"/>
      <c r="QYY309" s="275"/>
      <c r="QYZ309" s="271"/>
      <c r="QZA309" s="275"/>
      <c r="QZB309" s="271"/>
      <c r="QZC309" s="275"/>
      <c r="QZD309" s="271"/>
      <c r="QZE309" s="275"/>
      <c r="QZF309" s="271"/>
      <c r="QZG309" s="275"/>
      <c r="QZH309" s="271"/>
      <c r="QZI309" s="275"/>
      <c r="QZJ309" s="271"/>
      <c r="QZK309" s="275"/>
      <c r="QZL309" s="271"/>
      <c r="QZM309" s="275"/>
      <c r="QZN309" s="271"/>
      <c r="QZO309" s="275"/>
      <c r="QZP309" s="271"/>
      <c r="QZQ309" s="275"/>
      <c r="QZR309" s="271"/>
      <c r="QZS309" s="275"/>
      <c r="QZT309" s="271"/>
      <c r="QZU309" s="275"/>
      <c r="QZV309" s="271"/>
      <c r="QZW309" s="275"/>
      <c r="QZX309" s="271"/>
      <c r="QZY309" s="275"/>
      <c r="QZZ309" s="271"/>
      <c r="RAA309" s="275"/>
      <c r="RAB309" s="271"/>
      <c r="RAC309" s="275"/>
      <c r="RAD309" s="271"/>
      <c r="RAE309" s="275"/>
      <c r="RAF309" s="271"/>
      <c r="RAG309" s="275"/>
      <c r="RAH309" s="271"/>
      <c r="RAI309" s="275"/>
      <c r="RAJ309" s="271"/>
      <c r="RAK309" s="275"/>
      <c r="RAL309" s="271"/>
      <c r="RAM309" s="275"/>
      <c r="RAN309" s="271"/>
      <c r="RAO309" s="275"/>
      <c r="RAP309" s="271"/>
      <c r="RAQ309" s="275"/>
      <c r="RAR309" s="271"/>
      <c r="RAS309" s="275"/>
      <c r="RAT309" s="271"/>
      <c r="RAU309" s="275"/>
      <c r="RAV309" s="271"/>
      <c r="RAW309" s="275"/>
      <c r="RAX309" s="271"/>
      <c r="RAY309" s="275"/>
      <c r="RAZ309" s="271"/>
      <c r="RBA309" s="275"/>
      <c r="RBB309" s="271"/>
      <c r="RBC309" s="275"/>
      <c r="RBD309" s="271"/>
      <c r="RBE309" s="275"/>
      <c r="RBF309" s="271"/>
      <c r="RBG309" s="275"/>
      <c r="RBH309" s="271"/>
      <c r="RBI309" s="275"/>
      <c r="RBJ309" s="271"/>
      <c r="RBK309" s="275"/>
      <c r="RBL309" s="271"/>
      <c r="RBM309" s="275"/>
      <c r="RBN309" s="271"/>
      <c r="RBO309" s="275"/>
      <c r="RBP309" s="271"/>
      <c r="RBQ309" s="275"/>
      <c r="RBR309" s="271"/>
      <c r="RBS309" s="275"/>
      <c r="RBT309" s="271"/>
      <c r="RBU309" s="275"/>
      <c r="RBV309" s="271"/>
      <c r="RBW309" s="275"/>
      <c r="RBX309" s="271"/>
      <c r="RBY309" s="275"/>
      <c r="RBZ309" s="271"/>
      <c r="RCA309" s="275"/>
      <c r="RCB309" s="271"/>
      <c r="RCC309" s="275"/>
      <c r="RCD309" s="271"/>
      <c r="RCE309" s="275"/>
      <c r="RCF309" s="271"/>
      <c r="RCG309" s="275"/>
      <c r="RCH309" s="271"/>
      <c r="RCI309" s="275"/>
      <c r="RCJ309" s="271"/>
      <c r="RCK309" s="275"/>
      <c r="RCL309" s="271"/>
      <c r="RCM309" s="275"/>
      <c r="RCN309" s="271"/>
      <c r="RCO309" s="275"/>
      <c r="RCP309" s="271"/>
      <c r="RCQ309" s="275"/>
      <c r="RCR309" s="271"/>
      <c r="RCS309" s="275"/>
      <c r="RCT309" s="271"/>
      <c r="RCU309" s="275"/>
      <c r="RCV309" s="271"/>
      <c r="RCW309" s="275"/>
      <c r="RCX309" s="271"/>
      <c r="RCY309" s="275"/>
      <c r="RCZ309" s="271"/>
      <c r="RDA309" s="275"/>
      <c r="RDB309" s="271"/>
      <c r="RDC309" s="275"/>
      <c r="RDD309" s="271"/>
      <c r="RDE309" s="275"/>
      <c r="RDF309" s="271"/>
      <c r="RDG309" s="275"/>
      <c r="RDH309" s="271"/>
      <c r="RDI309" s="275"/>
      <c r="RDJ309" s="271"/>
      <c r="RDK309" s="275"/>
      <c r="RDL309" s="271"/>
      <c r="RDM309" s="275"/>
      <c r="RDN309" s="271"/>
      <c r="RDO309" s="275"/>
      <c r="RDP309" s="271"/>
      <c r="RDQ309" s="275"/>
      <c r="RDR309" s="271"/>
      <c r="RDS309" s="275"/>
      <c r="RDT309" s="271"/>
      <c r="RDU309" s="275"/>
      <c r="RDV309" s="271"/>
      <c r="RDW309" s="275"/>
      <c r="RDX309" s="271"/>
      <c r="RDY309" s="275"/>
      <c r="RDZ309" s="271"/>
      <c r="REA309" s="275"/>
      <c r="REB309" s="271"/>
      <c r="REC309" s="275"/>
      <c r="RED309" s="271"/>
      <c r="REE309" s="275"/>
      <c r="REF309" s="271"/>
      <c r="REG309" s="275"/>
      <c r="REH309" s="271"/>
      <c r="REI309" s="275"/>
      <c r="REJ309" s="271"/>
      <c r="REK309" s="275"/>
      <c r="REL309" s="271"/>
      <c r="REM309" s="275"/>
      <c r="REN309" s="271"/>
      <c r="REO309" s="275"/>
      <c r="REP309" s="271"/>
      <c r="REQ309" s="275"/>
      <c r="RER309" s="271"/>
      <c r="RES309" s="275"/>
      <c r="RET309" s="271"/>
      <c r="REU309" s="275"/>
      <c r="REV309" s="271"/>
      <c r="REW309" s="275"/>
      <c r="REX309" s="271"/>
      <c r="REY309" s="275"/>
      <c r="REZ309" s="271"/>
      <c r="RFA309" s="275"/>
      <c r="RFB309" s="271"/>
      <c r="RFC309" s="275"/>
      <c r="RFD309" s="271"/>
      <c r="RFE309" s="275"/>
      <c r="RFF309" s="271"/>
      <c r="RFG309" s="275"/>
      <c r="RFH309" s="271"/>
      <c r="RFI309" s="275"/>
      <c r="RFJ309" s="271"/>
      <c r="RFK309" s="275"/>
      <c r="RFL309" s="271"/>
      <c r="RFM309" s="275"/>
      <c r="RFN309" s="271"/>
      <c r="RFO309" s="275"/>
      <c r="RFP309" s="271"/>
      <c r="RFQ309" s="275"/>
      <c r="RFR309" s="271"/>
      <c r="RFS309" s="275"/>
      <c r="RFT309" s="271"/>
      <c r="RFU309" s="275"/>
      <c r="RFV309" s="271"/>
      <c r="RFW309" s="275"/>
      <c r="RFX309" s="271"/>
      <c r="RFY309" s="275"/>
      <c r="RFZ309" s="271"/>
      <c r="RGA309" s="275"/>
      <c r="RGB309" s="271"/>
      <c r="RGC309" s="275"/>
      <c r="RGD309" s="271"/>
      <c r="RGE309" s="275"/>
      <c r="RGF309" s="271"/>
      <c r="RGG309" s="275"/>
      <c r="RGH309" s="271"/>
      <c r="RGI309" s="275"/>
      <c r="RGJ309" s="271"/>
      <c r="RGK309" s="275"/>
      <c r="RGL309" s="271"/>
      <c r="RGM309" s="275"/>
      <c r="RGN309" s="271"/>
      <c r="RGO309" s="275"/>
      <c r="RGP309" s="271"/>
      <c r="RGQ309" s="275"/>
      <c r="RGR309" s="271"/>
      <c r="RGS309" s="275"/>
      <c r="RGT309" s="271"/>
      <c r="RGU309" s="275"/>
      <c r="RGV309" s="271"/>
      <c r="RGW309" s="275"/>
      <c r="RGX309" s="271"/>
      <c r="RGY309" s="275"/>
      <c r="RGZ309" s="271"/>
      <c r="RHA309" s="275"/>
      <c r="RHB309" s="271"/>
      <c r="RHC309" s="275"/>
      <c r="RHD309" s="271"/>
      <c r="RHE309" s="275"/>
      <c r="RHF309" s="271"/>
      <c r="RHG309" s="275"/>
      <c r="RHH309" s="271"/>
      <c r="RHI309" s="275"/>
      <c r="RHJ309" s="271"/>
      <c r="RHK309" s="275"/>
      <c r="RHL309" s="271"/>
      <c r="RHM309" s="275"/>
      <c r="RHN309" s="271"/>
      <c r="RHO309" s="275"/>
      <c r="RHP309" s="271"/>
      <c r="RHQ309" s="275"/>
      <c r="RHR309" s="271"/>
      <c r="RHS309" s="275"/>
      <c r="RHT309" s="271"/>
      <c r="RHU309" s="275"/>
      <c r="RHV309" s="271"/>
      <c r="RHW309" s="275"/>
      <c r="RHX309" s="271"/>
      <c r="RHY309" s="275"/>
      <c r="RHZ309" s="271"/>
      <c r="RIA309" s="275"/>
      <c r="RIB309" s="271"/>
      <c r="RIC309" s="275"/>
      <c r="RID309" s="271"/>
      <c r="RIE309" s="275"/>
      <c r="RIF309" s="271"/>
      <c r="RIG309" s="275"/>
      <c r="RIH309" s="271"/>
      <c r="RII309" s="275"/>
      <c r="RIJ309" s="271"/>
      <c r="RIK309" s="275"/>
      <c r="RIL309" s="271"/>
      <c r="RIM309" s="275"/>
      <c r="RIN309" s="271"/>
      <c r="RIO309" s="275"/>
      <c r="RIP309" s="271"/>
      <c r="RIQ309" s="275"/>
      <c r="RIR309" s="271"/>
      <c r="RIS309" s="275"/>
      <c r="RIT309" s="271"/>
      <c r="RIU309" s="275"/>
      <c r="RIV309" s="271"/>
      <c r="RIW309" s="275"/>
      <c r="RIX309" s="271"/>
      <c r="RIY309" s="275"/>
      <c r="RIZ309" s="271"/>
      <c r="RJA309" s="275"/>
      <c r="RJB309" s="271"/>
      <c r="RJC309" s="275"/>
      <c r="RJD309" s="271"/>
      <c r="RJE309" s="275"/>
      <c r="RJF309" s="271"/>
      <c r="RJG309" s="275"/>
      <c r="RJH309" s="271"/>
      <c r="RJI309" s="275"/>
      <c r="RJJ309" s="271"/>
      <c r="RJK309" s="275"/>
      <c r="RJL309" s="271"/>
      <c r="RJM309" s="275"/>
      <c r="RJN309" s="271"/>
      <c r="RJO309" s="275"/>
      <c r="RJP309" s="271"/>
      <c r="RJQ309" s="275"/>
      <c r="RJR309" s="271"/>
      <c r="RJS309" s="275"/>
      <c r="RJT309" s="271"/>
      <c r="RJU309" s="275"/>
      <c r="RJV309" s="271"/>
      <c r="RJW309" s="275"/>
      <c r="RJX309" s="271"/>
      <c r="RJY309" s="275"/>
      <c r="RJZ309" s="271"/>
      <c r="RKA309" s="275"/>
      <c r="RKB309" s="271"/>
      <c r="RKC309" s="275"/>
      <c r="RKD309" s="271"/>
      <c r="RKE309" s="275"/>
      <c r="RKF309" s="271"/>
      <c r="RKG309" s="275"/>
      <c r="RKH309" s="271"/>
      <c r="RKI309" s="275"/>
      <c r="RKJ309" s="271"/>
      <c r="RKK309" s="275"/>
      <c r="RKL309" s="271"/>
      <c r="RKM309" s="275"/>
      <c r="RKN309" s="271"/>
      <c r="RKO309" s="275"/>
      <c r="RKP309" s="271"/>
      <c r="RKQ309" s="275"/>
      <c r="RKR309" s="271"/>
      <c r="RKS309" s="275"/>
      <c r="RKT309" s="271"/>
      <c r="RKU309" s="275"/>
      <c r="RKV309" s="271"/>
      <c r="RKW309" s="275"/>
      <c r="RKX309" s="271"/>
      <c r="RKY309" s="275"/>
      <c r="RKZ309" s="271"/>
      <c r="RLA309" s="275"/>
      <c r="RLB309" s="271"/>
      <c r="RLC309" s="275"/>
      <c r="RLD309" s="271"/>
      <c r="RLE309" s="275"/>
      <c r="RLF309" s="271"/>
      <c r="RLG309" s="275"/>
      <c r="RLH309" s="271"/>
      <c r="RLI309" s="275"/>
      <c r="RLJ309" s="271"/>
      <c r="RLK309" s="275"/>
      <c r="RLL309" s="271"/>
      <c r="RLM309" s="275"/>
      <c r="RLN309" s="271"/>
      <c r="RLO309" s="275"/>
      <c r="RLP309" s="271"/>
      <c r="RLQ309" s="275"/>
      <c r="RLR309" s="271"/>
      <c r="RLS309" s="275"/>
      <c r="RLT309" s="271"/>
      <c r="RLU309" s="275"/>
      <c r="RLV309" s="271"/>
      <c r="RLW309" s="275"/>
      <c r="RLX309" s="271"/>
      <c r="RLY309" s="275"/>
      <c r="RLZ309" s="271"/>
      <c r="RMA309" s="275"/>
      <c r="RMB309" s="271"/>
      <c r="RMC309" s="275"/>
      <c r="RMD309" s="271"/>
      <c r="RME309" s="275"/>
      <c r="RMF309" s="271"/>
      <c r="RMG309" s="275"/>
      <c r="RMH309" s="271"/>
      <c r="RMI309" s="275"/>
      <c r="RMJ309" s="271"/>
      <c r="RMK309" s="275"/>
      <c r="RML309" s="271"/>
      <c r="RMM309" s="275"/>
      <c r="RMN309" s="271"/>
      <c r="RMO309" s="275"/>
      <c r="RMP309" s="271"/>
      <c r="RMQ309" s="275"/>
      <c r="RMR309" s="271"/>
      <c r="RMS309" s="275"/>
      <c r="RMT309" s="271"/>
      <c r="RMU309" s="275"/>
      <c r="RMV309" s="271"/>
      <c r="RMW309" s="275"/>
      <c r="RMX309" s="271"/>
      <c r="RMY309" s="275"/>
      <c r="RMZ309" s="271"/>
      <c r="RNA309" s="275"/>
      <c r="RNB309" s="271"/>
      <c r="RNC309" s="275"/>
      <c r="RND309" s="271"/>
      <c r="RNE309" s="275"/>
      <c r="RNF309" s="271"/>
      <c r="RNG309" s="275"/>
      <c r="RNH309" s="271"/>
      <c r="RNI309" s="275"/>
      <c r="RNJ309" s="271"/>
      <c r="RNK309" s="275"/>
      <c r="RNL309" s="271"/>
      <c r="RNM309" s="275"/>
      <c r="RNN309" s="271"/>
      <c r="RNO309" s="275"/>
      <c r="RNP309" s="271"/>
      <c r="RNQ309" s="275"/>
      <c r="RNR309" s="271"/>
      <c r="RNS309" s="275"/>
      <c r="RNT309" s="271"/>
      <c r="RNU309" s="275"/>
      <c r="RNV309" s="271"/>
      <c r="RNW309" s="275"/>
      <c r="RNX309" s="271"/>
      <c r="RNY309" s="275"/>
      <c r="RNZ309" s="271"/>
      <c r="ROA309" s="275"/>
      <c r="ROB309" s="271"/>
      <c r="ROC309" s="275"/>
      <c r="ROD309" s="271"/>
      <c r="ROE309" s="275"/>
      <c r="ROF309" s="271"/>
      <c r="ROG309" s="275"/>
      <c r="ROH309" s="271"/>
      <c r="ROI309" s="275"/>
      <c r="ROJ309" s="271"/>
      <c r="ROK309" s="275"/>
      <c r="ROL309" s="271"/>
      <c r="ROM309" s="275"/>
      <c r="RON309" s="271"/>
      <c r="ROO309" s="275"/>
      <c r="ROP309" s="271"/>
      <c r="ROQ309" s="275"/>
      <c r="ROR309" s="271"/>
      <c r="ROS309" s="275"/>
      <c r="ROT309" s="271"/>
      <c r="ROU309" s="275"/>
      <c r="ROV309" s="271"/>
      <c r="ROW309" s="275"/>
      <c r="ROX309" s="271"/>
      <c r="ROY309" s="275"/>
      <c r="ROZ309" s="271"/>
      <c r="RPA309" s="275"/>
      <c r="RPB309" s="271"/>
      <c r="RPC309" s="275"/>
      <c r="RPD309" s="271"/>
      <c r="RPE309" s="275"/>
      <c r="RPF309" s="271"/>
      <c r="RPG309" s="275"/>
      <c r="RPH309" s="271"/>
      <c r="RPI309" s="275"/>
      <c r="RPJ309" s="271"/>
      <c r="RPK309" s="275"/>
      <c r="RPL309" s="271"/>
      <c r="RPM309" s="275"/>
      <c r="RPN309" s="271"/>
      <c r="RPO309" s="275"/>
      <c r="RPP309" s="271"/>
      <c r="RPQ309" s="275"/>
      <c r="RPR309" s="271"/>
      <c r="RPS309" s="275"/>
      <c r="RPT309" s="271"/>
      <c r="RPU309" s="275"/>
      <c r="RPV309" s="271"/>
      <c r="RPW309" s="275"/>
      <c r="RPX309" s="271"/>
      <c r="RPY309" s="275"/>
      <c r="RPZ309" s="271"/>
      <c r="RQA309" s="275"/>
      <c r="RQB309" s="271"/>
      <c r="RQC309" s="275"/>
      <c r="RQD309" s="271"/>
      <c r="RQE309" s="275"/>
      <c r="RQF309" s="271"/>
      <c r="RQG309" s="275"/>
      <c r="RQH309" s="271"/>
      <c r="RQI309" s="275"/>
      <c r="RQJ309" s="271"/>
      <c r="RQK309" s="275"/>
      <c r="RQL309" s="271"/>
      <c r="RQM309" s="275"/>
      <c r="RQN309" s="271"/>
      <c r="RQO309" s="275"/>
      <c r="RQP309" s="271"/>
      <c r="RQQ309" s="275"/>
      <c r="RQR309" s="271"/>
      <c r="RQS309" s="275"/>
      <c r="RQT309" s="271"/>
      <c r="RQU309" s="275"/>
      <c r="RQV309" s="271"/>
      <c r="RQW309" s="275"/>
      <c r="RQX309" s="271"/>
      <c r="RQY309" s="275"/>
      <c r="RQZ309" s="271"/>
      <c r="RRA309" s="275"/>
      <c r="RRB309" s="271"/>
      <c r="RRC309" s="275"/>
      <c r="RRD309" s="271"/>
      <c r="RRE309" s="275"/>
      <c r="RRF309" s="271"/>
      <c r="RRG309" s="275"/>
      <c r="RRH309" s="271"/>
      <c r="RRI309" s="275"/>
      <c r="RRJ309" s="271"/>
      <c r="RRK309" s="275"/>
      <c r="RRL309" s="271"/>
      <c r="RRM309" s="275"/>
      <c r="RRN309" s="271"/>
      <c r="RRO309" s="275"/>
      <c r="RRP309" s="271"/>
      <c r="RRQ309" s="275"/>
      <c r="RRR309" s="271"/>
      <c r="RRS309" s="275"/>
      <c r="RRT309" s="271"/>
      <c r="RRU309" s="275"/>
      <c r="RRV309" s="271"/>
      <c r="RRW309" s="275"/>
      <c r="RRX309" s="271"/>
      <c r="RRY309" s="275"/>
      <c r="RRZ309" s="271"/>
      <c r="RSA309" s="275"/>
      <c r="RSB309" s="271"/>
      <c r="RSC309" s="275"/>
      <c r="RSD309" s="271"/>
      <c r="RSE309" s="275"/>
      <c r="RSF309" s="271"/>
      <c r="RSG309" s="275"/>
      <c r="RSH309" s="271"/>
      <c r="RSI309" s="275"/>
      <c r="RSJ309" s="271"/>
      <c r="RSK309" s="275"/>
      <c r="RSL309" s="271"/>
      <c r="RSM309" s="275"/>
      <c r="RSN309" s="271"/>
      <c r="RSO309" s="275"/>
      <c r="RSP309" s="271"/>
      <c r="RSQ309" s="275"/>
      <c r="RSR309" s="271"/>
      <c r="RSS309" s="275"/>
      <c r="RST309" s="271"/>
      <c r="RSU309" s="275"/>
      <c r="RSV309" s="271"/>
      <c r="RSW309" s="275"/>
      <c r="RSX309" s="271"/>
      <c r="RSY309" s="275"/>
      <c r="RSZ309" s="271"/>
      <c r="RTA309" s="275"/>
      <c r="RTB309" s="271"/>
      <c r="RTC309" s="275"/>
      <c r="RTD309" s="271"/>
      <c r="RTE309" s="275"/>
      <c r="RTF309" s="271"/>
      <c r="RTG309" s="275"/>
      <c r="RTH309" s="271"/>
      <c r="RTI309" s="275"/>
      <c r="RTJ309" s="271"/>
      <c r="RTK309" s="275"/>
      <c r="RTL309" s="271"/>
      <c r="RTM309" s="275"/>
      <c r="RTN309" s="271"/>
      <c r="RTO309" s="275"/>
      <c r="RTP309" s="271"/>
      <c r="RTQ309" s="275"/>
      <c r="RTR309" s="271"/>
      <c r="RTS309" s="275"/>
      <c r="RTT309" s="271"/>
      <c r="RTU309" s="275"/>
      <c r="RTV309" s="271"/>
      <c r="RTW309" s="275"/>
      <c r="RTX309" s="271"/>
      <c r="RTY309" s="275"/>
      <c r="RTZ309" s="271"/>
      <c r="RUA309" s="275"/>
      <c r="RUB309" s="271"/>
      <c r="RUC309" s="275"/>
      <c r="RUD309" s="271"/>
      <c r="RUE309" s="275"/>
      <c r="RUF309" s="271"/>
      <c r="RUG309" s="275"/>
      <c r="RUH309" s="271"/>
      <c r="RUI309" s="275"/>
      <c r="RUJ309" s="271"/>
      <c r="RUK309" s="275"/>
      <c r="RUL309" s="271"/>
      <c r="RUM309" s="275"/>
      <c r="RUN309" s="271"/>
      <c r="RUO309" s="275"/>
      <c r="RUP309" s="271"/>
      <c r="RUQ309" s="275"/>
      <c r="RUR309" s="271"/>
      <c r="RUS309" s="275"/>
      <c r="RUT309" s="271"/>
      <c r="RUU309" s="275"/>
      <c r="RUV309" s="271"/>
      <c r="RUW309" s="275"/>
      <c r="RUX309" s="271"/>
      <c r="RUY309" s="275"/>
      <c r="RUZ309" s="271"/>
      <c r="RVA309" s="275"/>
      <c r="RVB309" s="271"/>
      <c r="RVC309" s="275"/>
      <c r="RVD309" s="271"/>
      <c r="RVE309" s="275"/>
      <c r="RVF309" s="271"/>
      <c r="RVG309" s="275"/>
      <c r="RVH309" s="271"/>
      <c r="RVI309" s="275"/>
      <c r="RVJ309" s="271"/>
      <c r="RVK309" s="275"/>
      <c r="RVL309" s="271"/>
      <c r="RVM309" s="275"/>
      <c r="RVN309" s="271"/>
      <c r="RVO309" s="275"/>
      <c r="RVP309" s="271"/>
      <c r="RVQ309" s="275"/>
      <c r="RVR309" s="271"/>
      <c r="RVS309" s="275"/>
      <c r="RVT309" s="271"/>
      <c r="RVU309" s="275"/>
      <c r="RVV309" s="271"/>
      <c r="RVW309" s="275"/>
      <c r="RVX309" s="271"/>
      <c r="RVY309" s="275"/>
      <c r="RVZ309" s="271"/>
      <c r="RWA309" s="275"/>
      <c r="RWB309" s="271"/>
      <c r="RWC309" s="275"/>
      <c r="RWD309" s="271"/>
      <c r="RWE309" s="275"/>
      <c r="RWF309" s="271"/>
      <c r="RWG309" s="275"/>
      <c r="RWH309" s="271"/>
      <c r="RWI309" s="275"/>
      <c r="RWJ309" s="271"/>
      <c r="RWK309" s="275"/>
      <c r="RWL309" s="271"/>
      <c r="RWM309" s="275"/>
      <c r="RWN309" s="271"/>
      <c r="RWO309" s="275"/>
      <c r="RWP309" s="271"/>
      <c r="RWQ309" s="275"/>
      <c r="RWR309" s="271"/>
      <c r="RWS309" s="275"/>
      <c r="RWT309" s="271"/>
      <c r="RWU309" s="275"/>
      <c r="RWV309" s="271"/>
      <c r="RWW309" s="275"/>
      <c r="RWX309" s="271"/>
      <c r="RWY309" s="275"/>
      <c r="RWZ309" s="271"/>
      <c r="RXA309" s="275"/>
      <c r="RXB309" s="271"/>
      <c r="RXC309" s="275"/>
      <c r="RXD309" s="271"/>
      <c r="RXE309" s="275"/>
      <c r="RXF309" s="271"/>
      <c r="RXG309" s="275"/>
      <c r="RXH309" s="271"/>
      <c r="RXI309" s="275"/>
      <c r="RXJ309" s="271"/>
      <c r="RXK309" s="275"/>
      <c r="RXL309" s="271"/>
      <c r="RXM309" s="275"/>
      <c r="RXN309" s="271"/>
      <c r="RXO309" s="275"/>
      <c r="RXP309" s="271"/>
      <c r="RXQ309" s="275"/>
      <c r="RXR309" s="271"/>
      <c r="RXS309" s="275"/>
      <c r="RXT309" s="271"/>
      <c r="RXU309" s="275"/>
      <c r="RXV309" s="271"/>
      <c r="RXW309" s="275"/>
      <c r="RXX309" s="271"/>
      <c r="RXY309" s="275"/>
      <c r="RXZ309" s="271"/>
      <c r="RYA309" s="275"/>
      <c r="RYB309" s="271"/>
      <c r="RYC309" s="275"/>
      <c r="RYD309" s="271"/>
      <c r="RYE309" s="275"/>
      <c r="RYF309" s="271"/>
      <c r="RYG309" s="275"/>
      <c r="RYH309" s="271"/>
      <c r="RYI309" s="275"/>
      <c r="RYJ309" s="271"/>
      <c r="RYK309" s="275"/>
      <c r="RYL309" s="271"/>
      <c r="RYM309" s="275"/>
      <c r="RYN309" s="271"/>
      <c r="RYO309" s="275"/>
      <c r="RYP309" s="271"/>
      <c r="RYQ309" s="275"/>
      <c r="RYR309" s="271"/>
      <c r="RYS309" s="275"/>
      <c r="RYT309" s="271"/>
      <c r="RYU309" s="275"/>
      <c r="RYV309" s="271"/>
      <c r="RYW309" s="275"/>
      <c r="RYX309" s="271"/>
      <c r="RYY309" s="275"/>
      <c r="RYZ309" s="271"/>
      <c r="RZA309" s="275"/>
      <c r="RZB309" s="271"/>
      <c r="RZC309" s="275"/>
      <c r="RZD309" s="271"/>
      <c r="RZE309" s="275"/>
      <c r="RZF309" s="271"/>
      <c r="RZG309" s="275"/>
      <c r="RZH309" s="271"/>
      <c r="RZI309" s="275"/>
      <c r="RZJ309" s="271"/>
      <c r="RZK309" s="275"/>
      <c r="RZL309" s="271"/>
      <c r="RZM309" s="275"/>
      <c r="RZN309" s="271"/>
      <c r="RZO309" s="275"/>
      <c r="RZP309" s="271"/>
      <c r="RZQ309" s="275"/>
      <c r="RZR309" s="271"/>
      <c r="RZS309" s="275"/>
      <c r="RZT309" s="271"/>
      <c r="RZU309" s="275"/>
      <c r="RZV309" s="271"/>
      <c r="RZW309" s="275"/>
      <c r="RZX309" s="271"/>
      <c r="RZY309" s="275"/>
      <c r="RZZ309" s="271"/>
      <c r="SAA309" s="275"/>
      <c r="SAB309" s="271"/>
      <c r="SAC309" s="275"/>
      <c r="SAD309" s="271"/>
      <c r="SAE309" s="275"/>
      <c r="SAF309" s="271"/>
      <c r="SAG309" s="275"/>
      <c r="SAH309" s="271"/>
      <c r="SAI309" s="275"/>
      <c r="SAJ309" s="271"/>
      <c r="SAK309" s="275"/>
      <c r="SAL309" s="271"/>
      <c r="SAM309" s="275"/>
      <c r="SAN309" s="271"/>
      <c r="SAO309" s="275"/>
      <c r="SAP309" s="271"/>
      <c r="SAQ309" s="275"/>
      <c r="SAR309" s="271"/>
      <c r="SAS309" s="275"/>
      <c r="SAT309" s="271"/>
      <c r="SAU309" s="275"/>
      <c r="SAV309" s="271"/>
      <c r="SAW309" s="275"/>
      <c r="SAX309" s="271"/>
      <c r="SAY309" s="275"/>
      <c r="SAZ309" s="271"/>
      <c r="SBA309" s="275"/>
      <c r="SBB309" s="271"/>
      <c r="SBC309" s="275"/>
      <c r="SBD309" s="271"/>
      <c r="SBE309" s="275"/>
      <c r="SBF309" s="271"/>
      <c r="SBG309" s="275"/>
      <c r="SBH309" s="271"/>
      <c r="SBI309" s="275"/>
      <c r="SBJ309" s="271"/>
      <c r="SBK309" s="275"/>
      <c r="SBL309" s="271"/>
      <c r="SBM309" s="275"/>
      <c r="SBN309" s="271"/>
      <c r="SBO309" s="275"/>
      <c r="SBP309" s="271"/>
      <c r="SBQ309" s="275"/>
      <c r="SBR309" s="271"/>
      <c r="SBS309" s="275"/>
      <c r="SBT309" s="271"/>
      <c r="SBU309" s="275"/>
      <c r="SBV309" s="271"/>
      <c r="SBW309" s="275"/>
      <c r="SBX309" s="271"/>
      <c r="SBY309" s="275"/>
      <c r="SBZ309" s="271"/>
      <c r="SCA309" s="275"/>
      <c r="SCB309" s="271"/>
      <c r="SCC309" s="275"/>
      <c r="SCD309" s="271"/>
      <c r="SCE309" s="275"/>
      <c r="SCF309" s="271"/>
      <c r="SCG309" s="275"/>
      <c r="SCH309" s="271"/>
      <c r="SCI309" s="275"/>
      <c r="SCJ309" s="271"/>
      <c r="SCK309" s="275"/>
      <c r="SCL309" s="271"/>
      <c r="SCM309" s="275"/>
      <c r="SCN309" s="271"/>
      <c r="SCO309" s="275"/>
      <c r="SCP309" s="271"/>
      <c r="SCQ309" s="275"/>
      <c r="SCR309" s="271"/>
      <c r="SCS309" s="275"/>
      <c r="SCT309" s="271"/>
      <c r="SCU309" s="275"/>
      <c r="SCV309" s="271"/>
      <c r="SCW309" s="275"/>
      <c r="SCX309" s="271"/>
      <c r="SCY309" s="275"/>
      <c r="SCZ309" s="271"/>
      <c r="SDA309" s="275"/>
      <c r="SDB309" s="271"/>
      <c r="SDC309" s="275"/>
      <c r="SDD309" s="271"/>
      <c r="SDE309" s="275"/>
      <c r="SDF309" s="271"/>
      <c r="SDG309" s="275"/>
      <c r="SDH309" s="271"/>
      <c r="SDI309" s="275"/>
      <c r="SDJ309" s="271"/>
      <c r="SDK309" s="275"/>
      <c r="SDL309" s="271"/>
      <c r="SDM309" s="275"/>
      <c r="SDN309" s="271"/>
      <c r="SDO309" s="275"/>
      <c r="SDP309" s="271"/>
      <c r="SDQ309" s="275"/>
      <c r="SDR309" s="271"/>
      <c r="SDS309" s="275"/>
      <c r="SDT309" s="271"/>
      <c r="SDU309" s="275"/>
      <c r="SDV309" s="271"/>
      <c r="SDW309" s="275"/>
      <c r="SDX309" s="271"/>
      <c r="SDY309" s="275"/>
      <c r="SDZ309" s="271"/>
      <c r="SEA309" s="275"/>
      <c r="SEB309" s="271"/>
      <c r="SEC309" s="275"/>
      <c r="SED309" s="271"/>
      <c r="SEE309" s="275"/>
      <c r="SEF309" s="271"/>
      <c r="SEG309" s="275"/>
      <c r="SEH309" s="271"/>
      <c r="SEI309" s="275"/>
      <c r="SEJ309" s="271"/>
      <c r="SEK309" s="275"/>
      <c r="SEL309" s="271"/>
      <c r="SEM309" s="275"/>
      <c r="SEN309" s="271"/>
      <c r="SEO309" s="275"/>
      <c r="SEP309" s="271"/>
      <c r="SEQ309" s="275"/>
      <c r="SER309" s="271"/>
      <c r="SES309" s="275"/>
      <c r="SET309" s="271"/>
      <c r="SEU309" s="275"/>
      <c r="SEV309" s="271"/>
      <c r="SEW309" s="275"/>
      <c r="SEX309" s="271"/>
      <c r="SEY309" s="275"/>
      <c r="SEZ309" s="271"/>
      <c r="SFA309" s="275"/>
      <c r="SFB309" s="271"/>
      <c r="SFC309" s="275"/>
      <c r="SFD309" s="271"/>
      <c r="SFE309" s="275"/>
      <c r="SFF309" s="271"/>
      <c r="SFG309" s="275"/>
      <c r="SFH309" s="271"/>
      <c r="SFI309" s="275"/>
      <c r="SFJ309" s="271"/>
      <c r="SFK309" s="275"/>
      <c r="SFL309" s="271"/>
      <c r="SFM309" s="275"/>
      <c r="SFN309" s="271"/>
      <c r="SFO309" s="275"/>
      <c r="SFP309" s="271"/>
      <c r="SFQ309" s="275"/>
      <c r="SFR309" s="271"/>
      <c r="SFS309" s="275"/>
      <c r="SFT309" s="271"/>
      <c r="SFU309" s="275"/>
      <c r="SFV309" s="271"/>
      <c r="SFW309" s="275"/>
      <c r="SFX309" s="271"/>
      <c r="SFY309" s="275"/>
      <c r="SFZ309" s="271"/>
      <c r="SGA309" s="275"/>
      <c r="SGB309" s="271"/>
      <c r="SGC309" s="275"/>
      <c r="SGD309" s="271"/>
      <c r="SGE309" s="275"/>
      <c r="SGF309" s="271"/>
      <c r="SGG309" s="275"/>
      <c r="SGH309" s="271"/>
      <c r="SGI309" s="275"/>
      <c r="SGJ309" s="271"/>
      <c r="SGK309" s="275"/>
      <c r="SGL309" s="271"/>
      <c r="SGM309" s="275"/>
      <c r="SGN309" s="271"/>
      <c r="SGO309" s="275"/>
      <c r="SGP309" s="271"/>
      <c r="SGQ309" s="275"/>
      <c r="SGR309" s="271"/>
      <c r="SGS309" s="275"/>
      <c r="SGT309" s="271"/>
      <c r="SGU309" s="275"/>
      <c r="SGV309" s="271"/>
      <c r="SGW309" s="275"/>
      <c r="SGX309" s="271"/>
      <c r="SGY309" s="275"/>
      <c r="SGZ309" s="271"/>
      <c r="SHA309" s="275"/>
      <c r="SHB309" s="271"/>
      <c r="SHC309" s="275"/>
      <c r="SHD309" s="271"/>
      <c r="SHE309" s="275"/>
      <c r="SHF309" s="271"/>
      <c r="SHG309" s="275"/>
      <c r="SHH309" s="271"/>
      <c r="SHI309" s="275"/>
      <c r="SHJ309" s="271"/>
      <c r="SHK309" s="275"/>
      <c r="SHL309" s="271"/>
      <c r="SHM309" s="275"/>
      <c r="SHN309" s="271"/>
      <c r="SHO309" s="275"/>
      <c r="SHP309" s="271"/>
      <c r="SHQ309" s="275"/>
      <c r="SHR309" s="271"/>
      <c r="SHS309" s="275"/>
      <c r="SHT309" s="271"/>
      <c r="SHU309" s="275"/>
      <c r="SHV309" s="271"/>
      <c r="SHW309" s="275"/>
      <c r="SHX309" s="271"/>
      <c r="SHY309" s="275"/>
      <c r="SHZ309" s="271"/>
      <c r="SIA309" s="275"/>
      <c r="SIB309" s="271"/>
      <c r="SIC309" s="275"/>
      <c r="SID309" s="271"/>
      <c r="SIE309" s="275"/>
      <c r="SIF309" s="271"/>
      <c r="SIG309" s="275"/>
      <c r="SIH309" s="271"/>
      <c r="SII309" s="275"/>
      <c r="SIJ309" s="271"/>
      <c r="SIK309" s="275"/>
      <c r="SIL309" s="271"/>
      <c r="SIM309" s="275"/>
      <c r="SIN309" s="271"/>
      <c r="SIO309" s="275"/>
      <c r="SIP309" s="271"/>
      <c r="SIQ309" s="275"/>
      <c r="SIR309" s="271"/>
      <c r="SIS309" s="275"/>
      <c r="SIT309" s="271"/>
      <c r="SIU309" s="275"/>
      <c r="SIV309" s="271"/>
      <c r="SIW309" s="275"/>
      <c r="SIX309" s="271"/>
      <c r="SIY309" s="275"/>
      <c r="SIZ309" s="271"/>
      <c r="SJA309" s="275"/>
      <c r="SJB309" s="271"/>
      <c r="SJC309" s="275"/>
      <c r="SJD309" s="271"/>
      <c r="SJE309" s="275"/>
      <c r="SJF309" s="271"/>
      <c r="SJG309" s="275"/>
      <c r="SJH309" s="271"/>
      <c r="SJI309" s="275"/>
      <c r="SJJ309" s="271"/>
      <c r="SJK309" s="275"/>
      <c r="SJL309" s="271"/>
      <c r="SJM309" s="275"/>
      <c r="SJN309" s="271"/>
      <c r="SJO309" s="275"/>
      <c r="SJP309" s="271"/>
      <c r="SJQ309" s="275"/>
      <c r="SJR309" s="271"/>
      <c r="SJS309" s="275"/>
      <c r="SJT309" s="271"/>
      <c r="SJU309" s="275"/>
      <c r="SJV309" s="271"/>
      <c r="SJW309" s="275"/>
      <c r="SJX309" s="271"/>
      <c r="SJY309" s="275"/>
      <c r="SJZ309" s="271"/>
      <c r="SKA309" s="275"/>
      <c r="SKB309" s="271"/>
      <c r="SKC309" s="275"/>
      <c r="SKD309" s="271"/>
      <c r="SKE309" s="275"/>
      <c r="SKF309" s="271"/>
      <c r="SKG309" s="275"/>
      <c r="SKH309" s="271"/>
      <c r="SKI309" s="275"/>
      <c r="SKJ309" s="271"/>
      <c r="SKK309" s="275"/>
      <c r="SKL309" s="271"/>
      <c r="SKM309" s="275"/>
      <c r="SKN309" s="271"/>
      <c r="SKO309" s="275"/>
      <c r="SKP309" s="271"/>
      <c r="SKQ309" s="275"/>
      <c r="SKR309" s="271"/>
      <c r="SKS309" s="275"/>
      <c r="SKT309" s="271"/>
      <c r="SKU309" s="275"/>
      <c r="SKV309" s="271"/>
      <c r="SKW309" s="275"/>
      <c r="SKX309" s="271"/>
      <c r="SKY309" s="275"/>
      <c r="SKZ309" s="271"/>
      <c r="SLA309" s="275"/>
      <c r="SLB309" s="271"/>
      <c r="SLC309" s="275"/>
      <c r="SLD309" s="271"/>
      <c r="SLE309" s="275"/>
      <c r="SLF309" s="271"/>
      <c r="SLG309" s="275"/>
      <c r="SLH309" s="271"/>
      <c r="SLI309" s="275"/>
      <c r="SLJ309" s="271"/>
      <c r="SLK309" s="275"/>
      <c r="SLL309" s="271"/>
      <c r="SLM309" s="275"/>
      <c r="SLN309" s="271"/>
      <c r="SLO309" s="275"/>
      <c r="SLP309" s="271"/>
      <c r="SLQ309" s="275"/>
      <c r="SLR309" s="271"/>
      <c r="SLS309" s="275"/>
      <c r="SLT309" s="271"/>
      <c r="SLU309" s="275"/>
      <c r="SLV309" s="271"/>
      <c r="SLW309" s="275"/>
      <c r="SLX309" s="271"/>
      <c r="SLY309" s="275"/>
      <c r="SLZ309" s="271"/>
      <c r="SMA309" s="275"/>
      <c r="SMB309" s="271"/>
      <c r="SMC309" s="275"/>
      <c r="SMD309" s="271"/>
      <c r="SME309" s="275"/>
      <c r="SMF309" s="271"/>
      <c r="SMG309" s="275"/>
      <c r="SMH309" s="271"/>
      <c r="SMI309" s="275"/>
      <c r="SMJ309" s="271"/>
      <c r="SMK309" s="275"/>
      <c r="SML309" s="271"/>
      <c r="SMM309" s="275"/>
      <c r="SMN309" s="271"/>
      <c r="SMO309" s="275"/>
      <c r="SMP309" s="271"/>
      <c r="SMQ309" s="275"/>
      <c r="SMR309" s="271"/>
      <c r="SMS309" s="275"/>
      <c r="SMT309" s="271"/>
      <c r="SMU309" s="275"/>
      <c r="SMV309" s="271"/>
      <c r="SMW309" s="275"/>
      <c r="SMX309" s="271"/>
      <c r="SMY309" s="275"/>
      <c r="SMZ309" s="271"/>
      <c r="SNA309" s="275"/>
      <c r="SNB309" s="271"/>
      <c r="SNC309" s="275"/>
      <c r="SND309" s="271"/>
      <c r="SNE309" s="275"/>
      <c r="SNF309" s="271"/>
      <c r="SNG309" s="275"/>
      <c r="SNH309" s="271"/>
      <c r="SNI309" s="275"/>
      <c r="SNJ309" s="271"/>
      <c r="SNK309" s="275"/>
      <c r="SNL309" s="271"/>
      <c r="SNM309" s="275"/>
      <c r="SNN309" s="271"/>
      <c r="SNO309" s="275"/>
      <c r="SNP309" s="271"/>
      <c r="SNQ309" s="275"/>
      <c r="SNR309" s="271"/>
      <c r="SNS309" s="275"/>
      <c r="SNT309" s="271"/>
      <c r="SNU309" s="275"/>
      <c r="SNV309" s="271"/>
      <c r="SNW309" s="275"/>
      <c r="SNX309" s="271"/>
      <c r="SNY309" s="275"/>
      <c r="SNZ309" s="271"/>
      <c r="SOA309" s="275"/>
      <c r="SOB309" s="271"/>
      <c r="SOC309" s="275"/>
      <c r="SOD309" s="271"/>
      <c r="SOE309" s="275"/>
      <c r="SOF309" s="271"/>
      <c r="SOG309" s="275"/>
      <c r="SOH309" s="271"/>
      <c r="SOI309" s="275"/>
      <c r="SOJ309" s="271"/>
      <c r="SOK309" s="275"/>
      <c r="SOL309" s="271"/>
      <c r="SOM309" s="275"/>
      <c r="SON309" s="271"/>
      <c r="SOO309" s="275"/>
      <c r="SOP309" s="271"/>
      <c r="SOQ309" s="275"/>
      <c r="SOR309" s="271"/>
      <c r="SOS309" s="275"/>
      <c r="SOT309" s="271"/>
      <c r="SOU309" s="275"/>
      <c r="SOV309" s="271"/>
      <c r="SOW309" s="275"/>
      <c r="SOX309" s="271"/>
      <c r="SOY309" s="275"/>
      <c r="SOZ309" s="271"/>
      <c r="SPA309" s="275"/>
      <c r="SPB309" s="271"/>
      <c r="SPC309" s="275"/>
      <c r="SPD309" s="271"/>
      <c r="SPE309" s="275"/>
      <c r="SPF309" s="271"/>
      <c r="SPG309" s="275"/>
      <c r="SPH309" s="271"/>
      <c r="SPI309" s="275"/>
      <c r="SPJ309" s="271"/>
      <c r="SPK309" s="275"/>
      <c r="SPL309" s="271"/>
      <c r="SPM309" s="275"/>
      <c r="SPN309" s="271"/>
      <c r="SPO309" s="275"/>
      <c r="SPP309" s="271"/>
      <c r="SPQ309" s="275"/>
      <c r="SPR309" s="271"/>
      <c r="SPS309" s="275"/>
      <c r="SPT309" s="271"/>
      <c r="SPU309" s="275"/>
      <c r="SPV309" s="271"/>
      <c r="SPW309" s="275"/>
      <c r="SPX309" s="271"/>
      <c r="SPY309" s="275"/>
      <c r="SPZ309" s="271"/>
      <c r="SQA309" s="275"/>
      <c r="SQB309" s="271"/>
      <c r="SQC309" s="275"/>
      <c r="SQD309" s="271"/>
      <c r="SQE309" s="275"/>
      <c r="SQF309" s="271"/>
      <c r="SQG309" s="275"/>
      <c r="SQH309" s="271"/>
      <c r="SQI309" s="275"/>
      <c r="SQJ309" s="271"/>
      <c r="SQK309" s="275"/>
      <c r="SQL309" s="271"/>
      <c r="SQM309" s="275"/>
      <c r="SQN309" s="271"/>
      <c r="SQO309" s="275"/>
      <c r="SQP309" s="271"/>
      <c r="SQQ309" s="275"/>
      <c r="SQR309" s="271"/>
      <c r="SQS309" s="275"/>
      <c r="SQT309" s="271"/>
      <c r="SQU309" s="275"/>
      <c r="SQV309" s="271"/>
      <c r="SQW309" s="275"/>
      <c r="SQX309" s="271"/>
      <c r="SQY309" s="275"/>
      <c r="SQZ309" s="271"/>
      <c r="SRA309" s="275"/>
      <c r="SRB309" s="271"/>
      <c r="SRC309" s="275"/>
      <c r="SRD309" s="271"/>
      <c r="SRE309" s="275"/>
      <c r="SRF309" s="271"/>
      <c r="SRG309" s="275"/>
      <c r="SRH309" s="271"/>
      <c r="SRI309" s="275"/>
      <c r="SRJ309" s="271"/>
      <c r="SRK309" s="275"/>
      <c r="SRL309" s="271"/>
      <c r="SRM309" s="275"/>
      <c r="SRN309" s="271"/>
      <c r="SRO309" s="275"/>
      <c r="SRP309" s="271"/>
      <c r="SRQ309" s="275"/>
      <c r="SRR309" s="271"/>
      <c r="SRS309" s="275"/>
      <c r="SRT309" s="271"/>
      <c r="SRU309" s="275"/>
      <c r="SRV309" s="271"/>
      <c r="SRW309" s="275"/>
      <c r="SRX309" s="271"/>
      <c r="SRY309" s="275"/>
      <c r="SRZ309" s="271"/>
      <c r="SSA309" s="275"/>
      <c r="SSB309" s="271"/>
      <c r="SSC309" s="275"/>
      <c r="SSD309" s="271"/>
      <c r="SSE309" s="275"/>
      <c r="SSF309" s="271"/>
      <c r="SSG309" s="275"/>
      <c r="SSH309" s="271"/>
      <c r="SSI309" s="275"/>
      <c r="SSJ309" s="271"/>
      <c r="SSK309" s="275"/>
      <c r="SSL309" s="271"/>
      <c r="SSM309" s="275"/>
      <c r="SSN309" s="271"/>
      <c r="SSO309" s="275"/>
      <c r="SSP309" s="271"/>
      <c r="SSQ309" s="275"/>
      <c r="SSR309" s="271"/>
      <c r="SSS309" s="275"/>
      <c r="SST309" s="271"/>
      <c r="SSU309" s="275"/>
      <c r="SSV309" s="271"/>
      <c r="SSW309" s="275"/>
      <c r="SSX309" s="271"/>
      <c r="SSY309" s="275"/>
      <c r="SSZ309" s="271"/>
      <c r="STA309" s="275"/>
      <c r="STB309" s="271"/>
      <c r="STC309" s="275"/>
      <c r="STD309" s="271"/>
      <c r="STE309" s="275"/>
      <c r="STF309" s="271"/>
      <c r="STG309" s="275"/>
      <c r="STH309" s="271"/>
      <c r="STI309" s="275"/>
      <c r="STJ309" s="271"/>
      <c r="STK309" s="275"/>
      <c r="STL309" s="271"/>
      <c r="STM309" s="275"/>
      <c r="STN309" s="271"/>
      <c r="STO309" s="275"/>
      <c r="STP309" s="271"/>
      <c r="STQ309" s="275"/>
      <c r="STR309" s="271"/>
      <c r="STS309" s="275"/>
      <c r="STT309" s="271"/>
      <c r="STU309" s="275"/>
      <c r="STV309" s="271"/>
      <c r="STW309" s="275"/>
      <c r="STX309" s="271"/>
      <c r="STY309" s="275"/>
      <c r="STZ309" s="271"/>
      <c r="SUA309" s="275"/>
      <c r="SUB309" s="271"/>
      <c r="SUC309" s="275"/>
      <c r="SUD309" s="271"/>
      <c r="SUE309" s="275"/>
      <c r="SUF309" s="271"/>
      <c r="SUG309" s="275"/>
      <c r="SUH309" s="271"/>
      <c r="SUI309" s="275"/>
      <c r="SUJ309" s="271"/>
      <c r="SUK309" s="275"/>
      <c r="SUL309" s="271"/>
      <c r="SUM309" s="275"/>
      <c r="SUN309" s="271"/>
      <c r="SUO309" s="275"/>
      <c r="SUP309" s="271"/>
      <c r="SUQ309" s="275"/>
      <c r="SUR309" s="271"/>
      <c r="SUS309" s="275"/>
      <c r="SUT309" s="271"/>
      <c r="SUU309" s="275"/>
      <c r="SUV309" s="271"/>
      <c r="SUW309" s="275"/>
      <c r="SUX309" s="271"/>
      <c r="SUY309" s="275"/>
      <c r="SUZ309" s="271"/>
      <c r="SVA309" s="275"/>
      <c r="SVB309" s="271"/>
      <c r="SVC309" s="275"/>
      <c r="SVD309" s="271"/>
      <c r="SVE309" s="275"/>
      <c r="SVF309" s="271"/>
      <c r="SVG309" s="275"/>
      <c r="SVH309" s="271"/>
      <c r="SVI309" s="275"/>
      <c r="SVJ309" s="271"/>
      <c r="SVK309" s="275"/>
      <c r="SVL309" s="271"/>
      <c r="SVM309" s="275"/>
      <c r="SVN309" s="271"/>
      <c r="SVO309" s="275"/>
      <c r="SVP309" s="271"/>
      <c r="SVQ309" s="275"/>
      <c r="SVR309" s="271"/>
      <c r="SVS309" s="275"/>
      <c r="SVT309" s="271"/>
      <c r="SVU309" s="275"/>
      <c r="SVV309" s="271"/>
      <c r="SVW309" s="275"/>
      <c r="SVX309" s="271"/>
      <c r="SVY309" s="275"/>
      <c r="SVZ309" s="271"/>
      <c r="SWA309" s="275"/>
      <c r="SWB309" s="271"/>
      <c r="SWC309" s="275"/>
      <c r="SWD309" s="271"/>
      <c r="SWE309" s="275"/>
      <c r="SWF309" s="271"/>
      <c r="SWG309" s="275"/>
      <c r="SWH309" s="271"/>
      <c r="SWI309" s="275"/>
      <c r="SWJ309" s="271"/>
      <c r="SWK309" s="275"/>
      <c r="SWL309" s="271"/>
      <c r="SWM309" s="275"/>
      <c r="SWN309" s="271"/>
      <c r="SWO309" s="275"/>
      <c r="SWP309" s="271"/>
      <c r="SWQ309" s="275"/>
      <c r="SWR309" s="271"/>
      <c r="SWS309" s="275"/>
      <c r="SWT309" s="271"/>
      <c r="SWU309" s="275"/>
      <c r="SWV309" s="271"/>
      <c r="SWW309" s="275"/>
      <c r="SWX309" s="271"/>
      <c r="SWY309" s="275"/>
      <c r="SWZ309" s="271"/>
      <c r="SXA309" s="275"/>
      <c r="SXB309" s="271"/>
      <c r="SXC309" s="275"/>
      <c r="SXD309" s="271"/>
      <c r="SXE309" s="275"/>
      <c r="SXF309" s="271"/>
      <c r="SXG309" s="275"/>
      <c r="SXH309" s="271"/>
      <c r="SXI309" s="275"/>
      <c r="SXJ309" s="271"/>
      <c r="SXK309" s="275"/>
      <c r="SXL309" s="271"/>
      <c r="SXM309" s="275"/>
      <c r="SXN309" s="271"/>
      <c r="SXO309" s="275"/>
      <c r="SXP309" s="271"/>
      <c r="SXQ309" s="275"/>
      <c r="SXR309" s="271"/>
      <c r="SXS309" s="275"/>
      <c r="SXT309" s="271"/>
      <c r="SXU309" s="275"/>
      <c r="SXV309" s="271"/>
      <c r="SXW309" s="275"/>
      <c r="SXX309" s="271"/>
      <c r="SXY309" s="275"/>
      <c r="SXZ309" s="271"/>
      <c r="SYA309" s="275"/>
      <c r="SYB309" s="271"/>
      <c r="SYC309" s="275"/>
      <c r="SYD309" s="271"/>
      <c r="SYE309" s="275"/>
      <c r="SYF309" s="271"/>
      <c r="SYG309" s="275"/>
      <c r="SYH309" s="271"/>
      <c r="SYI309" s="275"/>
      <c r="SYJ309" s="271"/>
      <c r="SYK309" s="275"/>
      <c r="SYL309" s="271"/>
      <c r="SYM309" s="275"/>
      <c r="SYN309" s="271"/>
      <c r="SYO309" s="275"/>
      <c r="SYP309" s="271"/>
      <c r="SYQ309" s="275"/>
      <c r="SYR309" s="271"/>
      <c r="SYS309" s="275"/>
      <c r="SYT309" s="271"/>
      <c r="SYU309" s="275"/>
      <c r="SYV309" s="271"/>
      <c r="SYW309" s="275"/>
      <c r="SYX309" s="271"/>
      <c r="SYY309" s="275"/>
      <c r="SYZ309" s="271"/>
      <c r="SZA309" s="275"/>
      <c r="SZB309" s="271"/>
      <c r="SZC309" s="275"/>
      <c r="SZD309" s="271"/>
      <c r="SZE309" s="275"/>
      <c r="SZF309" s="271"/>
      <c r="SZG309" s="275"/>
      <c r="SZH309" s="271"/>
      <c r="SZI309" s="275"/>
      <c r="SZJ309" s="271"/>
      <c r="SZK309" s="275"/>
      <c r="SZL309" s="271"/>
      <c r="SZM309" s="275"/>
      <c r="SZN309" s="271"/>
      <c r="SZO309" s="275"/>
      <c r="SZP309" s="271"/>
      <c r="SZQ309" s="275"/>
      <c r="SZR309" s="271"/>
      <c r="SZS309" s="275"/>
      <c r="SZT309" s="271"/>
      <c r="SZU309" s="275"/>
      <c r="SZV309" s="271"/>
      <c r="SZW309" s="275"/>
      <c r="SZX309" s="271"/>
      <c r="SZY309" s="275"/>
      <c r="SZZ309" s="271"/>
      <c r="TAA309" s="275"/>
      <c r="TAB309" s="271"/>
      <c r="TAC309" s="275"/>
      <c r="TAD309" s="271"/>
      <c r="TAE309" s="275"/>
      <c r="TAF309" s="271"/>
      <c r="TAG309" s="275"/>
      <c r="TAH309" s="271"/>
      <c r="TAI309" s="275"/>
      <c r="TAJ309" s="271"/>
      <c r="TAK309" s="275"/>
      <c r="TAL309" s="271"/>
      <c r="TAM309" s="275"/>
      <c r="TAN309" s="271"/>
      <c r="TAO309" s="275"/>
      <c r="TAP309" s="271"/>
      <c r="TAQ309" s="275"/>
      <c r="TAR309" s="271"/>
      <c r="TAS309" s="275"/>
      <c r="TAT309" s="271"/>
      <c r="TAU309" s="275"/>
      <c r="TAV309" s="271"/>
      <c r="TAW309" s="275"/>
      <c r="TAX309" s="271"/>
      <c r="TAY309" s="275"/>
      <c r="TAZ309" s="271"/>
      <c r="TBA309" s="275"/>
      <c r="TBB309" s="271"/>
      <c r="TBC309" s="275"/>
      <c r="TBD309" s="271"/>
      <c r="TBE309" s="275"/>
      <c r="TBF309" s="271"/>
      <c r="TBG309" s="275"/>
      <c r="TBH309" s="271"/>
      <c r="TBI309" s="275"/>
      <c r="TBJ309" s="271"/>
      <c r="TBK309" s="275"/>
      <c r="TBL309" s="271"/>
      <c r="TBM309" s="275"/>
      <c r="TBN309" s="271"/>
      <c r="TBO309" s="275"/>
      <c r="TBP309" s="271"/>
      <c r="TBQ309" s="275"/>
      <c r="TBR309" s="271"/>
      <c r="TBS309" s="275"/>
      <c r="TBT309" s="271"/>
      <c r="TBU309" s="275"/>
      <c r="TBV309" s="271"/>
      <c r="TBW309" s="275"/>
      <c r="TBX309" s="271"/>
      <c r="TBY309" s="275"/>
      <c r="TBZ309" s="271"/>
      <c r="TCA309" s="275"/>
      <c r="TCB309" s="271"/>
      <c r="TCC309" s="275"/>
      <c r="TCD309" s="271"/>
      <c r="TCE309" s="275"/>
      <c r="TCF309" s="271"/>
      <c r="TCG309" s="275"/>
      <c r="TCH309" s="271"/>
      <c r="TCI309" s="275"/>
      <c r="TCJ309" s="271"/>
      <c r="TCK309" s="275"/>
      <c r="TCL309" s="271"/>
      <c r="TCM309" s="275"/>
      <c r="TCN309" s="271"/>
      <c r="TCO309" s="275"/>
      <c r="TCP309" s="271"/>
      <c r="TCQ309" s="275"/>
      <c r="TCR309" s="271"/>
      <c r="TCS309" s="275"/>
      <c r="TCT309" s="271"/>
      <c r="TCU309" s="275"/>
      <c r="TCV309" s="271"/>
      <c r="TCW309" s="275"/>
      <c r="TCX309" s="271"/>
      <c r="TCY309" s="275"/>
      <c r="TCZ309" s="271"/>
      <c r="TDA309" s="275"/>
      <c r="TDB309" s="271"/>
      <c r="TDC309" s="275"/>
      <c r="TDD309" s="271"/>
      <c r="TDE309" s="275"/>
      <c r="TDF309" s="271"/>
      <c r="TDG309" s="275"/>
      <c r="TDH309" s="271"/>
      <c r="TDI309" s="275"/>
      <c r="TDJ309" s="271"/>
      <c r="TDK309" s="275"/>
      <c r="TDL309" s="271"/>
      <c r="TDM309" s="275"/>
      <c r="TDN309" s="271"/>
      <c r="TDO309" s="275"/>
      <c r="TDP309" s="271"/>
      <c r="TDQ309" s="275"/>
      <c r="TDR309" s="271"/>
      <c r="TDS309" s="275"/>
      <c r="TDT309" s="271"/>
      <c r="TDU309" s="275"/>
      <c r="TDV309" s="271"/>
      <c r="TDW309" s="275"/>
      <c r="TDX309" s="271"/>
      <c r="TDY309" s="275"/>
      <c r="TDZ309" s="271"/>
      <c r="TEA309" s="275"/>
      <c r="TEB309" s="271"/>
      <c r="TEC309" s="275"/>
      <c r="TED309" s="271"/>
      <c r="TEE309" s="275"/>
      <c r="TEF309" s="271"/>
      <c r="TEG309" s="275"/>
      <c r="TEH309" s="271"/>
      <c r="TEI309" s="275"/>
      <c r="TEJ309" s="271"/>
      <c r="TEK309" s="275"/>
      <c r="TEL309" s="271"/>
      <c r="TEM309" s="275"/>
      <c r="TEN309" s="271"/>
      <c r="TEO309" s="275"/>
      <c r="TEP309" s="271"/>
      <c r="TEQ309" s="275"/>
      <c r="TER309" s="271"/>
      <c r="TES309" s="275"/>
      <c r="TET309" s="271"/>
      <c r="TEU309" s="275"/>
      <c r="TEV309" s="271"/>
      <c r="TEW309" s="275"/>
      <c r="TEX309" s="271"/>
      <c r="TEY309" s="275"/>
      <c r="TEZ309" s="271"/>
      <c r="TFA309" s="275"/>
      <c r="TFB309" s="271"/>
      <c r="TFC309" s="275"/>
      <c r="TFD309" s="271"/>
      <c r="TFE309" s="275"/>
      <c r="TFF309" s="271"/>
      <c r="TFG309" s="275"/>
      <c r="TFH309" s="271"/>
      <c r="TFI309" s="275"/>
      <c r="TFJ309" s="271"/>
      <c r="TFK309" s="275"/>
      <c r="TFL309" s="271"/>
      <c r="TFM309" s="275"/>
      <c r="TFN309" s="271"/>
      <c r="TFO309" s="275"/>
      <c r="TFP309" s="271"/>
      <c r="TFQ309" s="275"/>
      <c r="TFR309" s="271"/>
      <c r="TFS309" s="275"/>
      <c r="TFT309" s="271"/>
      <c r="TFU309" s="275"/>
      <c r="TFV309" s="271"/>
      <c r="TFW309" s="275"/>
      <c r="TFX309" s="271"/>
      <c r="TFY309" s="275"/>
      <c r="TFZ309" s="271"/>
      <c r="TGA309" s="275"/>
      <c r="TGB309" s="271"/>
      <c r="TGC309" s="275"/>
      <c r="TGD309" s="271"/>
      <c r="TGE309" s="275"/>
      <c r="TGF309" s="271"/>
      <c r="TGG309" s="275"/>
      <c r="TGH309" s="271"/>
      <c r="TGI309" s="275"/>
      <c r="TGJ309" s="271"/>
      <c r="TGK309" s="275"/>
      <c r="TGL309" s="271"/>
      <c r="TGM309" s="275"/>
      <c r="TGN309" s="271"/>
      <c r="TGO309" s="275"/>
      <c r="TGP309" s="271"/>
      <c r="TGQ309" s="275"/>
      <c r="TGR309" s="271"/>
      <c r="TGS309" s="275"/>
      <c r="TGT309" s="271"/>
      <c r="TGU309" s="275"/>
      <c r="TGV309" s="271"/>
      <c r="TGW309" s="275"/>
      <c r="TGX309" s="271"/>
      <c r="TGY309" s="275"/>
      <c r="TGZ309" s="271"/>
      <c r="THA309" s="275"/>
      <c r="THB309" s="271"/>
      <c r="THC309" s="275"/>
      <c r="THD309" s="271"/>
      <c r="THE309" s="275"/>
      <c r="THF309" s="271"/>
      <c r="THG309" s="275"/>
      <c r="THH309" s="271"/>
      <c r="THI309" s="275"/>
      <c r="THJ309" s="271"/>
      <c r="THK309" s="275"/>
      <c r="THL309" s="271"/>
      <c r="THM309" s="275"/>
      <c r="THN309" s="271"/>
      <c r="THO309" s="275"/>
      <c r="THP309" s="271"/>
      <c r="THQ309" s="275"/>
      <c r="THR309" s="271"/>
      <c r="THS309" s="275"/>
      <c r="THT309" s="271"/>
      <c r="THU309" s="275"/>
      <c r="THV309" s="271"/>
      <c r="THW309" s="275"/>
      <c r="THX309" s="271"/>
      <c r="THY309" s="275"/>
      <c r="THZ309" s="271"/>
      <c r="TIA309" s="275"/>
      <c r="TIB309" s="271"/>
      <c r="TIC309" s="275"/>
      <c r="TID309" s="271"/>
      <c r="TIE309" s="275"/>
      <c r="TIF309" s="271"/>
      <c r="TIG309" s="275"/>
      <c r="TIH309" s="271"/>
      <c r="TII309" s="275"/>
      <c r="TIJ309" s="271"/>
      <c r="TIK309" s="275"/>
      <c r="TIL309" s="271"/>
      <c r="TIM309" s="275"/>
      <c r="TIN309" s="271"/>
      <c r="TIO309" s="275"/>
      <c r="TIP309" s="271"/>
      <c r="TIQ309" s="275"/>
      <c r="TIR309" s="271"/>
      <c r="TIS309" s="275"/>
      <c r="TIT309" s="271"/>
      <c r="TIU309" s="275"/>
      <c r="TIV309" s="271"/>
      <c r="TIW309" s="275"/>
      <c r="TIX309" s="271"/>
      <c r="TIY309" s="275"/>
      <c r="TIZ309" s="271"/>
      <c r="TJA309" s="275"/>
      <c r="TJB309" s="271"/>
      <c r="TJC309" s="275"/>
      <c r="TJD309" s="271"/>
      <c r="TJE309" s="275"/>
      <c r="TJF309" s="271"/>
      <c r="TJG309" s="275"/>
      <c r="TJH309" s="271"/>
      <c r="TJI309" s="275"/>
      <c r="TJJ309" s="271"/>
      <c r="TJK309" s="275"/>
      <c r="TJL309" s="271"/>
      <c r="TJM309" s="275"/>
      <c r="TJN309" s="271"/>
      <c r="TJO309" s="275"/>
      <c r="TJP309" s="271"/>
      <c r="TJQ309" s="275"/>
      <c r="TJR309" s="271"/>
      <c r="TJS309" s="275"/>
      <c r="TJT309" s="271"/>
      <c r="TJU309" s="275"/>
      <c r="TJV309" s="271"/>
      <c r="TJW309" s="275"/>
      <c r="TJX309" s="271"/>
      <c r="TJY309" s="275"/>
      <c r="TJZ309" s="271"/>
      <c r="TKA309" s="275"/>
      <c r="TKB309" s="271"/>
      <c r="TKC309" s="275"/>
      <c r="TKD309" s="271"/>
      <c r="TKE309" s="275"/>
      <c r="TKF309" s="271"/>
      <c r="TKG309" s="275"/>
      <c r="TKH309" s="271"/>
      <c r="TKI309" s="275"/>
      <c r="TKJ309" s="271"/>
      <c r="TKK309" s="275"/>
      <c r="TKL309" s="271"/>
      <c r="TKM309" s="275"/>
      <c r="TKN309" s="271"/>
      <c r="TKO309" s="275"/>
      <c r="TKP309" s="271"/>
      <c r="TKQ309" s="275"/>
      <c r="TKR309" s="271"/>
      <c r="TKS309" s="275"/>
      <c r="TKT309" s="271"/>
      <c r="TKU309" s="275"/>
      <c r="TKV309" s="271"/>
      <c r="TKW309" s="275"/>
      <c r="TKX309" s="271"/>
      <c r="TKY309" s="275"/>
      <c r="TKZ309" s="271"/>
      <c r="TLA309" s="275"/>
      <c r="TLB309" s="271"/>
      <c r="TLC309" s="275"/>
      <c r="TLD309" s="271"/>
      <c r="TLE309" s="275"/>
      <c r="TLF309" s="271"/>
      <c r="TLG309" s="275"/>
      <c r="TLH309" s="271"/>
      <c r="TLI309" s="275"/>
      <c r="TLJ309" s="271"/>
      <c r="TLK309" s="275"/>
      <c r="TLL309" s="271"/>
      <c r="TLM309" s="275"/>
      <c r="TLN309" s="271"/>
      <c r="TLO309" s="275"/>
      <c r="TLP309" s="271"/>
      <c r="TLQ309" s="275"/>
      <c r="TLR309" s="271"/>
      <c r="TLS309" s="275"/>
      <c r="TLT309" s="271"/>
      <c r="TLU309" s="275"/>
      <c r="TLV309" s="271"/>
      <c r="TLW309" s="275"/>
      <c r="TLX309" s="271"/>
      <c r="TLY309" s="275"/>
      <c r="TLZ309" s="271"/>
      <c r="TMA309" s="275"/>
      <c r="TMB309" s="271"/>
      <c r="TMC309" s="275"/>
      <c r="TMD309" s="271"/>
      <c r="TME309" s="275"/>
      <c r="TMF309" s="271"/>
      <c r="TMG309" s="275"/>
      <c r="TMH309" s="271"/>
      <c r="TMI309" s="275"/>
      <c r="TMJ309" s="271"/>
      <c r="TMK309" s="275"/>
      <c r="TML309" s="271"/>
      <c r="TMM309" s="275"/>
      <c r="TMN309" s="271"/>
      <c r="TMO309" s="275"/>
      <c r="TMP309" s="271"/>
      <c r="TMQ309" s="275"/>
      <c r="TMR309" s="271"/>
      <c r="TMS309" s="275"/>
      <c r="TMT309" s="271"/>
      <c r="TMU309" s="275"/>
      <c r="TMV309" s="271"/>
      <c r="TMW309" s="275"/>
      <c r="TMX309" s="271"/>
      <c r="TMY309" s="275"/>
      <c r="TMZ309" s="271"/>
      <c r="TNA309" s="275"/>
      <c r="TNB309" s="271"/>
      <c r="TNC309" s="275"/>
      <c r="TND309" s="271"/>
      <c r="TNE309" s="275"/>
      <c r="TNF309" s="271"/>
      <c r="TNG309" s="275"/>
      <c r="TNH309" s="271"/>
      <c r="TNI309" s="275"/>
      <c r="TNJ309" s="271"/>
      <c r="TNK309" s="275"/>
      <c r="TNL309" s="271"/>
      <c r="TNM309" s="275"/>
      <c r="TNN309" s="271"/>
      <c r="TNO309" s="275"/>
      <c r="TNP309" s="271"/>
      <c r="TNQ309" s="275"/>
      <c r="TNR309" s="271"/>
      <c r="TNS309" s="275"/>
      <c r="TNT309" s="271"/>
      <c r="TNU309" s="275"/>
      <c r="TNV309" s="271"/>
      <c r="TNW309" s="275"/>
      <c r="TNX309" s="271"/>
      <c r="TNY309" s="275"/>
      <c r="TNZ309" s="271"/>
      <c r="TOA309" s="275"/>
      <c r="TOB309" s="271"/>
      <c r="TOC309" s="275"/>
      <c r="TOD309" s="271"/>
      <c r="TOE309" s="275"/>
      <c r="TOF309" s="271"/>
      <c r="TOG309" s="275"/>
      <c r="TOH309" s="271"/>
      <c r="TOI309" s="275"/>
      <c r="TOJ309" s="271"/>
      <c r="TOK309" s="275"/>
      <c r="TOL309" s="271"/>
      <c r="TOM309" s="275"/>
      <c r="TON309" s="271"/>
      <c r="TOO309" s="275"/>
      <c r="TOP309" s="271"/>
      <c r="TOQ309" s="275"/>
      <c r="TOR309" s="271"/>
      <c r="TOS309" s="275"/>
      <c r="TOT309" s="271"/>
      <c r="TOU309" s="275"/>
      <c r="TOV309" s="271"/>
      <c r="TOW309" s="275"/>
      <c r="TOX309" s="271"/>
      <c r="TOY309" s="275"/>
      <c r="TOZ309" s="271"/>
      <c r="TPA309" s="275"/>
      <c r="TPB309" s="271"/>
      <c r="TPC309" s="275"/>
      <c r="TPD309" s="271"/>
      <c r="TPE309" s="275"/>
      <c r="TPF309" s="271"/>
      <c r="TPG309" s="275"/>
      <c r="TPH309" s="271"/>
      <c r="TPI309" s="275"/>
      <c r="TPJ309" s="271"/>
      <c r="TPK309" s="275"/>
      <c r="TPL309" s="271"/>
      <c r="TPM309" s="275"/>
      <c r="TPN309" s="271"/>
      <c r="TPO309" s="275"/>
      <c r="TPP309" s="271"/>
      <c r="TPQ309" s="275"/>
      <c r="TPR309" s="271"/>
      <c r="TPS309" s="275"/>
      <c r="TPT309" s="271"/>
      <c r="TPU309" s="275"/>
      <c r="TPV309" s="271"/>
      <c r="TPW309" s="275"/>
      <c r="TPX309" s="271"/>
      <c r="TPY309" s="275"/>
      <c r="TPZ309" s="271"/>
      <c r="TQA309" s="275"/>
      <c r="TQB309" s="271"/>
      <c r="TQC309" s="275"/>
      <c r="TQD309" s="271"/>
      <c r="TQE309" s="275"/>
      <c r="TQF309" s="271"/>
      <c r="TQG309" s="275"/>
      <c r="TQH309" s="271"/>
      <c r="TQI309" s="275"/>
      <c r="TQJ309" s="271"/>
      <c r="TQK309" s="275"/>
      <c r="TQL309" s="271"/>
      <c r="TQM309" s="275"/>
      <c r="TQN309" s="271"/>
      <c r="TQO309" s="275"/>
      <c r="TQP309" s="271"/>
      <c r="TQQ309" s="275"/>
      <c r="TQR309" s="271"/>
      <c r="TQS309" s="275"/>
      <c r="TQT309" s="271"/>
      <c r="TQU309" s="275"/>
      <c r="TQV309" s="271"/>
      <c r="TQW309" s="275"/>
      <c r="TQX309" s="271"/>
      <c r="TQY309" s="275"/>
      <c r="TQZ309" s="271"/>
      <c r="TRA309" s="275"/>
      <c r="TRB309" s="271"/>
      <c r="TRC309" s="275"/>
      <c r="TRD309" s="271"/>
      <c r="TRE309" s="275"/>
      <c r="TRF309" s="271"/>
      <c r="TRG309" s="275"/>
      <c r="TRH309" s="271"/>
      <c r="TRI309" s="275"/>
      <c r="TRJ309" s="271"/>
      <c r="TRK309" s="275"/>
      <c r="TRL309" s="271"/>
      <c r="TRM309" s="275"/>
      <c r="TRN309" s="271"/>
      <c r="TRO309" s="275"/>
      <c r="TRP309" s="271"/>
      <c r="TRQ309" s="275"/>
      <c r="TRR309" s="271"/>
      <c r="TRS309" s="275"/>
      <c r="TRT309" s="271"/>
      <c r="TRU309" s="275"/>
      <c r="TRV309" s="271"/>
      <c r="TRW309" s="275"/>
      <c r="TRX309" s="271"/>
      <c r="TRY309" s="275"/>
      <c r="TRZ309" s="271"/>
      <c r="TSA309" s="275"/>
      <c r="TSB309" s="271"/>
      <c r="TSC309" s="275"/>
      <c r="TSD309" s="271"/>
      <c r="TSE309" s="275"/>
      <c r="TSF309" s="271"/>
      <c r="TSG309" s="275"/>
      <c r="TSH309" s="271"/>
      <c r="TSI309" s="275"/>
      <c r="TSJ309" s="271"/>
      <c r="TSK309" s="275"/>
      <c r="TSL309" s="271"/>
      <c r="TSM309" s="275"/>
      <c r="TSN309" s="271"/>
      <c r="TSO309" s="275"/>
      <c r="TSP309" s="271"/>
      <c r="TSQ309" s="275"/>
      <c r="TSR309" s="271"/>
      <c r="TSS309" s="275"/>
      <c r="TST309" s="271"/>
      <c r="TSU309" s="275"/>
      <c r="TSV309" s="271"/>
      <c r="TSW309" s="275"/>
      <c r="TSX309" s="271"/>
      <c r="TSY309" s="275"/>
      <c r="TSZ309" s="271"/>
      <c r="TTA309" s="275"/>
      <c r="TTB309" s="271"/>
      <c r="TTC309" s="275"/>
      <c r="TTD309" s="271"/>
      <c r="TTE309" s="275"/>
      <c r="TTF309" s="271"/>
      <c r="TTG309" s="275"/>
      <c r="TTH309" s="271"/>
      <c r="TTI309" s="275"/>
      <c r="TTJ309" s="271"/>
      <c r="TTK309" s="275"/>
      <c r="TTL309" s="271"/>
      <c r="TTM309" s="275"/>
      <c r="TTN309" s="271"/>
      <c r="TTO309" s="275"/>
      <c r="TTP309" s="271"/>
      <c r="TTQ309" s="275"/>
      <c r="TTR309" s="271"/>
      <c r="TTS309" s="275"/>
      <c r="TTT309" s="271"/>
      <c r="TTU309" s="275"/>
      <c r="TTV309" s="271"/>
      <c r="TTW309" s="275"/>
      <c r="TTX309" s="271"/>
      <c r="TTY309" s="275"/>
      <c r="TTZ309" s="271"/>
      <c r="TUA309" s="275"/>
      <c r="TUB309" s="271"/>
      <c r="TUC309" s="275"/>
      <c r="TUD309" s="271"/>
      <c r="TUE309" s="275"/>
      <c r="TUF309" s="271"/>
      <c r="TUG309" s="275"/>
      <c r="TUH309" s="271"/>
      <c r="TUI309" s="275"/>
      <c r="TUJ309" s="271"/>
      <c r="TUK309" s="275"/>
      <c r="TUL309" s="271"/>
      <c r="TUM309" s="275"/>
      <c r="TUN309" s="271"/>
      <c r="TUO309" s="275"/>
      <c r="TUP309" s="271"/>
      <c r="TUQ309" s="275"/>
      <c r="TUR309" s="271"/>
      <c r="TUS309" s="275"/>
      <c r="TUT309" s="271"/>
      <c r="TUU309" s="275"/>
      <c r="TUV309" s="271"/>
      <c r="TUW309" s="275"/>
      <c r="TUX309" s="271"/>
      <c r="TUY309" s="275"/>
      <c r="TUZ309" s="271"/>
      <c r="TVA309" s="275"/>
      <c r="TVB309" s="271"/>
      <c r="TVC309" s="275"/>
      <c r="TVD309" s="271"/>
      <c r="TVE309" s="275"/>
      <c r="TVF309" s="271"/>
      <c r="TVG309" s="275"/>
      <c r="TVH309" s="271"/>
      <c r="TVI309" s="275"/>
      <c r="TVJ309" s="271"/>
      <c r="TVK309" s="275"/>
      <c r="TVL309" s="271"/>
      <c r="TVM309" s="275"/>
      <c r="TVN309" s="271"/>
      <c r="TVO309" s="275"/>
      <c r="TVP309" s="271"/>
      <c r="TVQ309" s="275"/>
      <c r="TVR309" s="271"/>
      <c r="TVS309" s="275"/>
      <c r="TVT309" s="271"/>
      <c r="TVU309" s="275"/>
      <c r="TVV309" s="271"/>
      <c r="TVW309" s="275"/>
      <c r="TVX309" s="271"/>
      <c r="TVY309" s="275"/>
      <c r="TVZ309" s="271"/>
      <c r="TWA309" s="275"/>
      <c r="TWB309" s="271"/>
      <c r="TWC309" s="275"/>
      <c r="TWD309" s="271"/>
      <c r="TWE309" s="275"/>
      <c r="TWF309" s="271"/>
      <c r="TWG309" s="275"/>
      <c r="TWH309" s="271"/>
      <c r="TWI309" s="275"/>
      <c r="TWJ309" s="271"/>
      <c r="TWK309" s="275"/>
      <c r="TWL309" s="271"/>
      <c r="TWM309" s="275"/>
      <c r="TWN309" s="271"/>
      <c r="TWO309" s="275"/>
      <c r="TWP309" s="271"/>
      <c r="TWQ309" s="275"/>
      <c r="TWR309" s="271"/>
      <c r="TWS309" s="275"/>
      <c r="TWT309" s="271"/>
      <c r="TWU309" s="275"/>
      <c r="TWV309" s="271"/>
      <c r="TWW309" s="275"/>
      <c r="TWX309" s="271"/>
      <c r="TWY309" s="275"/>
      <c r="TWZ309" s="271"/>
      <c r="TXA309" s="275"/>
      <c r="TXB309" s="271"/>
      <c r="TXC309" s="275"/>
      <c r="TXD309" s="271"/>
      <c r="TXE309" s="275"/>
      <c r="TXF309" s="271"/>
      <c r="TXG309" s="275"/>
      <c r="TXH309" s="271"/>
      <c r="TXI309" s="275"/>
      <c r="TXJ309" s="271"/>
      <c r="TXK309" s="275"/>
      <c r="TXL309" s="271"/>
      <c r="TXM309" s="275"/>
      <c r="TXN309" s="271"/>
      <c r="TXO309" s="275"/>
      <c r="TXP309" s="271"/>
      <c r="TXQ309" s="275"/>
      <c r="TXR309" s="271"/>
      <c r="TXS309" s="275"/>
      <c r="TXT309" s="271"/>
      <c r="TXU309" s="275"/>
      <c r="TXV309" s="271"/>
      <c r="TXW309" s="275"/>
      <c r="TXX309" s="271"/>
      <c r="TXY309" s="275"/>
      <c r="TXZ309" s="271"/>
      <c r="TYA309" s="275"/>
      <c r="TYB309" s="271"/>
      <c r="TYC309" s="275"/>
      <c r="TYD309" s="271"/>
      <c r="TYE309" s="275"/>
      <c r="TYF309" s="271"/>
      <c r="TYG309" s="275"/>
      <c r="TYH309" s="271"/>
      <c r="TYI309" s="275"/>
      <c r="TYJ309" s="271"/>
      <c r="TYK309" s="275"/>
      <c r="TYL309" s="271"/>
      <c r="TYM309" s="275"/>
      <c r="TYN309" s="271"/>
      <c r="TYO309" s="275"/>
      <c r="TYP309" s="271"/>
      <c r="TYQ309" s="275"/>
      <c r="TYR309" s="271"/>
      <c r="TYS309" s="275"/>
      <c r="TYT309" s="271"/>
      <c r="TYU309" s="275"/>
      <c r="TYV309" s="271"/>
      <c r="TYW309" s="275"/>
      <c r="TYX309" s="271"/>
      <c r="TYY309" s="275"/>
      <c r="TYZ309" s="271"/>
      <c r="TZA309" s="275"/>
      <c r="TZB309" s="271"/>
      <c r="TZC309" s="275"/>
      <c r="TZD309" s="271"/>
      <c r="TZE309" s="275"/>
      <c r="TZF309" s="271"/>
      <c r="TZG309" s="275"/>
      <c r="TZH309" s="271"/>
      <c r="TZI309" s="275"/>
      <c r="TZJ309" s="271"/>
      <c r="TZK309" s="275"/>
      <c r="TZL309" s="271"/>
      <c r="TZM309" s="275"/>
      <c r="TZN309" s="271"/>
      <c r="TZO309" s="275"/>
      <c r="TZP309" s="271"/>
      <c r="TZQ309" s="275"/>
      <c r="TZR309" s="271"/>
      <c r="TZS309" s="275"/>
      <c r="TZT309" s="271"/>
      <c r="TZU309" s="275"/>
      <c r="TZV309" s="271"/>
      <c r="TZW309" s="275"/>
      <c r="TZX309" s="271"/>
      <c r="TZY309" s="275"/>
      <c r="TZZ309" s="271"/>
      <c r="UAA309" s="275"/>
      <c r="UAB309" s="271"/>
      <c r="UAC309" s="275"/>
      <c r="UAD309" s="271"/>
      <c r="UAE309" s="275"/>
      <c r="UAF309" s="271"/>
      <c r="UAG309" s="275"/>
      <c r="UAH309" s="271"/>
      <c r="UAI309" s="275"/>
      <c r="UAJ309" s="271"/>
      <c r="UAK309" s="275"/>
      <c r="UAL309" s="271"/>
      <c r="UAM309" s="275"/>
      <c r="UAN309" s="271"/>
      <c r="UAO309" s="275"/>
      <c r="UAP309" s="271"/>
      <c r="UAQ309" s="275"/>
      <c r="UAR309" s="271"/>
      <c r="UAS309" s="275"/>
      <c r="UAT309" s="271"/>
      <c r="UAU309" s="275"/>
      <c r="UAV309" s="271"/>
      <c r="UAW309" s="275"/>
      <c r="UAX309" s="271"/>
      <c r="UAY309" s="275"/>
      <c r="UAZ309" s="271"/>
      <c r="UBA309" s="275"/>
      <c r="UBB309" s="271"/>
      <c r="UBC309" s="275"/>
      <c r="UBD309" s="271"/>
      <c r="UBE309" s="275"/>
      <c r="UBF309" s="271"/>
      <c r="UBG309" s="275"/>
      <c r="UBH309" s="271"/>
      <c r="UBI309" s="275"/>
      <c r="UBJ309" s="271"/>
      <c r="UBK309" s="275"/>
      <c r="UBL309" s="271"/>
      <c r="UBM309" s="275"/>
      <c r="UBN309" s="271"/>
      <c r="UBO309" s="275"/>
      <c r="UBP309" s="271"/>
      <c r="UBQ309" s="275"/>
      <c r="UBR309" s="271"/>
      <c r="UBS309" s="275"/>
      <c r="UBT309" s="271"/>
      <c r="UBU309" s="275"/>
      <c r="UBV309" s="271"/>
      <c r="UBW309" s="275"/>
      <c r="UBX309" s="271"/>
      <c r="UBY309" s="275"/>
      <c r="UBZ309" s="271"/>
      <c r="UCA309" s="275"/>
      <c r="UCB309" s="271"/>
      <c r="UCC309" s="275"/>
      <c r="UCD309" s="271"/>
      <c r="UCE309" s="275"/>
      <c r="UCF309" s="271"/>
      <c r="UCG309" s="275"/>
      <c r="UCH309" s="271"/>
      <c r="UCI309" s="275"/>
      <c r="UCJ309" s="271"/>
      <c r="UCK309" s="275"/>
      <c r="UCL309" s="271"/>
      <c r="UCM309" s="275"/>
      <c r="UCN309" s="271"/>
      <c r="UCO309" s="275"/>
      <c r="UCP309" s="271"/>
      <c r="UCQ309" s="275"/>
      <c r="UCR309" s="271"/>
      <c r="UCS309" s="275"/>
      <c r="UCT309" s="271"/>
      <c r="UCU309" s="275"/>
      <c r="UCV309" s="271"/>
      <c r="UCW309" s="275"/>
      <c r="UCX309" s="271"/>
      <c r="UCY309" s="275"/>
      <c r="UCZ309" s="271"/>
      <c r="UDA309" s="275"/>
      <c r="UDB309" s="271"/>
      <c r="UDC309" s="275"/>
      <c r="UDD309" s="271"/>
      <c r="UDE309" s="275"/>
      <c r="UDF309" s="271"/>
      <c r="UDG309" s="275"/>
      <c r="UDH309" s="271"/>
      <c r="UDI309" s="275"/>
      <c r="UDJ309" s="271"/>
      <c r="UDK309" s="275"/>
      <c r="UDL309" s="271"/>
      <c r="UDM309" s="275"/>
      <c r="UDN309" s="271"/>
      <c r="UDO309" s="275"/>
      <c r="UDP309" s="271"/>
      <c r="UDQ309" s="275"/>
      <c r="UDR309" s="271"/>
      <c r="UDS309" s="275"/>
      <c r="UDT309" s="271"/>
      <c r="UDU309" s="275"/>
      <c r="UDV309" s="271"/>
      <c r="UDW309" s="275"/>
      <c r="UDX309" s="271"/>
      <c r="UDY309" s="275"/>
      <c r="UDZ309" s="271"/>
      <c r="UEA309" s="275"/>
      <c r="UEB309" s="271"/>
      <c r="UEC309" s="275"/>
      <c r="UED309" s="271"/>
      <c r="UEE309" s="275"/>
      <c r="UEF309" s="271"/>
      <c r="UEG309" s="275"/>
      <c r="UEH309" s="271"/>
      <c r="UEI309" s="275"/>
      <c r="UEJ309" s="271"/>
      <c r="UEK309" s="275"/>
      <c r="UEL309" s="271"/>
      <c r="UEM309" s="275"/>
      <c r="UEN309" s="271"/>
      <c r="UEO309" s="275"/>
      <c r="UEP309" s="271"/>
      <c r="UEQ309" s="275"/>
      <c r="UER309" s="271"/>
      <c r="UES309" s="275"/>
      <c r="UET309" s="271"/>
      <c r="UEU309" s="275"/>
      <c r="UEV309" s="271"/>
      <c r="UEW309" s="275"/>
      <c r="UEX309" s="271"/>
      <c r="UEY309" s="275"/>
      <c r="UEZ309" s="271"/>
      <c r="UFA309" s="275"/>
      <c r="UFB309" s="271"/>
      <c r="UFC309" s="275"/>
      <c r="UFD309" s="271"/>
      <c r="UFE309" s="275"/>
      <c r="UFF309" s="271"/>
      <c r="UFG309" s="275"/>
      <c r="UFH309" s="271"/>
      <c r="UFI309" s="275"/>
      <c r="UFJ309" s="271"/>
      <c r="UFK309" s="275"/>
      <c r="UFL309" s="271"/>
      <c r="UFM309" s="275"/>
      <c r="UFN309" s="271"/>
      <c r="UFO309" s="275"/>
      <c r="UFP309" s="271"/>
      <c r="UFQ309" s="275"/>
      <c r="UFR309" s="271"/>
      <c r="UFS309" s="275"/>
      <c r="UFT309" s="271"/>
      <c r="UFU309" s="275"/>
      <c r="UFV309" s="271"/>
      <c r="UFW309" s="275"/>
      <c r="UFX309" s="271"/>
      <c r="UFY309" s="275"/>
      <c r="UFZ309" s="271"/>
      <c r="UGA309" s="275"/>
      <c r="UGB309" s="271"/>
      <c r="UGC309" s="275"/>
      <c r="UGD309" s="271"/>
      <c r="UGE309" s="275"/>
      <c r="UGF309" s="271"/>
      <c r="UGG309" s="275"/>
      <c r="UGH309" s="271"/>
      <c r="UGI309" s="275"/>
      <c r="UGJ309" s="271"/>
      <c r="UGK309" s="275"/>
      <c r="UGL309" s="271"/>
      <c r="UGM309" s="275"/>
      <c r="UGN309" s="271"/>
      <c r="UGO309" s="275"/>
      <c r="UGP309" s="271"/>
      <c r="UGQ309" s="275"/>
      <c r="UGR309" s="271"/>
      <c r="UGS309" s="275"/>
      <c r="UGT309" s="271"/>
      <c r="UGU309" s="275"/>
      <c r="UGV309" s="271"/>
      <c r="UGW309" s="275"/>
      <c r="UGX309" s="271"/>
      <c r="UGY309" s="275"/>
      <c r="UGZ309" s="271"/>
      <c r="UHA309" s="275"/>
      <c r="UHB309" s="271"/>
      <c r="UHC309" s="275"/>
      <c r="UHD309" s="271"/>
      <c r="UHE309" s="275"/>
      <c r="UHF309" s="271"/>
      <c r="UHG309" s="275"/>
      <c r="UHH309" s="271"/>
      <c r="UHI309" s="275"/>
      <c r="UHJ309" s="271"/>
      <c r="UHK309" s="275"/>
      <c r="UHL309" s="271"/>
      <c r="UHM309" s="275"/>
      <c r="UHN309" s="271"/>
      <c r="UHO309" s="275"/>
      <c r="UHP309" s="271"/>
      <c r="UHQ309" s="275"/>
      <c r="UHR309" s="271"/>
      <c r="UHS309" s="275"/>
      <c r="UHT309" s="271"/>
      <c r="UHU309" s="275"/>
      <c r="UHV309" s="271"/>
      <c r="UHW309" s="275"/>
      <c r="UHX309" s="271"/>
      <c r="UHY309" s="275"/>
      <c r="UHZ309" s="271"/>
      <c r="UIA309" s="275"/>
      <c r="UIB309" s="271"/>
      <c r="UIC309" s="275"/>
      <c r="UID309" s="271"/>
      <c r="UIE309" s="275"/>
      <c r="UIF309" s="271"/>
      <c r="UIG309" s="275"/>
      <c r="UIH309" s="271"/>
      <c r="UII309" s="275"/>
      <c r="UIJ309" s="271"/>
      <c r="UIK309" s="275"/>
      <c r="UIL309" s="271"/>
      <c r="UIM309" s="275"/>
      <c r="UIN309" s="271"/>
      <c r="UIO309" s="275"/>
      <c r="UIP309" s="271"/>
      <c r="UIQ309" s="275"/>
      <c r="UIR309" s="271"/>
      <c r="UIS309" s="275"/>
      <c r="UIT309" s="271"/>
      <c r="UIU309" s="275"/>
      <c r="UIV309" s="271"/>
      <c r="UIW309" s="275"/>
      <c r="UIX309" s="271"/>
      <c r="UIY309" s="275"/>
      <c r="UIZ309" s="271"/>
      <c r="UJA309" s="275"/>
      <c r="UJB309" s="271"/>
      <c r="UJC309" s="275"/>
      <c r="UJD309" s="271"/>
      <c r="UJE309" s="275"/>
      <c r="UJF309" s="271"/>
      <c r="UJG309" s="275"/>
      <c r="UJH309" s="271"/>
      <c r="UJI309" s="275"/>
      <c r="UJJ309" s="271"/>
      <c r="UJK309" s="275"/>
      <c r="UJL309" s="271"/>
      <c r="UJM309" s="275"/>
      <c r="UJN309" s="271"/>
      <c r="UJO309" s="275"/>
      <c r="UJP309" s="271"/>
      <c r="UJQ309" s="275"/>
      <c r="UJR309" s="271"/>
      <c r="UJS309" s="275"/>
      <c r="UJT309" s="271"/>
      <c r="UJU309" s="275"/>
      <c r="UJV309" s="271"/>
      <c r="UJW309" s="275"/>
      <c r="UJX309" s="271"/>
      <c r="UJY309" s="275"/>
      <c r="UJZ309" s="271"/>
      <c r="UKA309" s="275"/>
      <c r="UKB309" s="271"/>
      <c r="UKC309" s="275"/>
      <c r="UKD309" s="271"/>
      <c r="UKE309" s="275"/>
      <c r="UKF309" s="271"/>
      <c r="UKG309" s="275"/>
      <c r="UKH309" s="271"/>
      <c r="UKI309" s="275"/>
      <c r="UKJ309" s="271"/>
      <c r="UKK309" s="275"/>
      <c r="UKL309" s="271"/>
      <c r="UKM309" s="275"/>
      <c r="UKN309" s="271"/>
      <c r="UKO309" s="275"/>
      <c r="UKP309" s="271"/>
      <c r="UKQ309" s="275"/>
      <c r="UKR309" s="271"/>
      <c r="UKS309" s="275"/>
      <c r="UKT309" s="271"/>
      <c r="UKU309" s="275"/>
      <c r="UKV309" s="271"/>
      <c r="UKW309" s="275"/>
      <c r="UKX309" s="271"/>
      <c r="UKY309" s="275"/>
      <c r="UKZ309" s="271"/>
      <c r="ULA309" s="275"/>
      <c r="ULB309" s="271"/>
      <c r="ULC309" s="275"/>
      <c r="ULD309" s="271"/>
      <c r="ULE309" s="275"/>
      <c r="ULF309" s="271"/>
      <c r="ULG309" s="275"/>
      <c r="ULH309" s="271"/>
      <c r="ULI309" s="275"/>
      <c r="ULJ309" s="271"/>
      <c r="ULK309" s="275"/>
      <c r="ULL309" s="271"/>
      <c r="ULM309" s="275"/>
      <c r="ULN309" s="271"/>
      <c r="ULO309" s="275"/>
      <c r="ULP309" s="271"/>
      <c r="ULQ309" s="275"/>
      <c r="ULR309" s="271"/>
      <c r="ULS309" s="275"/>
      <c r="ULT309" s="271"/>
      <c r="ULU309" s="275"/>
      <c r="ULV309" s="271"/>
      <c r="ULW309" s="275"/>
      <c r="ULX309" s="271"/>
      <c r="ULY309" s="275"/>
      <c r="ULZ309" s="271"/>
      <c r="UMA309" s="275"/>
      <c r="UMB309" s="271"/>
      <c r="UMC309" s="275"/>
      <c r="UMD309" s="271"/>
      <c r="UME309" s="275"/>
      <c r="UMF309" s="271"/>
      <c r="UMG309" s="275"/>
      <c r="UMH309" s="271"/>
      <c r="UMI309" s="275"/>
      <c r="UMJ309" s="271"/>
      <c r="UMK309" s="275"/>
      <c r="UML309" s="271"/>
      <c r="UMM309" s="275"/>
      <c r="UMN309" s="271"/>
      <c r="UMO309" s="275"/>
      <c r="UMP309" s="271"/>
      <c r="UMQ309" s="275"/>
      <c r="UMR309" s="271"/>
      <c r="UMS309" s="275"/>
      <c r="UMT309" s="271"/>
      <c r="UMU309" s="271"/>
      <c r="UMV309" s="275"/>
      <c r="UMW309" s="271"/>
      <c r="UMX309" s="275"/>
      <c r="UMY309" s="271"/>
      <c r="UMZ309" s="275"/>
      <c r="UNA309" s="271"/>
      <c r="UNB309" s="275"/>
      <c r="UNC309" s="271"/>
      <c r="UND309" s="275"/>
      <c r="UNE309" s="271"/>
      <c r="UNF309" s="275"/>
      <c r="UNG309" s="271"/>
      <c r="UNH309" s="275"/>
      <c r="UNI309" s="271"/>
      <c r="UNJ309" s="275"/>
      <c r="UNK309" s="271"/>
      <c r="UNL309" s="275"/>
      <c r="UNM309" s="271"/>
      <c r="UNN309" s="275"/>
      <c r="UNO309" s="271"/>
      <c r="UNP309" s="275"/>
      <c r="UNQ309" s="271"/>
      <c r="UNR309" s="275"/>
      <c r="UNS309" s="271"/>
      <c r="UNT309" s="275"/>
      <c r="UNU309" s="271"/>
      <c r="UNV309" s="275"/>
      <c r="UNW309" s="271"/>
      <c r="UNX309" s="275"/>
      <c r="UNY309" s="271"/>
      <c r="UNZ309" s="275"/>
      <c r="UOA309" s="271"/>
      <c r="UOB309" s="275"/>
      <c r="UOC309" s="271"/>
      <c r="UOD309" s="275"/>
      <c r="UOE309" s="271"/>
      <c r="UOF309" s="275"/>
      <c r="UOG309" s="271"/>
      <c r="UOH309" s="275"/>
      <c r="UOI309" s="271"/>
      <c r="UOJ309" s="275"/>
      <c r="UOK309" s="271"/>
      <c r="UOL309" s="275"/>
      <c r="UOM309" s="271"/>
      <c r="UON309" s="275"/>
      <c r="UOO309" s="271"/>
      <c r="UOP309" s="275"/>
      <c r="UOQ309" s="271"/>
      <c r="UOR309" s="275"/>
      <c r="UOS309" s="271"/>
      <c r="UOT309" s="275"/>
      <c r="UOU309" s="271"/>
      <c r="UOV309" s="275"/>
      <c r="UOW309" s="271"/>
      <c r="UOX309" s="275"/>
      <c r="UOY309" s="271"/>
      <c r="UOZ309" s="275"/>
      <c r="UPA309" s="271"/>
      <c r="UPB309" s="275"/>
      <c r="UPC309" s="271"/>
      <c r="UPD309" s="275"/>
      <c r="UPE309" s="271"/>
      <c r="UPF309" s="275"/>
      <c r="UPG309" s="271"/>
      <c r="UPH309" s="275"/>
      <c r="UPI309" s="271"/>
      <c r="UPJ309" s="275"/>
      <c r="UPK309" s="271"/>
      <c r="UPL309" s="275"/>
      <c r="UPM309" s="271"/>
      <c r="UPN309" s="275"/>
      <c r="UPO309" s="271"/>
      <c r="UPP309" s="275"/>
      <c r="UPQ309" s="271"/>
      <c r="UPR309" s="275"/>
      <c r="UPS309" s="271"/>
      <c r="UPT309" s="275"/>
      <c r="UPU309" s="271"/>
      <c r="UPV309" s="275"/>
      <c r="UPW309" s="271"/>
      <c r="UPX309" s="275"/>
      <c r="UPY309" s="271"/>
      <c r="UPZ309" s="275"/>
      <c r="UQA309" s="271"/>
      <c r="UQB309" s="275"/>
      <c r="UQC309" s="271"/>
      <c r="UQD309" s="275"/>
      <c r="UQE309" s="271"/>
      <c r="UQF309" s="275"/>
      <c r="UQG309" s="271"/>
      <c r="UQH309" s="275"/>
      <c r="UQI309" s="271"/>
      <c r="UQJ309" s="275"/>
      <c r="UQK309" s="271"/>
      <c r="UQL309" s="275"/>
      <c r="UQM309" s="271"/>
      <c r="UQN309" s="275"/>
      <c r="UQO309" s="271"/>
      <c r="UQP309" s="275"/>
      <c r="UQQ309" s="271"/>
      <c r="UQR309" s="275"/>
      <c r="UQS309" s="271"/>
      <c r="UQT309" s="275"/>
      <c r="UQU309" s="271"/>
      <c r="UQV309" s="275"/>
      <c r="UQW309" s="271"/>
      <c r="UQX309" s="275"/>
      <c r="UQY309" s="271"/>
      <c r="UQZ309" s="275"/>
      <c r="URA309" s="271"/>
      <c r="URB309" s="275"/>
      <c r="URC309" s="271"/>
      <c r="URD309" s="275"/>
      <c r="URE309" s="271"/>
      <c r="URF309" s="275"/>
      <c r="URG309" s="271"/>
      <c r="URH309" s="275"/>
      <c r="URI309" s="271"/>
      <c r="URJ309" s="275"/>
      <c r="URK309" s="271"/>
      <c r="URL309" s="275"/>
      <c r="URM309" s="271"/>
      <c r="URN309" s="275"/>
      <c r="URO309" s="271"/>
      <c r="URP309" s="275"/>
      <c r="URQ309" s="271"/>
      <c r="URR309" s="275"/>
      <c r="URS309" s="271"/>
      <c r="URT309" s="275"/>
      <c r="URU309" s="271"/>
      <c r="URV309" s="275"/>
      <c r="URW309" s="271"/>
      <c r="URX309" s="275"/>
      <c r="URY309" s="271"/>
      <c r="URZ309" s="275"/>
      <c r="USA309" s="271"/>
      <c r="USB309" s="275"/>
      <c r="USC309" s="271"/>
      <c r="USD309" s="275"/>
      <c r="USE309" s="271"/>
      <c r="USF309" s="275"/>
      <c r="USG309" s="271"/>
      <c r="USH309" s="275"/>
      <c r="USI309" s="271"/>
      <c r="USJ309" s="275"/>
      <c r="USK309" s="271"/>
      <c r="USL309" s="275"/>
      <c r="USM309" s="271"/>
      <c r="USN309" s="275"/>
      <c r="USO309" s="271"/>
      <c r="USP309" s="275"/>
      <c r="USQ309" s="271"/>
      <c r="USR309" s="275"/>
      <c r="USS309" s="271"/>
      <c r="UST309" s="275"/>
      <c r="USU309" s="271"/>
      <c r="USV309" s="275"/>
      <c r="USW309" s="271"/>
      <c r="USX309" s="275"/>
      <c r="USY309" s="271"/>
      <c r="USZ309" s="275"/>
      <c r="UTA309" s="271"/>
      <c r="UTB309" s="275"/>
      <c r="UTC309" s="271"/>
      <c r="UTD309" s="275"/>
      <c r="UTE309" s="271"/>
      <c r="UTF309" s="275"/>
      <c r="UTG309" s="271"/>
      <c r="UTH309" s="275"/>
      <c r="UTI309" s="271"/>
      <c r="UTJ309" s="275"/>
      <c r="UTK309" s="271"/>
      <c r="UTL309" s="275"/>
      <c r="UTM309" s="271"/>
      <c r="UTN309" s="275"/>
      <c r="UTO309" s="271"/>
      <c r="UTP309" s="275"/>
      <c r="UTQ309" s="271"/>
      <c r="UTR309" s="275"/>
      <c r="UTS309" s="271"/>
      <c r="UTT309" s="275"/>
      <c r="UTU309" s="271"/>
      <c r="UTV309" s="275"/>
      <c r="UTW309" s="271"/>
      <c r="UTX309" s="275"/>
      <c r="UTY309" s="271"/>
      <c r="UTZ309" s="275"/>
      <c r="UUA309" s="271"/>
      <c r="UUB309" s="275"/>
      <c r="UUC309" s="271"/>
      <c r="UUD309" s="275"/>
      <c r="UUE309" s="271"/>
      <c r="UUF309" s="275"/>
      <c r="UUG309" s="271"/>
      <c r="UUH309" s="275"/>
      <c r="UUI309" s="271"/>
      <c r="UUJ309" s="275"/>
      <c r="UUK309" s="271"/>
      <c r="UUL309" s="275"/>
      <c r="UUM309" s="271"/>
      <c r="UUN309" s="275"/>
      <c r="UUO309" s="271"/>
      <c r="UUP309" s="275"/>
      <c r="UUQ309" s="271"/>
      <c r="UUR309" s="275"/>
      <c r="UUS309" s="271"/>
      <c r="UUT309" s="275"/>
      <c r="UUU309" s="271"/>
      <c r="UUV309" s="275"/>
      <c r="UUW309" s="271"/>
      <c r="UUX309" s="275"/>
      <c r="UUY309" s="271"/>
      <c r="UUZ309" s="275"/>
      <c r="UVA309" s="271"/>
      <c r="UVB309" s="275"/>
      <c r="UVC309" s="271"/>
      <c r="UVD309" s="275"/>
      <c r="UVE309" s="271"/>
      <c r="UVF309" s="275"/>
      <c r="UVG309" s="271"/>
      <c r="UVH309" s="275"/>
      <c r="UVI309" s="271"/>
      <c r="UVJ309" s="275"/>
      <c r="UVK309" s="271"/>
      <c r="UVL309" s="275"/>
      <c r="UVM309" s="271"/>
      <c r="UVN309" s="275"/>
      <c r="UVO309" s="271"/>
      <c r="UVP309" s="275"/>
      <c r="UVQ309" s="271"/>
      <c r="UVR309" s="275"/>
      <c r="UVS309" s="271"/>
      <c r="UVT309" s="275"/>
      <c r="UVU309" s="271"/>
      <c r="UVV309" s="275"/>
      <c r="UVW309" s="271"/>
      <c r="UVX309" s="275"/>
      <c r="UVY309" s="271"/>
      <c r="UVZ309" s="275"/>
      <c r="UWA309" s="271"/>
      <c r="UWB309" s="275"/>
      <c r="UWC309" s="271"/>
      <c r="UWD309" s="275"/>
      <c r="UWE309" s="271"/>
      <c r="UWF309" s="275"/>
      <c r="UWG309" s="271"/>
      <c r="UWH309" s="275"/>
      <c r="UWI309" s="271"/>
      <c r="UWJ309" s="275"/>
      <c r="UWK309" s="271"/>
      <c r="UWL309" s="275"/>
      <c r="UWM309" s="271"/>
      <c r="UWN309" s="275"/>
      <c r="UWO309" s="271"/>
      <c r="UWP309" s="275"/>
      <c r="UWQ309" s="271"/>
      <c r="UWR309" s="275"/>
      <c r="UWS309" s="271"/>
      <c r="UWT309" s="275"/>
      <c r="UWU309" s="271"/>
      <c r="UWV309" s="275"/>
      <c r="UWW309" s="271"/>
      <c r="UWX309" s="275"/>
      <c r="UWY309" s="271"/>
      <c r="UWZ309" s="275"/>
      <c r="UXA309" s="271"/>
      <c r="UXB309" s="275"/>
      <c r="UXC309" s="271"/>
      <c r="UXD309" s="275"/>
      <c r="UXE309" s="271"/>
      <c r="UXF309" s="275"/>
      <c r="UXG309" s="271"/>
      <c r="UXH309" s="275"/>
      <c r="UXI309" s="271"/>
      <c r="UXJ309" s="275"/>
      <c r="UXK309" s="271"/>
      <c r="UXL309" s="275"/>
      <c r="UXM309" s="271"/>
      <c r="UXN309" s="275"/>
      <c r="UXO309" s="271"/>
      <c r="UXP309" s="275"/>
      <c r="UXQ309" s="271"/>
      <c r="UXR309" s="275"/>
      <c r="UXS309" s="271"/>
      <c r="UXT309" s="275"/>
      <c r="UXU309" s="271"/>
      <c r="UXV309" s="275"/>
      <c r="UXW309" s="271"/>
      <c r="UXX309" s="275"/>
      <c r="UXY309" s="271"/>
      <c r="UXZ309" s="275"/>
      <c r="UYA309" s="271"/>
      <c r="UYB309" s="275"/>
      <c r="UYC309" s="271"/>
      <c r="UYD309" s="275"/>
      <c r="UYE309" s="271"/>
      <c r="UYF309" s="275"/>
      <c r="UYG309" s="271"/>
      <c r="UYH309" s="275"/>
      <c r="UYI309" s="271"/>
      <c r="UYJ309" s="275"/>
      <c r="UYK309" s="271"/>
      <c r="UYL309" s="275"/>
      <c r="UYM309" s="271"/>
      <c r="UYN309" s="275"/>
      <c r="UYO309" s="271"/>
      <c r="UYP309" s="275"/>
      <c r="UYQ309" s="271"/>
      <c r="UYR309" s="275"/>
      <c r="UYS309" s="271"/>
      <c r="UYT309" s="275"/>
      <c r="UYU309" s="271"/>
      <c r="UYV309" s="275"/>
      <c r="UYW309" s="271"/>
      <c r="UYX309" s="275"/>
      <c r="UYY309" s="271"/>
      <c r="UYZ309" s="275"/>
      <c r="UZA309" s="271"/>
      <c r="UZB309" s="275"/>
      <c r="UZC309" s="271"/>
      <c r="UZD309" s="275"/>
      <c r="UZE309" s="271"/>
      <c r="UZF309" s="275"/>
      <c r="UZG309" s="271"/>
      <c r="UZH309" s="275"/>
      <c r="UZI309" s="271"/>
      <c r="UZJ309" s="275"/>
      <c r="UZK309" s="271"/>
      <c r="UZL309" s="275"/>
      <c r="UZM309" s="271"/>
      <c r="UZN309" s="275"/>
      <c r="UZO309" s="271"/>
      <c r="UZP309" s="275"/>
      <c r="UZQ309" s="271"/>
      <c r="UZR309" s="275"/>
      <c r="UZS309" s="271"/>
      <c r="UZT309" s="275"/>
      <c r="UZU309" s="271"/>
      <c r="UZV309" s="275"/>
      <c r="UZW309" s="271"/>
      <c r="UZX309" s="275"/>
      <c r="UZY309" s="271"/>
      <c r="UZZ309" s="275"/>
      <c r="VAA309" s="271"/>
      <c r="VAB309" s="275"/>
      <c r="VAC309" s="271"/>
      <c r="VAD309" s="275"/>
      <c r="VAE309" s="271"/>
      <c r="VAF309" s="275"/>
      <c r="VAG309" s="271"/>
      <c r="VAH309" s="275"/>
      <c r="VAI309" s="271"/>
      <c r="VAJ309" s="275"/>
      <c r="VAK309" s="271"/>
      <c r="VAL309" s="275"/>
      <c r="VAM309" s="271"/>
      <c r="VAN309" s="275"/>
      <c r="VAO309" s="271"/>
      <c r="VAP309" s="275"/>
      <c r="VAQ309" s="271"/>
      <c r="VAR309" s="275"/>
      <c r="VAS309" s="271"/>
      <c r="VAT309" s="275"/>
      <c r="VAU309" s="271"/>
      <c r="VAV309" s="275"/>
      <c r="VAW309" s="271"/>
      <c r="VAX309" s="275"/>
      <c r="VAY309" s="271"/>
      <c r="VAZ309" s="275"/>
      <c r="VBA309" s="271"/>
      <c r="VBB309" s="275"/>
      <c r="VBC309" s="271"/>
      <c r="VBD309" s="275"/>
      <c r="VBE309" s="271"/>
      <c r="VBF309" s="275"/>
      <c r="VBG309" s="271"/>
      <c r="VBH309" s="275"/>
      <c r="VBI309" s="271"/>
      <c r="VBJ309" s="275"/>
      <c r="VBK309" s="271"/>
      <c r="VBL309" s="275"/>
      <c r="VBM309" s="271"/>
      <c r="VBN309" s="275"/>
      <c r="VBO309" s="271"/>
      <c r="VBP309" s="275"/>
      <c r="VBQ309" s="271"/>
      <c r="VBR309" s="275"/>
      <c r="VBS309" s="271"/>
      <c r="VBT309" s="275"/>
      <c r="VBU309" s="271"/>
      <c r="VBV309" s="275"/>
      <c r="VBW309" s="271"/>
      <c r="VBX309" s="275"/>
      <c r="VBY309" s="271"/>
      <c r="VBZ309" s="275"/>
      <c r="VCA309" s="271"/>
      <c r="VCB309" s="275"/>
      <c r="VCC309" s="271"/>
      <c r="VCD309" s="275"/>
      <c r="VCE309" s="271"/>
      <c r="VCF309" s="275"/>
      <c r="VCG309" s="271"/>
      <c r="VCH309" s="275"/>
      <c r="VCI309" s="271"/>
      <c r="VCJ309" s="275"/>
      <c r="VCK309" s="271"/>
      <c r="VCL309" s="275"/>
      <c r="VCM309" s="271"/>
      <c r="VCN309" s="275"/>
      <c r="VCO309" s="271"/>
      <c r="VCP309" s="275"/>
      <c r="VCQ309" s="271"/>
      <c r="VCR309" s="275"/>
      <c r="VCS309" s="271"/>
      <c r="VCT309" s="275"/>
      <c r="VCU309" s="271"/>
      <c r="VCV309" s="275"/>
      <c r="VCW309" s="271"/>
      <c r="VCX309" s="275"/>
      <c r="VCY309" s="271"/>
      <c r="VCZ309" s="275"/>
      <c r="VDA309" s="271"/>
      <c r="VDB309" s="275"/>
      <c r="VDC309" s="271"/>
      <c r="VDD309" s="275"/>
      <c r="VDE309" s="271"/>
      <c r="VDF309" s="275"/>
      <c r="VDG309" s="271"/>
      <c r="VDH309" s="275"/>
      <c r="VDI309" s="271"/>
      <c r="VDJ309" s="275"/>
      <c r="VDK309" s="271"/>
      <c r="VDL309" s="275"/>
      <c r="VDM309" s="271"/>
      <c r="VDN309" s="275"/>
      <c r="VDO309" s="271"/>
      <c r="VDP309" s="275"/>
      <c r="VDQ309" s="271"/>
      <c r="VDR309" s="275"/>
      <c r="VDS309" s="271"/>
      <c r="VDT309" s="275"/>
      <c r="VDU309" s="271"/>
      <c r="VDV309" s="275"/>
      <c r="VDW309" s="271"/>
      <c r="VDX309" s="275"/>
      <c r="VDY309" s="271"/>
      <c r="VDZ309" s="275"/>
      <c r="VEA309" s="271"/>
      <c r="VEB309" s="275"/>
      <c r="VEC309" s="271"/>
      <c r="VED309" s="275"/>
      <c r="VEE309" s="271"/>
      <c r="VEF309" s="275"/>
      <c r="VEG309" s="271"/>
      <c r="VEH309" s="275"/>
      <c r="VEI309" s="271"/>
      <c r="VEJ309" s="275"/>
      <c r="VEK309" s="271"/>
      <c r="VEL309" s="275"/>
      <c r="VEM309" s="271"/>
      <c r="VEN309" s="275"/>
      <c r="VEO309" s="271"/>
      <c r="VEP309" s="275"/>
      <c r="VEQ309" s="271"/>
      <c r="VER309" s="275"/>
      <c r="VES309" s="271"/>
      <c r="VET309" s="275"/>
      <c r="VEU309" s="271"/>
      <c r="VEV309" s="275"/>
      <c r="VEW309" s="271"/>
      <c r="VEX309" s="275"/>
      <c r="VEY309" s="271"/>
      <c r="VEZ309" s="275"/>
      <c r="VFA309" s="271"/>
      <c r="VFB309" s="275"/>
      <c r="VFC309" s="271"/>
      <c r="VFD309" s="275"/>
      <c r="VFE309" s="271"/>
      <c r="VFF309" s="275"/>
      <c r="VFG309" s="271"/>
      <c r="VFH309" s="275"/>
      <c r="VFI309" s="271"/>
      <c r="VFJ309" s="275"/>
      <c r="VFK309" s="271"/>
      <c r="VFL309" s="275"/>
      <c r="VFM309" s="271"/>
      <c r="VFN309" s="275"/>
      <c r="VFO309" s="271"/>
      <c r="VFP309" s="275"/>
      <c r="VFQ309" s="271"/>
      <c r="VFR309" s="275"/>
      <c r="VFS309" s="271"/>
      <c r="VFT309" s="275"/>
      <c r="VFU309" s="271"/>
      <c r="VFV309" s="275"/>
      <c r="VFW309" s="271"/>
      <c r="VFX309" s="275"/>
      <c r="VFY309" s="271"/>
      <c r="VFZ309" s="275"/>
      <c r="VGA309" s="271"/>
      <c r="VGB309" s="275"/>
      <c r="VGC309" s="271"/>
      <c r="VGD309" s="275"/>
      <c r="VGE309" s="271"/>
      <c r="VGF309" s="275"/>
      <c r="VGG309" s="271"/>
      <c r="VGH309" s="275"/>
      <c r="VGI309" s="271"/>
      <c r="VGJ309" s="275"/>
      <c r="VGK309" s="271"/>
      <c r="VGL309" s="275"/>
      <c r="VGM309" s="271"/>
      <c r="VGN309" s="275"/>
      <c r="VGO309" s="271"/>
      <c r="VGP309" s="275"/>
      <c r="VGQ309" s="271"/>
      <c r="VGR309" s="275"/>
      <c r="VGS309" s="271"/>
      <c r="VGT309" s="275"/>
      <c r="VGU309" s="271"/>
      <c r="VGV309" s="275"/>
      <c r="VGW309" s="271"/>
      <c r="VGX309" s="275"/>
      <c r="VGY309" s="271"/>
      <c r="VGZ309" s="275"/>
      <c r="VHA309" s="271"/>
      <c r="VHB309" s="275"/>
      <c r="VHC309" s="271"/>
      <c r="VHD309" s="275"/>
      <c r="VHE309" s="271"/>
      <c r="VHF309" s="275"/>
      <c r="VHG309" s="271"/>
      <c r="VHH309" s="275"/>
      <c r="VHI309" s="271"/>
      <c r="VHJ309" s="275"/>
      <c r="VHK309" s="271"/>
      <c r="VHL309" s="275"/>
      <c r="VHM309" s="271"/>
      <c r="VHN309" s="275"/>
      <c r="VHO309" s="271"/>
      <c r="VHP309" s="275"/>
      <c r="VHQ309" s="271"/>
      <c r="VHR309" s="275"/>
      <c r="VHS309" s="271"/>
      <c r="VHT309" s="275"/>
      <c r="VHU309" s="271"/>
      <c r="VHV309" s="275"/>
      <c r="VHW309" s="271"/>
      <c r="VHX309" s="275"/>
      <c r="VHY309" s="271"/>
      <c r="VHZ309" s="275"/>
      <c r="VIA309" s="271"/>
      <c r="VIB309" s="275"/>
      <c r="VIC309" s="271"/>
      <c r="VID309" s="275"/>
      <c r="VIE309" s="271"/>
      <c r="VIF309" s="275"/>
      <c r="VIG309" s="271"/>
      <c r="VIH309" s="275"/>
      <c r="VII309" s="271"/>
      <c r="VIJ309" s="275"/>
      <c r="VIK309" s="271"/>
      <c r="VIL309" s="275"/>
      <c r="VIM309" s="271"/>
      <c r="VIN309" s="275"/>
      <c r="VIO309" s="271"/>
      <c r="VIP309" s="275"/>
      <c r="VIQ309" s="271"/>
      <c r="VIR309" s="275"/>
      <c r="VIS309" s="271"/>
      <c r="VIT309" s="275"/>
      <c r="VIU309" s="271"/>
      <c r="VIV309" s="275"/>
      <c r="VIW309" s="271"/>
      <c r="VIX309" s="275"/>
      <c r="VIY309" s="271"/>
      <c r="VIZ309" s="275"/>
      <c r="VJA309" s="271"/>
      <c r="VJB309" s="275"/>
      <c r="VJC309" s="271"/>
      <c r="VJD309" s="275"/>
      <c r="VJE309" s="271"/>
      <c r="VJF309" s="275"/>
      <c r="VJG309" s="271"/>
      <c r="VJH309" s="275"/>
      <c r="VJI309" s="271"/>
      <c r="VJJ309" s="275"/>
      <c r="VJK309" s="271"/>
      <c r="VJL309" s="275"/>
      <c r="VJM309" s="271"/>
      <c r="VJN309" s="275"/>
      <c r="VJO309" s="271"/>
      <c r="VJP309" s="275"/>
      <c r="VJQ309" s="271"/>
      <c r="VJR309" s="275"/>
      <c r="VJS309" s="271"/>
      <c r="VJT309" s="275"/>
      <c r="VJU309" s="271"/>
      <c r="VJV309" s="275"/>
      <c r="VJW309" s="271"/>
      <c r="VJX309" s="275"/>
      <c r="VJY309" s="271"/>
      <c r="VJZ309" s="275"/>
      <c r="VKA309" s="271"/>
      <c r="VKB309" s="275"/>
      <c r="VKC309" s="271"/>
      <c r="VKD309" s="275"/>
      <c r="VKE309" s="271"/>
      <c r="VKF309" s="275"/>
      <c r="VKG309" s="271"/>
      <c r="VKH309" s="275"/>
      <c r="VKI309" s="271"/>
      <c r="VKJ309" s="275"/>
      <c r="VKK309" s="271"/>
      <c r="VKL309" s="275"/>
      <c r="VKM309" s="271"/>
      <c r="VKN309" s="275"/>
      <c r="VKO309" s="271"/>
      <c r="VKP309" s="275"/>
      <c r="VKQ309" s="271"/>
      <c r="VKR309" s="275"/>
      <c r="VKS309" s="271"/>
      <c r="VKT309" s="275"/>
      <c r="VKU309" s="271"/>
      <c r="VKV309" s="275"/>
      <c r="VKW309" s="271"/>
      <c r="VKX309" s="275"/>
      <c r="VKY309" s="271"/>
      <c r="VKZ309" s="275"/>
      <c r="VLA309" s="271"/>
      <c r="VLB309" s="275"/>
      <c r="VLC309" s="271"/>
      <c r="VLD309" s="275"/>
      <c r="VLE309" s="271"/>
      <c r="VLF309" s="275"/>
      <c r="VLG309" s="271"/>
      <c r="VLH309" s="275"/>
      <c r="VLI309" s="271"/>
      <c r="VLJ309" s="275"/>
      <c r="VLK309" s="271"/>
      <c r="VLL309" s="275"/>
      <c r="VLM309" s="271"/>
      <c r="VLN309" s="275"/>
      <c r="VLO309" s="271"/>
      <c r="VLP309" s="275"/>
      <c r="VLQ309" s="271"/>
      <c r="VLR309" s="275"/>
      <c r="VLS309" s="271"/>
      <c r="VLT309" s="275"/>
      <c r="VLU309" s="271"/>
      <c r="VLV309" s="275"/>
      <c r="VLW309" s="271"/>
      <c r="VLX309" s="275"/>
      <c r="VLY309" s="271"/>
      <c r="VLZ309" s="275"/>
      <c r="VMA309" s="271"/>
      <c r="VMB309" s="275"/>
      <c r="VMC309" s="271"/>
      <c r="VMD309" s="275"/>
      <c r="VME309" s="271"/>
      <c r="VMF309" s="275"/>
      <c r="VMG309" s="271"/>
      <c r="VMH309" s="275"/>
      <c r="VMI309" s="271"/>
      <c r="VMJ309" s="275"/>
      <c r="VMK309" s="271"/>
      <c r="VML309" s="275"/>
      <c r="VMM309" s="271"/>
      <c r="VMN309" s="275"/>
      <c r="VMO309" s="271"/>
      <c r="VMP309" s="275"/>
      <c r="VMQ309" s="271"/>
      <c r="VMR309" s="275"/>
      <c r="VMS309" s="271"/>
      <c r="VMT309" s="275"/>
      <c r="VMU309" s="271"/>
      <c r="VMV309" s="275"/>
      <c r="VMW309" s="271"/>
      <c r="VMX309" s="275"/>
      <c r="VMY309" s="271"/>
      <c r="VMZ309" s="275"/>
      <c r="VNA309" s="271"/>
      <c r="VNB309" s="275"/>
      <c r="VNC309" s="271"/>
      <c r="VND309" s="275"/>
      <c r="VNE309" s="271"/>
      <c r="VNF309" s="275"/>
      <c r="VNG309" s="271"/>
      <c r="VNH309" s="275"/>
      <c r="VNI309" s="271"/>
      <c r="VNJ309" s="275"/>
      <c r="VNK309" s="271"/>
      <c r="VNL309" s="275"/>
      <c r="VNM309" s="271"/>
      <c r="VNN309" s="275"/>
      <c r="VNO309" s="271"/>
      <c r="VNP309" s="275"/>
      <c r="VNQ309" s="271"/>
      <c r="VNR309" s="275"/>
      <c r="VNS309" s="271"/>
      <c r="VNT309" s="275"/>
      <c r="VNU309" s="271"/>
      <c r="VNV309" s="275"/>
      <c r="VNW309" s="271"/>
      <c r="VNX309" s="275"/>
      <c r="VNY309" s="271"/>
      <c r="VNZ309" s="275"/>
      <c r="VOA309" s="271"/>
      <c r="VOB309" s="275"/>
      <c r="VOC309" s="271"/>
      <c r="VOD309" s="275"/>
      <c r="VOE309" s="271"/>
      <c r="VOF309" s="275"/>
      <c r="VOG309" s="271"/>
      <c r="VOH309" s="275"/>
      <c r="VOI309" s="271"/>
      <c r="VOJ309" s="275"/>
      <c r="VOK309" s="271"/>
      <c r="VOL309" s="275"/>
      <c r="VOM309" s="271"/>
      <c r="VON309" s="275"/>
      <c r="VOO309" s="271"/>
      <c r="VOP309" s="275"/>
      <c r="VOQ309" s="271"/>
      <c r="VOR309" s="275"/>
      <c r="VOS309" s="275"/>
      <c r="VOT309" s="271"/>
      <c r="VOU309" s="275"/>
      <c r="VOV309" s="271"/>
      <c r="VOW309" s="275"/>
      <c r="VOX309" s="271"/>
      <c r="VOY309" s="275"/>
      <c r="VOZ309" s="271"/>
      <c r="VPA309" s="275"/>
      <c r="VPB309" s="271"/>
      <c r="VPC309" s="275"/>
      <c r="VPD309" s="271"/>
      <c r="VPE309" s="275"/>
      <c r="VPF309" s="271"/>
      <c r="VPG309" s="275"/>
      <c r="VPH309" s="271"/>
      <c r="VPI309" s="275"/>
      <c r="VPJ309" s="271"/>
      <c r="VPK309" s="275"/>
      <c r="VPL309" s="271"/>
      <c r="VPM309" s="275"/>
      <c r="VPN309" s="271"/>
      <c r="VPO309" s="275"/>
      <c r="VPP309" s="271"/>
      <c r="VPQ309" s="275"/>
      <c r="VPR309" s="271"/>
      <c r="VPS309" s="275"/>
      <c r="VPT309" s="271"/>
      <c r="VPU309" s="275"/>
      <c r="VPV309" s="271"/>
      <c r="VPW309" s="275"/>
      <c r="VPX309" s="271"/>
      <c r="VPY309" s="275"/>
      <c r="VPZ309" s="271"/>
      <c r="VQA309" s="275"/>
      <c r="VQB309" s="271"/>
      <c r="VQC309" s="275"/>
      <c r="VQD309" s="271"/>
      <c r="VQE309" s="275"/>
      <c r="VQF309" s="271"/>
      <c r="VQG309" s="275"/>
      <c r="VQH309" s="271"/>
      <c r="VQI309" s="275"/>
      <c r="VQJ309" s="271"/>
      <c r="VQK309" s="275"/>
      <c r="VQL309" s="271"/>
      <c r="VQM309" s="275"/>
      <c r="VQN309" s="271"/>
      <c r="VQO309" s="275"/>
      <c r="VQP309" s="271"/>
      <c r="VQQ309" s="275"/>
      <c r="VQR309" s="271"/>
      <c r="VQS309" s="275"/>
      <c r="VQT309" s="271"/>
      <c r="VQU309" s="275"/>
      <c r="VQV309" s="271"/>
      <c r="VQW309" s="275"/>
      <c r="VQX309" s="271"/>
      <c r="VQY309" s="275"/>
      <c r="VQZ309" s="271"/>
      <c r="VRA309" s="275"/>
      <c r="VRB309" s="271"/>
      <c r="VRC309" s="275"/>
      <c r="VRD309" s="271"/>
      <c r="VRE309" s="275"/>
      <c r="VRF309" s="271"/>
      <c r="VRG309" s="275"/>
      <c r="VRH309" s="271"/>
      <c r="VRI309" s="275"/>
      <c r="VRJ309" s="271"/>
      <c r="VRK309" s="275"/>
      <c r="VRL309" s="271"/>
      <c r="VRM309" s="275"/>
      <c r="VRN309" s="271"/>
      <c r="VRO309" s="275"/>
      <c r="VRP309" s="271"/>
      <c r="VRQ309" s="275"/>
      <c r="VRR309" s="271"/>
      <c r="VRS309" s="275"/>
      <c r="VRT309" s="271"/>
      <c r="VRU309" s="275"/>
      <c r="VRV309" s="271"/>
      <c r="VRW309" s="275"/>
      <c r="VRX309" s="271"/>
      <c r="VRY309" s="275"/>
      <c r="VRZ309" s="271"/>
      <c r="VSA309" s="275"/>
      <c r="VSB309" s="271"/>
      <c r="VSC309" s="275"/>
      <c r="VSD309" s="271"/>
      <c r="VSE309" s="275"/>
      <c r="VSF309" s="271"/>
      <c r="VSG309" s="275"/>
      <c r="VSH309" s="271"/>
      <c r="VSI309" s="275"/>
      <c r="VSJ309" s="271"/>
      <c r="VSK309" s="275"/>
      <c r="VSL309" s="271"/>
      <c r="VSM309" s="275"/>
      <c r="VSN309" s="271"/>
      <c r="VSO309" s="275"/>
      <c r="VSP309" s="271"/>
      <c r="VSQ309" s="275"/>
      <c r="VSR309" s="271"/>
      <c r="VSS309" s="275"/>
      <c r="VST309" s="271"/>
      <c r="VSU309" s="275"/>
      <c r="VSV309" s="271"/>
      <c r="VSW309" s="275"/>
      <c r="VSX309" s="271"/>
      <c r="VSY309" s="275"/>
      <c r="VSZ309" s="271"/>
      <c r="VTA309" s="275"/>
      <c r="VTB309" s="271"/>
      <c r="VTC309" s="275"/>
      <c r="VTD309" s="271"/>
      <c r="VTE309" s="275"/>
      <c r="VTF309" s="271"/>
      <c r="VTG309" s="275"/>
      <c r="VTH309" s="271"/>
      <c r="VTI309" s="275"/>
      <c r="VTJ309" s="271"/>
      <c r="VTK309" s="275"/>
      <c r="VTL309" s="271"/>
      <c r="VTM309" s="275"/>
      <c r="VTN309" s="271"/>
      <c r="VTO309" s="275"/>
      <c r="VTP309" s="271"/>
      <c r="VTQ309" s="275"/>
      <c r="VTR309" s="271"/>
      <c r="VTS309" s="275"/>
      <c r="VTT309" s="271"/>
      <c r="VTU309" s="275"/>
      <c r="VTV309" s="271"/>
      <c r="VTW309" s="275"/>
      <c r="VTX309" s="271"/>
      <c r="VTY309" s="275"/>
      <c r="VTZ309" s="271"/>
      <c r="VUA309" s="275"/>
      <c r="VUB309" s="271"/>
      <c r="VUC309" s="275"/>
      <c r="VUD309" s="271"/>
      <c r="VUE309" s="275"/>
      <c r="VUF309" s="271"/>
      <c r="VUG309" s="275"/>
      <c r="VUH309" s="271"/>
      <c r="VUI309" s="275"/>
      <c r="VUJ309" s="271"/>
      <c r="VUK309" s="275"/>
      <c r="VUL309" s="271"/>
      <c r="VUM309" s="275"/>
      <c r="VUN309" s="271"/>
      <c r="VUO309" s="275"/>
      <c r="VUP309" s="271"/>
      <c r="VUQ309" s="275"/>
      <c r="VUR309" s="271"/>
      <c r="VUS309" s="275"/>
      <c r="VUT309" s="271"/>
      <c r="VUU309" s="275"/>
      <c r="VUV309" s="271"/>
      <c r="VUW309" s="275"/>
      <c r="VUX309" s="271"/>
      <c r="VUY309" s="275"/>
      <c r="VUZ309" s="271"/>
      <c r="VVA309" s="275"/>
      <c r="VVB309" s="271"/>
      <c r="VVC309" s="275"/>
      <c r="VVD309" s="271"/>
      <c r="VVE309" s="275"/>
      <c r="VVF309" s="271"/>
      <c r="VVG309" s="275"/>
      <c r="VVH309" s="271"/>
      <c r="VVI309" s="275"/>
      <c r="VVJ309" s="271"/>
      <c r="VVK309" s="275"/>
      <c r="VVL309" s="271"/>
      <c r="VVM309" s="275"/>
      <c r="VVN309" s="271"/>
      <c r="VVO309" s="275"/>
      <c r="VVP309" s="271"/>
      <c r="VVQ309" s="275"/>
      <c r="VVR309" s="271"/>
      <c r="VVS309" s="275"/>
      <c r="VVT309" s="271"/>
      <c r="VVU309" s="275"/>
      <c r="VVV309" s="271"/>
      <c r="VVW309" s="275"/>
      <c r="VVX309" s="271"/>
      <c r="VVY309" s="275"/>
      <c r="VVZ309" s="271"/>
      <c r="VWA309" s="275"/>
      <c r="VWB309" s="271"/>
      <c r="VWC309" s="275"/>
      <c r="VWD309" s="271"/>
      <c r="VWE309" s="275"/>
      <c r="VWF309" s="271"/>
      <c r="VWG309" s="275"/>
      <c r="VWH309" s="271"/>
      <c r="VWI309" s="275"/>
      <c r="VWJ309" s="271"/>
      <c r="VWK309" s="275"/>
      <c r="VWL309" s="271"/>
      <c r="VWM309" s="275"/>
      <c r="VWN309" s="271"/>
      <c r="VWO309" s="275"/>
      <c r="VWP309" s="271"/>
      <c r="VWQ309" s="275"/>
      <c r="VWR309" s="271"/>
      <c r="VWS309" s="275"/>
      <c r="VWT309" s="271"/>
      <c r="VWU309" s="275"/>
      <c r="VWV309" s="271"/>
      <c r="VWW309" s="275"/>
      <c r="VWX309" s="271"/>
      <c r="VWY309" s="275"/>
      <c r="VWZ309" s="271"/>
      <c r="VXA309" s="275"/>
      <c r="VXB309" s="271"/>
      <c r="VXC309" s="275"/>
      <c r="VXD309" s="271"/>
      <c r="VXE309" s="275"/>
      <c r="VXF309" s="271"/>
      <c r="VXG309" s="275"/>
      <c r="VXH309" s="271"/>
      <c r="VXI309" s="275"/>
      <c r="VXJ309" s="271"/>
      <c r="VXK309" s="275"/>
      <c r="VXL309" s="271"/>
      <c r="VXM309" s="275"/>
      <c r="VXN309" s="271"/>
      <c r="VXO309" s="275"/>
      <c r="VXP309" s="271"/>
      <c r="VXQ309" s="275"/>
      <c r="VXR309" s="271"/>
      <c r="VXS309" s="275"/>
      <c r="VXT309" s="271"/>
      <c r="VXU309" s="275"/>
      <c r="VXV309" s="271"/>
      <c r="VXW309" s="275"/>
      <c r="VXX309" s="271"/>
      <c r="VXY309" s="275"/>
      <c r="VXZ309" s="271"/>
      <c r="VYA309" s="275"/>
      <c r="VYB309" s="271"/>
      <c r="VYC309" s="275"/>
      <c r="VYD309" s="271"/>
      <c r="VYE309" s="275"/>
      <c r="VYF309" s="271"/>
      <c r="VYG309" s="275"/>
      <c r="VYH309" s="271"/>
      <c r="VYI309" s="275"/>
      <c r="VYJ309" s="271"/>
      <c r="VYK309" s="275"/>
      <c r="VYL309" s="271"/>
      <c r="VYM309" s="275"/>
      <c r="VYN309" s="271"/>
      <c r="VYO309" s="275"/>
      <c r="VYP309" s="271"/>
      <c r="VYQ309" s="275"/>
      <c r="VYR309" s="271"/>
      <c r="VYS309" s="275"/>
      <c r="VYT309" s="271"/>
      <c r="VYU309" s="275"/>
      <c r="VYV309" s="271"/>
      <c r="VYW309" s="275"/>
      <c r="VYX309" s="271"/>
      <c r="VYY309" s="275"/>
      <c r="VYZ309" s="271"/>
      <c r="VZA309" s="275"/>
      <c r="VZB309" s="271"/>
      <c r="VZC309" s="275"/>
      <c r="VZD309" s="271"/>
      <c r="VZE309" s="275"/>
      <c r="VZF309" s="271"/>
      <c r="VZG309" s="275"/>
      <c r="VZH309" s="271"/>
      <c r="VZI309" s="275"/>
      <c r="VZJ309" s="271"/>
      <c r="VZK309" s="275"/>
      <c r="VZL309" s="271"/>
      <c r="VZM309" s="275"/>
      <c r="VZN309" s="271"/>
      <c r="VZO309" s="275"/>
      <c r="VZP309" s="271"/>
      <c r="VZQ309" s="275"/>
      <c r="VZR309" s="271"/>
      <c r="VZS309" s="275"/>
      <c r="VZT309" s="271"/>
      <c r="VZU309" s="275"/>
      <c r="VZV309" s="271"/>
      <c r="VZW309" s="275"/>
      <c r="VZX309" s="271"/>
      <c r="VZY309" s="275"/>
      <c r="VZZ309" s="271"/>
      <c r="WAA309" s="275"/>
      <c r="WAB309" s="271"/>
      <c r="WAC309" s="275"/>
      <c r="WAD309" s="271"/>
      <c r="WAE309" s="275"/>
      <c r="WAF309" s="271"/>
      <c r="WAG309" s="275"/>
      <c r="WAH309" s="271"/>
      <c r="WAI309" s="275"/>
      <c r="WAJ309" s="271"/>
      <c r="WAK309" s="275"/>
      <c r="WAL309" s="271"/>
      <c r="WAM309" s="275"/>
      <c r="WAN309" s="271"/>
      <c r="WAO309" s="275"/>
      <c r="WAP309" s="271"/>
      <c r="WAQ309" s="275"/>
      <c r="WAR309" s="271"/>
      <c r="WAS309" s="275"/>
      <c r="WAT309" s="271"/>
      <c r="WAU309" s="275"/>
      <c r="WAV309" s="271"/>
      <c r="WAW309" s="275"/>
      <c r="WAX309" s="271"/>
      <c r="WAY309" s="275"/>
      <c r="WAZ309" s="271"/>
      <c r="WBA309" s="275"/>
      <c r="WBB309" s="271"/>
      <c r="WBC309" s="275"/>
      <c r="WBD309" s="271"/>
      <c r="WBE309" s="275"/>
      <c r="WBF309" s="271"/>
      <c r="WBG309" s="275"/>
      <c r="WBH309" s="271"/>
      <c r="WBI309" s="275"/>
      <c r="WBJ309" s="271"/>
      <c r="WBK309" s="275"/>
      <c r="WBL309" s="271"/>
      <c r="WBM309" s="275"/>
      <c r="WBN309" s="271"/>
      <c r="WBO309" s="275"/>
      <c r="WBP309" s="271"/>
      <c r="WBQ309" s="275"/>
      <c r="WBR309" s="271"/>
      <c r="WBS309" s="275"/>
      <c r="WBT309" s="271"/>
      <c r="WBU309" s="275"/>
      <c r="WBV309" s="271"/>
      <c r="WBW309" s="275"/>
      <c r="WBX309" s="271"/>
      <c r="WBY309" s="275"/>
      <c r="WBZ309" s="271"/>
      <c r="WCA309" s="275"/>
      <c r="WCB309" s="271"/>
      <c r="WCC309" s="275"/>
      <c r="WCD309" s="271"/>
      <c r="WCE309" s="275"/>
      <c r="WCF309" s="271"/>
      <c r="WCG309" s="275"/>
      <c r="WCH309" s="271"/>
      <c r="WCI309" s="275"/>
      <c r="WCJ309" s="271"/>
      <c r="WCK309" s="275"/>
      <c r="WCL309" s="271"/>
      <c r="WCM309" s="275"/>
      <c r="WCN309" s="271"/>
      <c r="WCO309" s="275"/>
      <c r="WCP309" s="271"/>
      <c r="WCQ309" s="275"/>
      <c r="WCR309" s="271"/>
      <c r="WCS309" s="275"/>
      <c r="WCT309" s="271"/>
      <c r="WCU309" s="275"/>
      <c r="WCV309" s="271"/>
      <c r="WCW309" s="275"/>
      <c r="WCX309" s="271"/>
      <c r="WCY309" s="275"/>
      <c r="WCZ309" s="271"/>
      <c r="WDA309" s="275"/>
      <c r="WDB309" s="271"/>
      <c r="WDC309" s="275"/>
      <c r="WDD309" s="271"/>
      <c r="WDE309" s="275"/>
      <c r="WDF309" s="271"/>
      <c r="WDG309" s="275"/>
      <c r="WDH309" s="271"/>
      <c r="WDI309" s="275"/>
      <c r="WDJ309" s="271"/>
      <c r="WDK309" s="275"/>
      <c r="WDL309" s="271"/>
      <c r="WDM309" s="275"/>
      <c r="WDN309" s="271"/>
      <c r="WDO309" s="275"/>
      <c r="WDP309" s="271"/>
      <c r="WDQ309" s="275"/>
      <c r="WDR309" s="271"/>
      <c r="WDS309" s="275"/>
      <c r="WDT309" s="271"/>
      <c r="WDU309" s="275"/>
      <c r="WDV309" s="271"/>
      <c r="WDW309" s="275"/>
      <c r="WDX309" s="271"/>
      <c r="WDY309" s="275"/>
      <c r="WDZ309" s="271"/>
      <c r="WEA309" s="275"/>
      <c r="WEB309" s="271"/>
      <c r="WEC309" s="275"/>
      <c r="WED309" s="271"/>
      <c r="WEE309" s="275"/>
      <c r="WEF309" s="271"/>
      <c r="WEG309" s="275"/>
      <c r="WEH309" s="271"/>
      <c r="WEI309" s="275"/>
      <c r="WEJ309" s="271"/>
      <c r="WEK309" s="275"/>
      <c r="WEL309" s="271"/>
      <c r="WEM309" s="275"/>
      <c r="WEN309" s="271"/>
      <c r="WEO309" s="275"/>
      <c r="WEP309" s="271"/>
      <c r="WEQ309" s="275"/>
      <c r="WER309" s="271"/>
      <c r="WES309" s="275"/>
      <c r="WET309" s="271"/>
      <c r="WEU309" s="275"/>
      <c r="WEV309" s="271"/>
      <c r="WEW309" s="275"/>
      <c r="WEX309" s="271"/>
      <c r="WEY309" s="275"/>
      <c r="WEZ309" s="271"/>
      <c r="WFA309" s="275"/>
      <c r="WFB309" s="271"/>
      <c r="WFC309" s="275"/>
      <c r="WFD309" s="271"/>
      <c r="WFE309" s="275"/>
      <c r="WFF309" s="271"/>
      <c r="WFG309" s="275"/>
      <c r="WFH309" s="271"/>
      <c r="WFI309" s="275"/>
      <c r="WFJ309" s="271"/>
      <c r="WFK309" s="275"/>
      <c r="WFL309" s="271"/>
      <c r="WFM309" s="275"/>
      <c r="WFN309" s="271"/>
      <c r="WFO309" s="275"/>
      <c r="WFP309" s="271"/>
      <c r="WFQ309" s="275"/>
      <c r="WFR309" s="271"/>
      <c r="WFS309" s="275"/>
      <c r="WFT309" s="271"/>
      <c r="WFU309" s="275"/>
      <c r="WFV309" s="271"/>
      <c r="WFW309" s="275"/>
      <c r="WFX309" s="271"/>
      <c r="WFY309" s="275"/>
      <c r="WFZ309" s="271"/>
      <c r="WGA309" s="275"/>
      <c r="WGB309" s="271"/>
      <c r="WGC309" s="275"/>
      <c r="WGD309" s="271"/>
      <c r="WGE309" s="275"/>
      <c r="WGF309" s="271"/>
      <c r="WGG309" s="275"/>
      <c r="WGH309" s="271"/>
      <c r="WGI309" s="275"/>
      <c r="WGJ309" s="271"/>
      <c r="WGK309" s="275"/>
      <c r="WGL309" s="271"/>
      <c r="WGM309" s="275"/>
      <c r="WGN309" s="271"/>
      <c r="WGO309" s="275"/>
      <c r="WGP309" s="271"/>
      <c r="WGQ309" s="275"/>
      <c r="WGR309" s="271"/>
      <c r="WGS309" s="275"/>
      <c r="WGT309" s="271"/>
      <c r="WGU309" s="275"/>
      <c r="WGV309" s="271"/>
      <c r="WGW309" s="275"/>
      <c r="WGX309" s="271"/>
      <c r="WGY309" s="275"/>
      <c r="WGZ309" s="271"/>
      <c r="WHA309" s="275"/>
      <c r="WHB309" s="271"/>
      <c r="WHC309" s="275"/>
      <c r="WHD309" s="271"/>
      <c r="WHE309" s="275"/>
      <c r="WHF309" s="271"/>
      <c r="WHG309" s="275"/>
      <c r="WHH309" s="271"/>
      <c r="WHI309" s="275"/>
      <c r="WHJ309" s="271"/>
      <c r="WHK309" s="275"/>
      <c r="WHL309" s="271"/>
      <c r="WHM309" s="275"/>
      <c r="WHN309" s="271"/>
      <c r="WHO309" s="275"/>
      <c r="WHP309" s="271"/>
      <c r="WHQ309" s="275"/>
      <c r="WHR309" s="271"/>
      <c r="WHS309" s="275"/>
      <c r="WHT309" s="271"/>
      <c r="WHU309" s="275"/>
      <c r="WHV309" s="271"/>
      <c r="WHW309" s="275"/>
      <c r="WHX309" s="271"/>
      <c r="WHY309" s="275"/>
      <c r="WHZ309" s="271"/>
      <c r="WIA309" s="275"/>
      <c r="WIB309" s="271"/>
      <c r="WIC309" s="275"/>
      <c r="WID309" s="271"/>
      <c r="WIE309" s="275"/>
      <c r="WIF309" s="271"/>
      <c r="WIG309" s="275"/>
      <c r="WIH309" s="271"/>
      <c r="WII309" s="275"/>
      <c r="WIJ309" s="271"/>
      <c r="WIK309" s="275"/>
      <c r="WIL309" s="271"/>
      <c r="WIM309" s="275"/>
      <c r="WIN309" s="271"/>
      <c r="WIO309" s="275"/>
      <c r="WIP309" s="271"/>
      <c r="WIQ309" s="275"/>
      <c r="WIR309" s="271"/>
      <c r="WIS309" s="275"/>
      <c r="WIT309" s="271"/>
      <c r="WIU309" s="275"/>
      <c r="WIV309" s="271"/>
      <c r="WIW309" s="275"/>
      <c r="WIX309" s="271"/>
      <c r="WIY309" s="275"/>
      <c r="WIZ309" s="271"/>
      <c r="WJA309" s="275"/>
      <c r="WJB309" s="271"/>
      <c r="WJC309" s="275"/>
      <c r="WJD309" s="271"/>
      <c r="WJE309" s="275"/>
      <c r="WJF309" s="271"/>
      <c r="WJG309" s="275"/>
      <c r="WJH309" s="271"/>
      <c r="WJI309" s="275"/>
      <c r="WJJ309" s="271"/>
      <c r="WJK309" s="275"/>
      <c r="WJL309" s="271"/>
      <c r="WJM309" s="275"/>
      <c r="WJN309" s="271"/>
      <c r="WJO309" s="275"/>
      <c r="WJP309" s="271"/>
      <c r="WJQ309" s="275"/>
      <c r="WJR309" s="271"/>
      <c r="WJS309" s="275"/>
      <c r="WJT309" s="271"/>
      <c r="WJU309" s="275"/>
      <c r="WJV309" s="271"/>
      <c r="WJW309" s="275"/>
      <c r="WJX309" s="271"/>
      <c r="WJY309" s="275"/>
      <c r="WJZ309" s="271"/>
      <c r="WKA309" s="275"/>
      <c r="WKB309" s="271"/>
      <c r="WKC309" s="275"/>
      <c r="WKD309" s="271"/>
      <c r="WKE309" s="275"/>
      <c r="WKF309" s="271"/>
      <c r="WKG309" s="275"/>
      <c r="WKH309" s="271"/>
      <c r="WKI309" s="275"/>
      <c r="WKJ309" s="271"/>
      <c r="WKK309" s="275"/>
      <c r="WKL309" s="271"/>
      <c r="WKM309" s="275"/>
      <c r="WKN309" s="271"/>
      <c r="WKO309" s="275"/>
      <c r="WKP309" s="271"/>
      <c r="WKQ309" s="275"/>
      <c r="WKR309" s="271"/>
      <c r="WKS309" s="275"/>
      <c r="WKT309" s="271"/>
      <c r="WKU309" s="275"/>
      <c r="WKV309" s="271"/>
      <c r="WKW309" s="275"/>
      <c r="WKX309" s="271"/>
      <c r="WKY309" s="275"/>
      <c r="WKZ309" s="271"/>
      <c r="WLA309" s="275"/>
      <c r="WLB309" s="271"/>
      <c r="WLC309" s="275"/>
      <c r="WLD309" s="271"/>
      <c r="WLE309" s="275"/>
      <c r="WLF309" s="271"/>
      <c r="WLG309" s="275"/>
      <c r="WLH309" s="271"/>
      <c r="WLI309" s="275"/>
      <c r="WLJ309" s="271"/>
      <c r="WLK309" s="275"/>
      <c r="WLL309" s="271"/>
      <c r="WLM309" s="275"/>
      <c r="WLN309" s="271"/>
      <c r="WLO309" s="275"/>
      <c r="WLP309" s="271"/>
      <c r="WLQ309" s="275"/>
      <c r="WLR309" s="271"/>
      <c r="WLS309" s="275"/>
      <c r="WLT309" s="271"/>
      <c r="WLU309" s="275"/>
      <c r="WLV309" s="271"/>
      <c r="WLW309" s="275"/>
      <c r="WLX309" s="271"/>
      <c r="WLY309" s="275"/>
      <c r="WLZ309" s="271"/>
      <c r="WMA309" s="275"/>
      <c r="WMB309" s="271"/>
      <c r="WMC309" s="275"/>
      <c r="WMD309" s="271"/>
      <c r="WME309" s="275"/>
      <c r="WMF309" s="271"/>
      <c r="WMG309" s="275"/>
      <c r="WMH309" s="271"/>
      <c r="WMI309" s="275"/>
      <c r="WMJ309" s="271"/>
      <c r="WMK309" s="275"/>
      <c r="WML309" s="271"/>
      <c r="WMM309" s="275"/>
      <c r="WMN309" s="271"/>
      <c r="WMO309" s="275"/>
      <c r="WMP309" s="271"/>
      <c r="WMQ309" s="275"/>
      <c r="WMR309" s="271"/>
      <c r="WMS309" s="275"/>
      <c r="WMT309" s="271"/>
      <c r="WMU309" s="275"/>
      <c r="WMV309" s="271"/>
      <c r="WMW309" s="275"/>
      <c r="WMX309" s="271"/>
      <c r="WMY309" s="275"/>
      <c r="WMZ309" s="271"/>
      <c r="WNA309" s="275"/>
      <c r="WNB309" s="271"/>
      <c r="WNC309" s="275"/>
      <c r="WND309" s="271"/>
      <c r="WNE309" s="275"/>
      <c r="WNF309" s="271"/>
      <c r="WNG309" s="275"/>
      <c r="WNH309" s="271"/>
      <c r="WNI309" s="275"/>
      <c r="WNJ309" s="271"/>
      <c r="WNK309" s="275"/>
      <c r="WNL309" s="271"/>
      <c r="WNM309" s="275"/>
      <c r="WNN309" s="271"/>
      <c r="WNO309" s="275"/>
      <c r="WNP309" s="271"/>
      <c r="WNQ309" s="275"/>
      <c r="WNR309" s="271"/>
      <c r="WNS309" s="275"/>
      <c r="WNT309" s="271"/>
      <c r="WNU309" s="275"/>
      <c r="WNV309" s="271"/>
      <c r="WNW309" s="275"/>
      <c r="WNX309" s="271"/>
      <c r="WNY309" s="275"/>
      <c r="WNZ309" s="271"/>
      <c r="WOA309" s="275"/>
      <c r="WOB309" s="271"/>
      <c r="WOC309" s="275"/>
      <c r="WOD309" s="271"/>
      <c r="WOE309" s="275"/>
      <c r="WOF309" s="271"/>
      <c r="WOG309" s="275"/>
      <c r="WOH309" s="271"/>
      <c r="WOI309" s="275"/>
      <c r="WOJ309" s="271"/>
      <c r="WOK309" s="275"/>
      <c r="WOL309" s="271"/>
      <c r="WOM309" s="275"/>
      <c r="WON309" s="271"/>
      <c r="WOO309" s="275"/>
      <c r="WOP309" s="271"/>
      <c r="WOQ309" s="275"/>
      <c r="WOR309" s="271"/>
      <c r="WOS309" s="275"/>
      <c r="WOT309" s="271"/>
      <c r="WOU309" s="275"/>
      <c r="WOV309" s="271"/>
      <c r="WOW309" s="275"/>
      <c r="WOX309" s="271"/>
      <c r="WOY309" s="275"/>
      <c r="WOZ309" s="271"/>
      <c r="WPA309" s="275"/>
      <c r="WPB309" s="271"/>
      <c r="WPC309" s="275"/>
      <c r="WPD309" s="271"/>
      <c r="WPE309" s="275"/>
      <c r="WPF309" s="271"/>
      <c r="WPG309" s="275"/>
      <c r="WPH309" s="271"/>
      <c r="WPI309" s="275"/>
      <c r="WPJ309" s="271"/>
      <c r="WPK309" s="275"/>
      <c r="WPL309" s="271"/>
      <c r="WPM309" s="275"/>
      <c r="WPN309" s="271"/>
      <c r="WPO309" s="275"/>
      <c r="WPP309" s="271"/>
      <c r="WPQ309" s="275"/>
      <c r="WPR309" s="271"/>
      <c r="WPS309" s="275"/>
      <c r="WPT309" s="271"/>
      <c r="WPU309" s="275"/>
      <c r="WPV309" s="271"/>
      <c r="WPW309" s="275"/>
      <c r="WPX309" s="271"/>
      <c r="WPY309" s="275"/>
      <c r="WPZ309" s="271"/>
      <c r="WQA309" s="275"/>
      <c r="WQB309" s="271"/>
      <c r="WQC309" s="275"/>
      <c r="WQD309" s="271"/>
      <c r="WQE309" s="275"/>
      <c r="WQF309" s="271"/>
      <c r="WQG309" s="275"/>
      <c r="WQH309" s="271"/>
      <c r="WQI309" s="275"/>
      <c r="WQJ309" s="271"/>
      <c r="WQK309" s="275"/>
      <c r="WQL309" s="271"/>
      <c r="WQM309" s="275"/>
      <c r="WQN309" s="271"/>
      <c r="WQO309" s="275"/>
      <c r="WQP309" s="271"/>
      <c r="WQQ309" s="275"/>
      <c r="WQR309" s="271"/>
      <c r="WQS309" s="275"/>
      <c r="WQT309" s="271"/>
      <c r="WQU309" s="275"/>
      <c r="WQV309" s="271"/>
      <c r="WQW309" s="275"/>
      <c r="WQX309" s="271"/>
      <c r="WQY309" s="275"/>
      <c r="WQZ309" s="271"/>
      <c r="WRA309" s="275"/>
      <c r="WRB309" s="271"/>
      <c r="WRC309" s="275"/>
      <c r="WRD309" s="271"/>
      <c r="WRE309" s="275"/>
      <c r="WRF309" s="271"/>
      <c r="WRG309" s="275"/>
      <c r="WRH309" s="271"/>
      <c r="WRI309" s="275"/>
      <c r="WRJ309" s="271"/>
      <c r="WRK309" s="275"/>
      <c r="WRL309" s="271"/>
      <c r="WRM309" s="275"/>
      <c r="WRN309" s="271"/>
      <c r="WRO309" s="275"/>
      <c r="WRP309" s="271"/>
      <c r="WRQ309" s="275"/>
      <c r="WRR309" s="271"/>
      <c r="WRS309" s="275"/>
      <c r="WRT309" s="271"/>
      <c r="WRU309" s="275"/>
      <c r="WRV309" s="271"/>
      <c r="WRW309" s="275"/>
      <c r="WRX309" s="271"/>
      <c r="WRY309" s="275"/>
      <c r="WRZ309" s="271"/>
      <c r="WSA309" s="275"/>
      <c r="WSB309" s="271"/>
      <c r="WSC309" s="275"/>
      <c r="WSD309" s="271"/>
      <c r="WSE309" s="275"/>
      <c r="WSF309" s="271"/>
      <c r="WSG309" s="275"/>
      <c r="WSH309" s="271"/>
      <c r="WSI309" s="275"/>
      <c r="WSJ309" s="271"/>
      <c r="WSK309" s="275"/>
      <c r="WSL309" s="271"/>
      <c r="WSM309" s="275"/>
      <c r="WSN309" s="271"/>
      <c r="WSO309" s="275"/>
      <c r="WSP309" s="271"/>
      <c r="WSQ309" s="275"/>
      <c r="WSR309" s="271"/>
      <c r="WSS309" s="275"/>
      <c r="WST309" s="271"/>
      <c r="WSU309" s="275"/>
      <c r="WSV309" s="271"/>
      <c r="WSW309" s="275"/>
      <c r="WSX309" s="271"/>
      <c r="WSY309" s="275"/>
      <c r="WSZ309" s="271"/>
      <c r="WTA309" s="275"/>
      <c r="WTB309" s="271"/>
      <c r="WTC309" s="275"/>
      <c r="WTD309" s="271"/>
      <c r="WTE309" s="275"/>
      <c r="WTF309" s="271"/>
      <c r="WTG309" s="275"/>
      <c r="WTH309" s="271"/>
      <c r="WTI309" s="275"/>
      <c r="WTJ309" s="271"/>
      <c r="WTK309" s="275"/>
      <c r="WTL309" s="271"/>
      <c r="WTM309" s="275"/>
      <c r="WTN309" s="271"/>
      <c r="WTO309" s="275"/>
      <c r="WTP309" s="271"/>
      <c r="WTQ309" s="275"/>
      <c r="WTR309" s="271"/>
      <c r="WTS309" s="275"/>
      <c r="WTT309" s="271"/>
      <c r="WTU309" s="275"/>
      <c r="WTV309" s="271"/>
      <c r="WTW309" s="275"/>
      <c r="WTX309" s="271"/>
      <c r="WTY309" s="275"/>
      <c r="WTZ309" s="271"/>
      <c r="WUA309" s="275"/>
      <c r="WUB309" s="271"/>
      <c r="WUC309" s="275"/>
      <c r="WUD309" s="271"/>
      <c r="WUE309" s="275"/>
      <c r="WUF309" s="271"/>
      <c r="WUG309" s="275"/>
      <c r="WUH309" s="271"/>
      <c r="WUI309" s="275"/>
      <c r="WUJ309" s="271"/>
      <c r="WUK309" s="275"/>
      <c r="WUL309" s="271"/>
      <c r="WUM309" s="275"/>
      <c r="WUN309" s="271"/>
      <c r="WUO309" s="275"/>
      <c r="WUP309" s="271"/>
      <c r="WUQ309" s="275"/>
      <c r="WUR309" s="271"/>
      <c r="WUS309" s="275"/>
      <c r="WUT309" s="271"/>
      <c r="WUU309" s="275"/>
      <c r="WUV309" s="271"/>
      <c r="WUW309" s="275"/>
      <c r="WUX309" s="271"/>
      <c r="WUY309" s="275"/>
      <c r="WUZ309" s="271"/>
      <c r="WVA309" s="275"/>
      <c r="WVB309" s="271"/>
      <c r="WVC309" s="275"/>
      <c r="WVD309" s="271"/>
      <c r="WVE309" s="275"/>
      <c r="WVF309" s="271"/>
      <c r="WVG309" s="275"/>
      <c r="WVH309" s="271"/>
      <c r="WVI309" s="275"/>
      <c r="WVJ309" s="271"/>
      <c r="WVK309" s="275"/>
      <c r="WVL309" s="271"/>
      <c r="WVM309" s="275"/>
      <c r="WVN309" s="271"/>
      <c r="WVO309" s="275"/>
      <c r="WVP309" s="271"/>
      <c r="WVQ309" s="275"/>
      <c r="WVR309" s="271"/>
      <c r="WVS309" s="275"/>
      <c r="WVT309" s="271"/>
      <c r="WVU309" s="275"/>
      <c r="WVV309" s="271"/>
      <c r="WVW309" s="275"/>
      <c r="WVX309" s="271"/>
      <c r="WVY309" s="275"/>
      <c r="WVZ309" s="271"/>
      <c r="WWA309" s="275"/>
      <c r="WWB309" s="271"/>
      <c r="WWC309" s="275"/>
      <c r="WWD309" s="271"/>
      <c r="WWE309" s="275"/>
      <c r="WWF309" s="271"/>
      <c r="WWG309" s="275"/>
      <c r="WWH309" s="271"/>
      <c r="WWI309" s="275"/>
      <c r="WWJ309" s="271"/>
      <c r="WWK309" s="275"/>
      <c r="WWL309" s="271"/>
      <c r="WWM309" s="275"/>
      <c r="WWN309" s="271"/>
      <c r="WWO309" s="275"/>
      <c r="WWP309" s="271"/>
      <c r="WWQ309" s="275"/>
      <c r="WWR309" s="271"/>
      <c r="WWS309" s="275"/>
      <c r="WWT309" s="271"/>
      <c r="WWU309" s="275"/>
      <c r="WWV309" s="271"/>
      <c r="WWW309" s="275"/>
      <c r="WWX309" s="271"/>
      <c r="WWY309" s="275"/>
      <c r="WWZ309" s="271"/>
      <c r="WXA309" s="275"/>
      <c r="WXB309" s="271"/>
      <c r="WXC309" s="275"/>
      <c r="WXD309" s="271"/>
      <c r="WXE309" s="275"/>
      <c r="WXF309" s="271"/>
      <c r="WXG309" s="275"/>
      <c r="WXH309" s="271"/>
      <c r="WXI309" s="275"/>
      <c r="WXJ309" s="271"/>
      <c r="WXK309" s="275"/>
      <c r="WXL309" s="271"/>
      <c r="WXM309" s="275"/>
      <c r="WXN309" s="271"/>
      <c r="WXO309" s="275"/>
      <c r="WXP309" s="271"/>
      <c r="WXQ309" s="275"/>
      <c r="WXR309" s="271"/>
      <c r="WXS309" s="275"/>
      <c r="WXT309" s="271"/>
      <c r="WXU309" s="275"/>
      <c r="WXV309" s="271"/>
      <c r="WXW309" s="275"/>
      <c r="WXX309" s="271"/>
      <c r="WXY309" s="275"/>
      <c r="WXZ309" s="271"/>
      <c r="WYA309" s="275"/>
      <c r="WYB309" s="271"/>
      <c r="WYC309" s="275"/>
      <c r="WYD309" s="271"/>
      <c r="WYE309" s="275"/>
      <c r="WYF309" s="271"/>
      <c r="WYG309" s="275"/>
      <c r="WYH309" s="271"/>
      <c r="WYI309" s="275"/>
      <c r="WYJ309" s="271"/>
      <c r="WYK309" s="275"/>
      <c r="WYL309" s="271"/>
      <c r="WYM309" s="275"/>
      <c r="WYN309" s="271"/>
      <c r="WYO309" s="275"/>
      <c r="WYP309" s="271"/>
      <c r="WYQ309" s="275"/>
      <c r="WYR309" s="271"/>
      <c r="WYS309" s="275"/>
      <c r="WYT309" s="271"/>
      <c r="WYU309" s="275"/>
      <c r="WYV309" s="271"/>
      <c r="WYW309" s="275"/>
      <c r="WYX309" s="271"/>
      <c r="WYY309" s="275"/>
      <c r="WYZ309" s="271"/>
      <c r="WZA309" s="275"/>
      <c r="WZB309" s="271"/>
      <c r="WZC309" s="275"/>
      <c r="WZD309" s="271"/>
      <c r="WZE309" s="275"/>
      <c r="WZF309" s="271"/>
      <c r="WZG309" s="275"/>
      <c r="WZH309" s="271"/>
      <c r="WZI309" s="275"/>
      <c r="WZJ309" s="271"/>
      <c r="WZK309" s="275"/>
      <c r="WZL309" s="271"/>
      <c r="WZM309" s="275"/>
      <c r="WZN309" s="271"/>
      <c r="WZO309" s="275"/>
      <c r="WZP309" s="271"/>
      <c r="WZQ309" s="275"/>
      <c r="WZR309" s="271"/>
      <c r="WZS309" s="275"/>
      <c r="WZT309" s="271"/>
      <c r="WZU309" s="275"/>
      <c r="WZV309" s="271"/>
      <c r="WZW309" s="275"/>
      <c r="WZX309" s="271"/>
      <c r="WZY309" s="275"/>
      <c r="WZZ309" s="271"/>
      <c r="XAA309" s="275"/>
      <c r="XAB309" s="271"/>
      <c r="XAC309" s="275"/>
      <c r="XAD309" s="271"/>
      <c r="XAE309" s="275"/>
      <c r="XAF309" s="271"/>
      <c r="XAG309" s="275"/>
      <c r="XAH309" s="271"/>
      <c r="XAI309" s="275"/>
      <c r="XAJ309" s="271"/>
      <c r="XAK309" s="275"/>
      <c r="XAL309" s="271"/>
      <c r="XAM309" s="275"/>
      <c r="XAN309" s="271"/>
      <c r="XAO309" s="275"/>
      <c r="XAP309" s="271"/>
      <c r="XAQ309" s="275"/>
      <c r="XAR309" s="271"/>
      <c r="XAS309" s="275"/>
      <c r="XAT309" s="271"/>
      <c r="XAU309" s="275"/>
      <c r="XAV309" s="271"/>
      <c r="XAW309" s="275"/>
      <c r="XAX309" s="271"/>
      <c r="XAY309" s="275"/>
      <c r="XAZ309" s="271"/>
      <c r="XBA309" s="275"/>
      <c r="XBB309" s="271"/>
      <c r="XBC309" s="275"/>
      <c r="XBD309" s="271"/>
      <c r="XBE309" s="275"/>
      <c r="XBF309" s="271"/>
      <c r="XBG309" s="275"/>
      <c r="XBH309" s="271"/>
      <c r="XBI309" s="275"/>
      <c r="XBJ309" s="271"/>
      <c r="XBK309" s="275"/>
      <c r="XBL309" s="271"/>
      <c r="XBM309" s="275"/>
      <c r="XBN309" s="271"/>
      <c r="XBO309" s="275"/>
      <c r="XBP309" s="271"/>
      <c r="XBQ309" s="275"/>
      <c r="XBR309" s="271"/>
      <c r="XBS309" s="275"/>
      <c r="XBT309" s="271"/>
      <c r="XBU309" s="275"/>
      <c r="XBV309" s="271"/>
      <c r="XBW309" s="275"/>
      <c r="XBX309" s="271"/>
      <c r="XBY309" s="275"/>
      <c r="XBZ309" s="271"/>
      <c r="XCA309" s="275"/>
      <c r="XCB309" s="271"/>
      <c r="XCC309" s="275"/>
      <c r="XCD309" s="271"/>
      <c r="XCE309" s="275"/>
      <c r="XCF309" s="271"/>
      <c r="XCG309" s="275"/>
      <c r="XCH309" s="271"/>
      <c r="XCI309" s="275"/>
      <c r="XCJ309" s="271"/>
      <c r="XCK309" s="275"/>
      <c r="XCL309" s="271"/>
      <c r="XCM309" s="275"/>
      <c r="XCN309" s="271"/>
      <c r="XCO309" s="275"/>
      <c r="XCP309" s="271"/>
      <c r="XCQ309" s="275"/>
      <c r="XCR309" s="271"/>
      <c r="XCS309" s="275"/>
      <c r="XCT309" s="271"/>
      <c r="XCU309" s="275"/>
      <c r="XCV309" s="271"/>
      <c r="XCW309" s="275"/>
      <c r="XCX309" s="271"/>
      <c r="XCY309" s="275"/>
      <c r="XCZ309" s="271"/>
      <c r="XDA309" s="275"/>
      <c r="XDB309" s="271"/>
      <c r="XDC309" s="275"/>
      <c r="XDD309" s="271"/>
      <c r="XDE309" s="275"/>
      <c r="XDF309" s="271"/>
      <c r="XDG309" s="275"/>
      <c r="XDH309" s="271"/>
      <c r="XDI309" s="275"/>
      <c r="XDJ309" s="271"/>
      <c r="XDK309" s="275"/>
      <c r="XDL309" s="271"/>
      <c r="XDM309" s="275"/>
      <c r="XDN309" s="271"/>
      <c r="XDO309" s="275"/>
      <c r="XDP309" s="271"/>
      <c r="XDQ309" s="275"/>
      <c r="XDR309" s="271"/>
      <c r="XDS309" s="275"/>
      <c r="XDT309" s="271"/>
      <c r="XDU309" s="275"/>
      <c r="XDV309" s="271"/>
      <c r="XDW309" s="275"/>
      <c r="XDX309" s="271"/>
      <c r="XDY309" s="275"/>
      <c r="XDZ309" s="271"/>
      <c r="XEA309" s="275"/>
      <c r="XEB309" s="271"/>
      <c r="XEC309" s="275"/>
      <c r="XED309" s="271"/>
      <c r="XEE309" s="275"/>
      <c r="XEF309" s="271"/>
      <c r="XEG309" s="275"/>
      <c r="XEH309" s="271"/>
      <c r="XEI309" s="275"/>
      <c r="XEJ309" s="271"/>
      <c r="XEK309" s="275"/>
      <c r="XEL309" s="271"/>
      <c r="XEM309" s="275"/>
      <c r="XEN309" s="271"/>
      <c r="XEO309" s="275"/>
      <c r="XEP309" s="271"/>
      <c r="XEQ309" s="275"/>
      <c r="XER309" s="271"/>
      <c r="XES309" s="275"/>
      <c r="XET309" s="271"/>
      <c r="XEU309" s="275"/>
      <c r="XEV309" s="271"/>
      <c r="XEW309" s="275"/>
      <c r="XEX309" s="271"/>
      <c r="XEY309" s="275"/>
      <c r="XEZ309" s="271"/>
      <c r="XFA309" s="275"/>
      <c r="XFB309" s="271"/>
      <c r="XFC309" s="275"/>
    </row>
    <row r="310" spans="1:16383" ht="15.75" customHeight="1" x14ac:dyDescent="0.25">
      <c r="A310" s="115">
        <f>A309+1</f>
        <v>205</v>
      </c>
      <c r="B310" s="287" t="s">
        <v>222</v>
      </c>
      <c r="C310" s="302">
        <f t="shared" si="146"/>
        <v>10769940.859999999</v>
      </c>
      <c r="D310" s="390">
        <f t="shared" si="147"/>
        <v>0</v>
      </c>
      <c r="E310" s="302"/>
      <c r="F310" s="363"/>
      <c r="G310" s="302"/>
      <c r="H310" s="363"/>
      <c r="I310" s="302"/>
      <c r="J310" s="302">
        <v>5</v>
      </c>
      <c r="K310" s="302">
        <v>10429909.01</v>
      </c>
      <c r="L310" s="302">
        <v>340031.85</v>
      </c>
      <c r="M310" s="363"/>
      <c r="N310" s="302"/>
      <c r="O310" s="363"/>
      <c r="P310" s="302"/>
      <c r="Q310" s="363"/>
      <c r="R310" s="302"/>
      <c r="S310" s="302"/>
      <c r="T310" s="364"/>
      <c r="U310" s="302"/>
      <c r="V310" s="363"/>
      <c r="W310" s="302"/>
      <c r="X310" s="363"/>
      <c r="Y310" s="390"/>
      <c r="Z310" s="390"/>
      <c r="AA310" s="272"/>
      <c r="AB310" s="275" t="s">
        <v>296</v>
      </c>
      <c r="AC310" s="26"/>
      <c r="AD310" s="271"/>
      <c r="AE310" s="275"/>
      <c r="AF310" s="271"/>
      <c r="AG310" s="275"/>
      <c r="AH310" s="271"/>
      <c r="AI310" s="275"/>
      <c r="AJ310" s="271"/>
      <c r="AK310" s="275"/>
      <c r="AL310" s="271"/>
      <c r="AM310" s="275"/>
      <c r="AN310" s="271"/>
      <c r="AO310" s="275"/>
      <c r="AP310" s="271"/>
      <c r="AQ310" s="275"/>
      <c r="AR310" s="271"/>
      <c r="AS310" s="275"/>
      <c r="AT310" s="271"/>
      <c r="AU310" s="275"/>
      <c r="AV310" s="271"/>
      <c r="AW310" s="275"/>
      <c r="AX310" s="271"/>
      <c r="AY310" s="275"/>
      <c r="AZ310" s="271"/>
      <c r="BA310" s="275"/>
      <c r="BB310" s="271"/>
      <c r="BC310" s="275"/>
      <c r="BD310" s="271"/>
      <c r="BE310" s="275"/>
      <c r="BF310" s="271"/>
      <c r="BG310" s="275"/>
      <c r="BH310" s="271"/>
      <c r="BI310" s="275"/>
      <c r="BJ310" s="271"/>
      <c r="BK310" s="275"/>
      <c r="BL310" s="271"/>
      <c r="BM310" s="275"/>
      <c r="BN310" s="271"/>
      <c r="BO310" s="275"/>
      <c r="BP310" s="271"/>
      <c r="BQ310" s="275"/>
      <c r="BR310" s="271"/>
      <c r="BS310" s="275"/>
      <c r="BT310" s="271"/>
      <c r="BU310" s="275"/>
      <c r="BV310" s="271"/>
      <c r="BW310" s="275"/>
      <c r="BX310" s="271"/>
      <c r="BY310" s="275"/>
      <c r="BZ310" s="271"/>
      <c r="CA310" s="275"/>
      <c r="CB310" s="271"/>
      <c r="CC310" s="275"/>
      <c r="CD310" s="271"/>
      <c r="CE310" s="275"/>
      <c r="CF310" s="271"/>
      <c r="CG310" s="275"/>
      <c r="CH310" s="271"/>
      <c r="CI310" s="275"/>
      <c r="CJ310" s="271"/>
      <c r="CK310" s="275"/>
      <c r="CL310" s="271"/>
      <c r="CM310" s="275"/>
      <c r="CN310" s="271"/>
      <c r="CO310" s="275"/>
      <c r="CP310" s="271"/>
      <c r="CQ310" s="275"/>
      <c r="CR310" s="271"/>
      <c r="CS310" s="275"/>
      <c r="CT310" s="271"/>
      <c r="CU310" s="275"/>
      <c r="CV310" s="271"/>
      <c r="CW310" s="275"/>
      <c r="CX310" s="271"/>
      <c r="CY310" s="275"/>
      <c r="CZ310" s="271"/>
      <c r="DA310" s="275"/>
      <c r="DB310" s="271"/>
      <c r="DC310" s="275"/>
      <c r="DD310" s="271"/>
      <c r="DE310" s="275"/>
      <c r="DF310" s="271"/>
      <c r="DG310" s="275"/>
      <c r="DH310" s="271"/>
      <c r="DI310" s="275"/>
      <c r="DJ310" s="271"/>
      <c r="DK310" s="275"/>
      <c r="DL310" s="271"/>
      <c r="DM310" s="275"/>
      <c r="DN310" s="271"/>
      <c r="DO310" s="275"/>
      <c r="DP310" s="271"/>
      <c r="DQ310" s="275"/>
      <c r="DR310" s="271"/>
      <c r="DS310" s="275"/>
      <c r="DT310" s="271"/>
      <c r="DU310" s="275"/>
      <c r="DV310" s="271"/>
      <c r="DW310" s="275"/>
      <c r="DX310" s="271"/>
      <c r="DY310" s="275"/>
      <c r="DZ310" s="271"/>
      <c r="EA310" s="275"/>
      <c r="EB310" s="271"/>
      <c r="EC310" s="275"/>
      <c r="ED310" s="271"/>
      <c r="EE310" s="275"/>
      <c r="EF310" s="271"/>
      <c r="EG310" s="275"/>
      <c r="EH310" s="271"/>
      <c r="EI310" s="275"/>
      <c r="EJ310" s="271"/>
      <c r="EK310" s="275"/>
      <c r="EL310" s="271"/>
      <c r="EM310" s="275"/>
      <c r="EN310" s="271"/>
      <c r="EO310" s="275"/>
      <c r="EP310" s="271"/>
      <c r="EQ310" s="275"/>
      <c r="ER310" s="271"/>
      <c r="ES310" s="275"/>
      <c r="ET310" s="271"/>
      <c r="EU310" s="275"/>
      <c r="EV310" s="271"/>
      <c r="EW310" s="275"/>
      <c r="EX310" s="271"/>
      <c r="EY310" s="275"/>
      <c r="EZ310" s="271"/>
      <c r="FA310" s="275"/>
      <c r="FB310" s="271"/>
      <c r="FC310" s="275"/>
      <c r="FD310" s="271"/>
      <c r="FE310" s="275"/>
      <c r="FF310" s="271"/>
      <c r="FG310" s="275"/>
      <c r="FH310" s="271"/>
      <c r="FI310" s="275"/>
      <c r="FJ310" s="271"/>
      <c r="FK310" s="275"/>
      <c r="FL310" s="271"/>
      <c r="FM310" s="275"/>
      <c r="FN310" s="271"/>
      <c r="FO310" s="275"/>
      <c r="FP310" s="271"/>
      <c r="FQ310" s="275"/>
      <c r="FR310" s="271"/>
      <c r="FS310" s="275"/>
      <c r="FT310" s="271"/>
      <c r="FU310" s="275"/>
      <c r="FV310" s="271"/>
      <c r="FW310" s="275"/>
      <c r="FX310" s="271"/>
      <c r="FY310" s="275"/>
      <c r="FZ310" s="271"/>
      <c r="GA310" s="275"/>
      <c r="GB310" s="271"/>
      <c r="GC310" s="275"/>
      <c r="GD310" s="271"/>
      <c r="GE310" s="275"/>
      <c r="GF310" s="271"/>
      <c r="GG310" s="275"/>
      <c r="GH310" s="271"/>
      <c r="GI310" s="275"/>
      <c r="GJ310" s="271"/>
      <c r="GK310" s="275"/>
      <c r="GL310" s="271"/>
      <c r="GM310" s="275"/>
      <c r="GN310" s="271"/>
      <c r="GO310" s="275"/>
      <c r="GP310" s="271"/>
      <c r="GQ310" s="275"/>
      <c r="GR310" s="271"/>
      <c r="GS310" s="275"/>
      <c r="GT310" s="271"/>
      <c r="GU310" s="275"/>
      <c r="GV310" s="271"/>
      <c r="GW310" s="275"/>
      <c r="GX310" s="271"/>
      <c r="GY310" s="275"/>
      <c r="GZ310" s="271"/>
      <c r="HA310" s="275"/>
      <c r="HB310" s="271"/>
      <c r="HC310" s="275"/>
      <c r="HD310" s="271"/>
      <c r="HE310" s="275"/>
      <c r="HF310" s="271"/>
      <c r="HG310" s="275"/>
      <c r="HH310" s="271"/>
      <c r="HI310" s="275"/>
      <c r="HJ310" s="271"/>
      <c r="HK310" s="275"/>
      <c r="HL310" s="271"/>
      <c r="HM310" s="275"/>
      <c r="HN310" s="271"/>
      <c r="HO310" s="275"/>
      <c r="HP310" s="271"/>
      <c r="HQ310" s="275"/>
      <c r="HR310" s="271"/>
      <c r="HS310" s="275"/>
      <c r="HT310" s="271"/>
      <c r="HU310" s="275"/>
      <c r="HV310" s="271"/>
      <c r="HW310" s="275"/>
      <c r="HX310" s="271"/>
      <c r="HY310" s="275"/>
      <c r="HZ310" s="271"/>
      <c r="IA310" s="275"/>
      <c r="IB310" s="271"/>
      <c r="IC310" s="275"/>
      <c r="ID310" s="271"/>
      <c r="IE310" s="275"/>
      <c r="IF310" s="271"/>
      <c r="IG310" s="275"/>
      <c r="IH310" s="271"/>
      <c r="II310" s="275"/>
      <c r="IJ310" s="271"/>
      <c r="IK310" s="275"/>
      <c r="IL310" s="271"/>
      <c r="IM310" s="275"/>
      <c r="IN310" s="271"/>
      <c r="IO310" s="275"/>
      <c r="IP310" s="271"/>
      <c r="IQ310" s="275"/>
      <c r="IR310" s="271"/>
      <c r="IS310" s="275"/>
      <c r="IT310" s="271"/>
      <c r="IU310" s="275"/>
      <c r="IV310" s="271"/>
      <c r="IW310" s="275"/>
      <c r="IX310" s="271"/>
      <c r="IY310" s="275"/>
      <c r="IZ310" s="271"/>
      <c r="JA310" s="275"/>
      <c r="JB310" s="271"/>
      <c r="JC310" s="275"/>
      <c r="JD310" s="271"/>
      <c r="JE310" s="275"/>
      <c r="JF310" s="271"/>
      <c r="JG310" s="275"/>
      <c r="JH310" s="271"/>
      <c r="JI310" s="275"/>
      <c r="JJ310" s="271"/>
      <c r="JK310" s="275"/>
      <c r="JL310" s="271"/>
      <c r="JM310" s="275"/>
      <c r="JN310" s="271"/>
      <c r="JO310" s="275"/>
      <c r="JP310" s="271"/>
      <c r="JQ310" s="275"/>
      <c r="JR310" s="271"/>
      <c r="JS310" s="275"/>
      <c r="JT310" s="271"/>
      <c r="JU310" s="275"/>
      <c r="JV310" s="271"/>
      <c r="JW310" s="275"/>
      <c r="JX310" s="271"/>
      <c r="JY310" s="275"/>
      <c r="JZ310" s="271"/>
      <c r="KA310" s="275"/>
      <c r="KB310" s="271"/>
      <c r="KC310" s="275"/>
      <c r="KD310" s="271"/>
      <c r="KE310" s="275"/>
      <c r="KF310" s="271"/>
      <c r="KG310" s="275"/>
      <c r="KH310" s="271"/>
      <c r="KI310" s="275"/>
      <c r="KJ310" s="271"/>
      <c r="KK310" s="275"/>
      <c r="KL310" s="271"/>
      <c r="KM310" s="275"/>
      <c r="KN310" s="271"/>
      <c r="KO310" s="275"/>
      <c r="KP310" s="271"/>
      <c r="KQ310" s="275"/>
      <c r="KR310" s="271"/>
      <c r="KS310" s="275"/>
      <c r="KT310" s="271"/>
      <c r="KU310" s="275"/>
      <c r="KV310" s="271"/>
      <c r="KW310" s="275"/>
      <c r="KX310" s="271"/>
      <c r="KY310" s="275"/>
      <c r="KZ310" s="271"/>
      <c r="LA310" s="275"/>
      <c r="LB310" s="271"/>
      <c r="LC310" s="275"/>
      <c r="LD310" s="271"/>
      <c r="LE310" s="275"/>
      <c r="LF310" s="271"/>
      <c r="LG310" s="275"/>
      <c r="LH310" s="271"/>
      <c r="LI310" s="275"/>
      <c r="LJ310" s="271"/>
      <c r="LK310" s="275"/>
      <c r="LL310" s="271"/>
      <c r="LM310" s="275"/>
      <c r="LN310" s="271"/>
      <c r="LO310" s="275"/>
      <c r="LP310" s="271"/>
      <c r="LQ310" s="275"/>
      <c r="LR310" s="271"/>
      <c r="LS310" s="275"/>
      <c r="LT310" s="271"/>
      <c r="LU310" s="275"/>
      <c r="LV310" s="271"/>
      <c r="LW310" s="275"/>
      <c r="LX310" s="271"/>
      <c r="LY310" s="275"/>
      <c r="LZ310" s="271"/>
      <c r="MA310" s="275"/>
      <c r="MB310" s="271"/>
      <c r="MC310" s="275"/>
      <c r="MD310" s="271"/>
      <c r="ME310" s="275"/>
      <c r="MF310" s="271"/>
      <c r="MG310" s="275"/>
      <c r="MH310" s="271"/>
      <c r="MI310" s="275"/>
      <c r="MJ310" s="271"/>
      <c r="MK310" s="275"/>
      <c r="ML310" s="271"/>
      <c r="MM310" s="275"/>
      <c r="MN310" s="271"/>
      <c r="MO310" s="275"/>
      <c r="MP310" s="271"/>
      <c r="MQ310" s="275"/>
      <c r="MR310" s="271"/>
      <c r="MS310" s="275"/>
      <c r="MT310" s="271"/>
      <c r="MU310" s="275"/>
      <c r="MV310" s="271"/>
      <c r="MW310" s="275"/>
      <c r="MX310" s="271"/>
      <c r="MY310" s="275"/>
      <c r="MZ310" s="271"/>
      <c r="NA310" s="275"/>
      <c r="NB310" s="271"/>
      <c r="NC310" s="275"/>
      <c r="ND310" s="271"/>
      <c r="NE310" s="275"/>
      <c r="NF310" s="271"/>
      <c r="NG310" s="275"/>
      <c r="NH310" s="271"/>
      <c r="NI310" s="275"/>
      <c r="NJ310" s="271"/>
      <c r="NK310" s="275"/>
      <c r="NL310" s="271"/>
      <c r="NM310" s="275"/>
      <c r="NN310" s="271"/>
      <c r="NO310" s="275"/>
      <c r="NP310" s="271"/>
      <c r="NQ310" s="275"/>
      <c r="NR310" s="271"/>
      <c r="NS310" s="275"/>
      <c r="NT310" s="271"/>
      <c r="NU310" s="275"/>
      <c r="NV310" s="271"/>
      <c r="NW310" s="275"/>
      <c r="NX310" s="271"/>
      <c r="NY310" s="275"/>
      <c r="NZ310" s="271"/>
      <c r="OA310" s="275"/>
      <c r="OB310" s="271"/>
      <c r="OC310" s="275"/>
      <c r="OD310" s="271"/>
      <c r="OE310" s="275"/>
      <c r="OF310" s="271"/>
      <c r="OG310" s="275"/>
      <c r="OH310" s="271"/>
      <c r="OI310" s="275"/>
      <c r="OJ310" s="271"/>
      <c r="OK310" s="275"/>
      <c r="OL310" s="271"/>
      <c r="OM310" s="275"/>
      <c r="ON310" s="271"/>
      <c r="OO310" s="275"/>
      <c r="OP310" s="271"/>
      <c r="OQ310" s="275"/>
      <c r="OR310" s="271"/>
      <c r="OS310" s="275"/>
      <c r="OT310" s="271"/>
      <c r="OU310" s="275"/>
      <c r="OV310" s="271"/>
      <c r="OW310" s="275"/>
      <c r="OX310" s="271"/>
      <c r="OY310" s="275"/>
      <c r="OZ310" s="271"/>
      <c r="PA310" s="275"/>
      <c r="PB310" s="271"/>
      <c r="PC310" s="275"/>
      <c r="PD310" s="271"/>
      <c r="PE310" s="275"/>
      <c r="PF310" s="271"/>
      <c r="PG310" s="275"/>
      <c r="PH310" s="271"/>
      <c r="PI310" s="275"/>
      <c r="PJ310" s="271"/>
      <c r="PK310" s="275"/>
      <c r="PL310" s="271"/>
      <c r="PM310" s="275"/>
      <c r="PN310" s="271"/>
      <c r="PO310" s="275"/>
      <c r="PP310" s="271"/>
      <c r="PQ310" s="275"/>
      <c r="PR310" s="271"/>
      <c r="PS310" s="275"/>
      <c r="PT310" s="271"/>
      <c r="PU310" s="275"/>
      <c r="PV310" s="271"/>
      <c r="PW310" s="275"/>
      <c r="PX310" s="271"/>
      <c r="PY310" s="275"/>
      <c r="PZ310" s="271"/>
      <c r="QA310" s="275"/>
      <c r="QB310" s="271"/>
      <c r="QC310" s="275"/>
      <c r="QD310" s="271"/>
      <c r="QE310" s="275"/>
      <c r="QF310" s="271"/>
      <c r="QG310" s="275"/>
      <c r="QH310" s="271"/>
      <c r="QI310" s="275"/>
      <c r="QJ310" s="271"/>
      <c r="QK310" s="275"/>
      <c r="QL310" s="271"/>
      <c r="QM310" s="275"/>
      <c r="QN310" s="271"/>
      <c r="QO310" s="275"/>
      <c r="QP310" s="271"/>
      <c r="QQ310" s="275"/>
      <c r="QR310" s="271"/>
      <c r="QS310" s="275"/>
      <c r="QT310" s="271"/>
      <c r="QU310" s="275"/>
      <c r="QV310" s="271"/>
      <c r="QW310" s="275"/>
      <c r="QX310" s="271"/>
      <c r="QY310" s="275"/>
      <c r="QZ310" s="271"/>
      <c r="RA310" s="275"/>
      <c r="RB310" s="271"/>
      <c r="RC310" s="275"/>
      <c r="RD310" s="271"/>
      <c r="RE310" s="275"/>
      <c r="RF310" s="271"/>
      <c r="RG310" s="275"/>
      <c r="RH310" s="271"/>
      <c r="RI310" s="275"/>
      <c r="RJ310" s="271"/>
      <c r="RK310" s="275"/>
      <c r="RL310" s="271"/>
      <c r="RM310" s="275"/>
      <c r="RN310" s="271"/>
      <c r="RO310" s="275"/>
      <c r="RP310" s="271"/>
      <c r="RQ310" s="275"/>
      <c r="RR310" s="271"/>
      <c r="RS310" s="275"/>
      <c r="RT310" s="271"/>
      <c r="RU310" s="275"/>
      <c r="RV310" s="271"/>
      <c r="RW310" s="275"/>
      <c r="RX310" s="271"/>
      <c r="RY310" s="275"/>
      <c r="RZ310" s="271"/>
      <c r="SA310" s="275"/>
      <c r="SB310" s="271"/>
      <c r="SC310" s="275"/>
      <c r="SD310" s="271"/>
      <c r="SE310" s="275"/>
      <c r="SF310" s="271"/>
      <c r="SG310" s="275"/>
      <c r="SH310" s="271"/>
      <c r="SI310" s="275"/>
      <c r="SJ310" s="271"/>
      <c r="SK310" s="275"/>
      <c r="SL310" s="271"/>
      <c r="SM310" s="275"/>
      <c r="SN310" s="271"/>
      <c r="SO310" s="275"/>
      <c r="SP310" s="271"/>
      <c r="SQ310" s="275"/>
      <c r="SR310" s="271"/>
      <c r="SS310" s="275"/>
      <c r="ST310" s="271"/>
      <c r="SU310" s="275"/>
      <c r="SV310" s="271"/>
      <c r="SW310" s="275"/>
      <c r="SX310" s="271"/>
      <c r="SY310" s="275"/>
      <c r="SZ310" s="271"/>
      <c r="TA310" s="275"/>
      <c r="TB310" s="271"/>
      <c r="TC310" s="275"/>
      <c r="TD310" s="271"/>
      <c r="TE310" s="275"/>
      <c r="TF310" s="271"/>
      <c r="TG310" s="275"/>
      <c r="TH310" s="271"/>
      <c r="TI310" s="275"/>
      <c r="TJ310" s="271"/>
      <c r="TK310" s="275"/>
      <c r="TL310" s="271"/>
      <c r="TM310" s="275"/>
      <c r="TN310" s="271"/>
      <c r="TO310" s="275"/>
      <c r="TP310" s="271"/>
      <c r="TQ310" s="275"/>
      <c r="TR310" s="271"/>
      <c r="TS310" s="275"/>
      <c r="TT310" s="271"/>
      <c r="TU310" s="275"/>
      <c r="TV310" s="271"/>
      <c r="TW310" s="275"/>
      <c r="TX310" s="271"/>
      <c r="TY310" s="275"/>
      <c r="TZ310" s="271"/>
      <c r="UA310" s="275"/>
      <c r="UB310" s="271"/>
      <c r="UC310" s="275"/>
      <c r="UD310" s="271"/>
      <c r="UE310" s="275"/>
      <c r="UF310" s="271"/>
      <c r="UG310" s="275"/>
      <c r="UH310" s="271"/>
      <c r="UI310" s="275"/>
      <c r="UJ310" s="271"/>
      <c r="UK310" s="275"/>
      <c r="UL310" s="271"/>
      <c r="UM310" s="275"/>
      <c r="UN310" s="271"/>
      <c r="UO310" s="275"/>
      <c r="UP310" s="271"/>
      <c r="UQ310" s="275"/>
      <c r="UR310" s="271"/>
      <c r="US310" s="275"/>
      <c r="UT310" s="271"/>
      <c r="UU310" s="275"/>
      <c r="UV310" s="271"/>
      <c r="UW310" s="275"/>
      <c r="UX310" s="271"/>
      <c r="UY310" s="275"/>
      <c r="UZ310" s="271"/>
      <c r="VA310" s="275"/>
      <c r="VB310" s="271"/>
      <c r="VC310" s="275"/>
      <c r="VD310" s="271"/>
      <c r="VE310" s="275"/>
      <c r="VF310" s="271"/>
      <c r="VG310" s="275"/>
      <c r="VH310" s="271"/>
      <c r="VI310" s="275"/>
      <c r="VJ310" s="271"/>
      <c r="VK310" s="275"/>
      <c r="VL310" s="271"/>
      <c r="VM310" s="275"/>
      <c r="VN310" s="271"/>
      <c r="VO310" s="275"/>
      <c r="VP310" s="271"/>
      <c r="VQ310" s="275"/>
      <c r="VR310" s="271"/>
      <c r="VS310" s="275"/>
      <c r="VT310" s="271"/>
      <c r="VU310" s="275"/>
      <c r="VV310" s="271"/>
      <c r="VW310" s="275"/>
      <c r="VX310" s="271"/>
      <c r="VY310" s="275"/>
      <c r="VZ310" s="271"/>
      <c r="WA310" s="275"/>
      <c r="WB310" s="271"/>
      <c r="WC310" s="275"/>
      <c r="WD310" s="271"/>
      <c r="WE310" s="275"/>
      <c r="WF310" s="271"/>
      <c r="WG310" s="275"/>
      <c r="WH310" s="271"/>
      <c r="WI310" s="275"/>
      <c r="WJ310" s="271"/>
      <c r="WK310" s="275"/>
      <c r="WL310" s="271"/>
      <c r="WM310" s="275"/>
      <c r="WN310" s="271"/>
      <c r="WO310" s="275"/>
      <c r="WP310" s="271"/>
      <c r="WQ310" s="275"/>
      <c r="WR310" s="271"/>
      <c r="WS310" s="275"/>
      <c r="WT310" s="271"/>
      <c r="WU310" s="275"/>
      <c r="WV310" s="271"/>
      <c r="WW310" s="275"/>
      <c r="WX310" s="271"/>
      <c r="WY310" s="275"/>
      <c r="WZ310" s="271"/>
      <c r="XA310" s="275"/>
      <c r="XB310" s="271"/>
      <c r="XC310" s="275"/>
      <c r="XD310" s="271"/>
      <c r="XE310" s="275"/>
      <c r="XF310" s="271"/>
      <c r="XG310" s="275"/>
      <c r="XH310" s="271"/>
      <c r="XI310" s="275"/>
      <c r="XJ310" s="271"/>
      <c r="XK310" s="275"/>
      <c r="XL310" s="271"/>
      <c r="XM310" s="275"/>
      <c r="XN310" s="271"/>
      <c r="XO310" s="275"/>
      <c r="XP310" s="271"/>
      <c r="XQ310" s="275"/>
      <c r="XR310" s="271"/>
      <c r="XS310" s="275"/>
      <c r="XT310" s="271"/>
      <c r="XU310" s="275"/>
      <c r="XV310" s="271"/>
      <c r="XW310" s="275"/>
      <c r="XX310" s="271"/>
      <c r="XY310" s="275"/>
      <c r="XZ310" s="271"/>
      <c r="YA310" s="275"/>
      <c r="YB310" s="271"/>
      <c r="YC310" s="275"/>
      <c r="YD310" s="271"/>
      <c r="YE310" s="275"/>
      <c r="YF310" s="271"/>
      <c r="YG310" s="275"/>
      <c r="YH310" s="271"/>
      <c r="YI310" s="275"/>
      <c r="YJ310" s="271"/>
      <c r="YK310" s="275"/>
      <c r="YL310" s="271"/>
      <c r="YM310" s="275"/>
      <c r="YN310" s="271"/>
      <c r="YO310" s="275"/>
      <c r="YP310" s="271"/>
      <c r="YQ310" s="275"/>
      <c r="YR310" s="271"/>
      <c r="YS310" s="275"/>
      <c r="YT310" s="271"/>
      <c r="YU310" s="275"/>
      <c r="YV310" s="271"/>
      <c r="YW310" s="275"/>
      <c r="YX310" s="271"/>
      <c r="YY310" s="275"/>
      <c r="YZ310" s="271"/>
      <c r="ZA310" s="275"/>
      <c r="ZB310" s="271"/>
      <c r="ZC310" s="275"/>
      <c r="ZD310" s="271"/>
      <c r="ZE310" s="275"/>
      <c r="ZF310" s="271"/>
      <c r="ZG310" s="275"/>
      <c r="ZH310" s="271"/>
      <c r="ZI310" s="275"/>
      <c r="ZJ310" s="271"/>
      <c r="ZK310" s="275"/>
      <c r="ZL310" s="271"/>
      <c r="ZM310" s="275"/>
      <c r="ZN310" s="271"/>
      <c r="ZO310" s="275"/>
      <c r="ZP310" s="271"/>
      <c r="ZQ310" s="275"/>
      <c r="ZR310" s="271"/>
      <c r="ZS310" s="275"/>
      <c r="ZT310" s="271"/>
      <c r="ZU310" s="275"/>
      <c r="ZV310" s="271"/>
      <c r="ZW310" s="275"/>
      <c r="ZX310" s="271"/>
      <c r="ZY310" s="275"/>
      <c r="ZZ310" s="271"/>
      <c r="AAA310" s="275"/>
      <c r="AAB310" s="271"/>
      <c r="AAC310" s="275"/>
      <c r="AAD310" s="271"/>
      <c r="AAE310" s="275"/>
      <c r="AAF310" s="271"/>
      <c r="AAG310" s="275"/>
      <c r="AAH310" s="271"/>
      <c r="AAI310" s="275"/>
      <c r="AAJ310" s="271"/>
      <c r="AAK310" s="275"/>
      <c r="AAL310" s="271"/>
      <c r="AAM310" s="275"/>
      <c r="AAN310" s="271"/>
      <c r="AAO310" s="275"/>
      <c r="AAP310" s="271"/>
      <c r="AAQ310" s="275"/>
      <c r="AAR310" s="271"/>
      <c r="AAS310" s="275"/>
      <c r="AAT310" s="271"/>
      <c r="AAU310" s="275"/>
      <c r="AAV310" s="271"/>
      <c r="AAW310" s="275"/>
      <c r="AAX310" s="271"/>
      <c r="AAY310" s="275"/>
      <c r="AAZ310" s="271"/>
      <c r="ABA310" s="275"/>
      <c r="ABB310" s="271"/>
      <c r="ABC310" s="275"/>
      <c r="ABD310" s="271"/>
      <c r="ABE310" s="275"/>
      <c r="ABF310" s="271"/>
      <c r="ABG310" s="275"/>
      <c r="ABH310" s="271"/>
      <c r="ABI310" s="275"/>
      <c r="ABJ310" s="271"/>
      <c r="ABK310" s="275"/>
      <c r="ABL310" s="271"/>
      <c r="ABM310" s="275"/>
      <c r="ABN310" s="271"/>
      <c r="ABO310" s="275"/>
      <c r="ABP310" s="271"/>
      <c r="ABQ310" s="275"/>
      <c r="ABR310" s="271"/>
      <c r="ABS310" s="275"/>
      <c r="ABT310" s="271"/>
      <c r="ABU310" s="275"/>
      <c r="ABV310" s="271"/>
      <c r="ABW310" s="275"/>
      <c r="ABX310" s="271"/>
      <c r="ABY310" s="275"/>
      <c r="ABZ310" s="271"/>
      <c r="ACA310" s="275"/>
      <c r="ACB310" s="271"/>
      <c r="ACC310" s="275"/>
      <c r="ACD310" s="271"/>
      <c r="ACE310" s="275"/>
      <c r="ACF310" s="271"/>
      <c r="ACG310" s="275"/>
      <c r="ACH310" s="271"/>
      <c r="ACI310" s="275"/>
      <c r="ACJ310" s="271"/>
      <c r="ACK310" s="275"/>
      <c r="ACL310" s="271"/>
      <c r="ACM310" s="275"/>
      <c r="ACN310" s="271"/>
      <c r="ACO310" s="275"/>
      <c r="ACP310" s="271"/>
      <c r="ACQ310" s="275"/>
      <c r="ACR310" s="271"/>
      <c r="ACS310" s="275"/>
      <c r="ACT310" s="271"/>
      <c r="ACU310" s="275"/>
      <c r="ACV310" s="271"/>
      <c r="ACW310" s="275"/>
      <c r="ACX310" s="271"/>
      <c r="ACY310" s="275"/>
      <c r="ACZ310" s="271"/>
      <c r="ADA310" s="275"/>
      <c r="ADB310" s="271"/>
      <c r="ADC310" s="275"/>
      <c r="ADD310" s="271"/>
      <c r="ADE310" s="275"/>
      <c r="ADF310" s="271"/>
      <c r="ADG310" s="275"/>
      <c r="ADH310" s="271"/>
      <c r="ADI310" s="275"/>
      <c r="ADJ310" s="271"/>
      <c r="ADK310" s="275"/>
      <c r="ADL310" s="271"/>
      <c r="ADM310" s="275"/>
      <c r="ADN310" s="271"/>
      <c r="ADO310" s="275"/>
      <c r="ADP310" s="271"/>
      <c r="ADQ310" s="275"/>
      <c r="ADR310" s="271"/>
      <c r="ADS310" s="275"/>
      <c r="ADT310" s="271"/>
      <c r="ADU310" s="275"/>
      <c r="ADV310" s="271"/>
      <c r="ADW310" s="275"/>
      <c r="ADX310" s="271"/>
      <c r="ADY310" s="275"/>
      <c r="ADZ310" s="271"/>
      <c r="AEA310" s="275"/>
      <c r="AEB310" s="271"/>
      <c r="AEC310" s="275"/>
      <c r="AED310" s="271"/>
      <c r="AEE310" s="275"/>
      <c r="AEF310" s="271"/>
      <c r="AEG310" s="275"/>
      <c r="AEH310" s="271"/>
      <c r="AEI310" s="275"/>
      <c r="AEJ310" s="271"/>
      <c r="AEK310" s="275"/>
      <c r="AEL310" s="271"/>
      <c r="AEM310" s="275"/>
      <c r="AEN310" s="271"/>
      <c r="AEO310" s="275"/>
      <c r="AEP310" s="271"/>
      <c r="AEQ310" s="275"/>
      <c r="AER310" s="271"/>
      <c r="AES310" s="275"/>
      <c r="AET310" s="271"/>
      <c r="AEU310" s="275"/>
      <c r="AEV310" s="271"/>
      <c r="AEW310" s="275"/>
      <c r="AEX310" s="271"/>
      <c r="AEY310" s="275"/>
      <c r="AEZ310" s="271"/>
      <c r="AFA310" s="275"/>
      <c r="AFB310" s="271"/>
      <c r="AFC310" s="275"/>
      <c r="AFD310" s="271"/>
      <c r="AFE310" s="275"/>
      <c r="AFF310" s="271"/>
      <c r="AFG310" s="275"/>
      <c r="AFH310" s="271"/>
      <c r="AFI310" s="275"/>
      <c r="AFJ310" s="271"/>
      <c r="AFK310" s="275"/>
      <c r="AFL310" s="271"/>
      <c r="AFM310" s="275"/>
      <c r="AFN310" s="271"/>
      <c r="AFO310" s="275"/>
      <c r="AFP310" s="271"/>
      <c r="AFQ310" s="275"/>
      <c r="AFR310" s="271"/>
      <c r="AFS310" s="275"/>
      <c r="AFT310" s="271"/>
      <c r="AFU310" s="275"/>
      <c r="AFV310" s="271"/>
      <c r="AFW310" s="275"/>
      <c r="AFX310" s="271"/>
      <c r="AFY310" s="275"/>
      <c r="AFZ310" s="271"/>
      <c r="AGA310" s="275"/>
      <c r="AGB310" s="271"/>
      <c r="AGC310" s="275"/>
      <c r="AGD310" s="271"/>
      <c r="AGE310" s="275"/>
      <c r="AGF310" s="271"/>
      <c r="AGG310" s="275"/>
      <c r="AGH310" s="271"/>
      <c r="AGI310" s="275"/>
      <c r="AGJ310" s="271"/>
      <c r="AGK310" s="275"/>
      <c r="AGL310" s="271"/>
      <c r="AGM310" s="275"/>
      <c r="AGN310" s="271"/>
      <c r="AGO310" s="275"/>
      <c r="AGP310" s="271"/>
      <c r="AGQ310" s="275"/>
      <c r="AGR310" s="271"/>
      <c r="AGS310" s="275"/>
      <c r="AGT310" s="271"/>
      <c r="AGU310" s="275"/>
      <c r="AGV310" s="271"/>
      <c r="AGW310" s="275"/>
      <c r="AGX310" s="271"/>
      <c r="AGY310" s="275"/>
      <c r="AGZ310" s="271"/>
      <c r="AHA310" s="275"/>
      <c r="AHB310" s="271"/>
      <c r="AHC310" s="275"/>
      <c r="AHD310" s="271"/>
      <c r="AHE310" s="275"/>
      <c r="AHF310" s="271"/>
      <c r="AHG310" s="275"/>
      <c r="AHH310" s="271"/>
      <c r="AHI310" s="275"/>
      <c r="AHJ310" s="271"/>
      <c r="AHK310" s="275"/>
      <c r="AHL310" s="271"/>
      <c r="AHM310" s="275"/>
      <c r="AHN310" s="271"/>
      <c r="AHO310" s="275"/>
      <c r="AHP310" s="271"/>
      <c r="AHQ310" s="275"/>
      <c r="AHR310" s="271"/>
      <c r="AHS310" s="275"/>
      <c r="AHT310" s="271"/>
      <c r="AHU310" s="275"/>
      <c r="AHV310" s="271"/>
      <c r="AHW310" s="275"/>
      <c r="AHX310" s="271"/>
      <c r="AHY310" s="275"/>
      <c r="AHZ310" s="271"/>
      <c r="AIA310" s="275"/>
      <c r="AIB310" s="271"/>
      <c r="AIC310" s="275"/>
      <c r="AID310" s="271"/>
      <c r="AIE310" s="275"/>
      <c r="AIF310" s="271"/>
      <c r="AIG310" s="275"/>
      <c r="AIH310" s="271"/>
      <c r="AII310" s="275"/>
      <c r="AIJ310" s="271"/>
      <c r="AIK310" s="275"/>
      <c r="AIL310" s="271"/>
      <c r="AIM310" s="275"/>
      <c r="AIN310" s="271"/>
      <c r="AIO310" s="275"/>
      <c r="AIP310" s="271"/>
      <c r="AIQ310" s="275"/>
      <c r="AIR310" s="271"/>
      <c r="AIS310" s="275"/>
      <c r="AIT310" s="271"/>
      <c r="AIU310" s="275"/>
      <c r="AIV310" s="271"/>
      <c r="AIW310" s="275"/>
      <c r="AIX310" s="271"/>
      <c r="AIY310" s="275"/>
      <c r="AIZ310" s="271"/>
      <c r="AJA310" s="275"/>
      <c r="AJB310" s="271"/>
      <c r="AJC310" s="275"/>
      <c r="AJD310" s="271"/>
      <c r="AJE310" s="275"/>
      <c r="AJF310" s="271"/>
      <c r="AJG310" s="275"/>
      <c r="AJH310" s="271"/>
      <c r="AJI310" s="275"/>
      <c r="AJJ310" s="271"/>
      <c r="AJK310" s="275"/>
      <c r="AJL310" s="271"/>
      <c r="AJM310" s="275"/>
      <c r="AJN310" s="271"/>
      <c r="AJO310" s="275"/>
      <c r="AJP310" s="271"/>
      <c r="AJQ310" s="275"/>
      <c r="AJR310" s="271"/>
      <c r="AJS310" s="275"/>
      <c r="AJT310" s="271"/>
      <c r="AJU310" s="275"/>
      <c r="AJV310" s="271"/>
      <c r="AJW310" s="275"/>
      <c r="AJX310" s="271"/>
      <c r="AJY310" s="275"/>
      <c r="AJZ310" s="271"/>
      <c r="AKA310" s="275"/>
      <c r="AKB310" s="271"/>
      <c r="AKC310" s="275"/>
      <c r="AKD310" s="271"/>
      <c r="AKE310" s="275"/>
      <c r="AKF310" s="271"/>
      <c r="AKG310" s="275"/>
      <c r="AKH310" s="271"/>
      <c r="AKI310" s="275"/>
      <c r="AKJ310" s="271"/>
      <c r="AKK310" s="275"/>
      <c r="AKL310" s="271"/>
      <c r="AKM310" s="275"/>
      <c r="AKN310" s="271"/>
      <c r="AKO310" s="275"/>
      <c r="AKP310" s="271"/>
      <c r="AKQ310" s="275"/>
      <c r="AKR310" s="271"/>
      <c r="AKS310" s="275"/>
      <c r="AKT310" s="271"/>
      <c r="AKU310" s="275"/>
      <c r="AKV310" s="271"/>
      <c r="AKW310" s="275"/>
      <c r="AKX310" s="271"/>
      <c r="AKY310" s="275"/>
      <c r="AKZ310" s="271"/>
      <c r="ALA310" s="275"/>
      <c r="ALB310" s="271"/>
      <c r="ALC310" s="275"/>
      <c r="ALD310" s="271"/>
      <c r="ALE310" s="275"/>
      <c r="ALF310" s="271"/>
      <c r="ALG310" s="275"/>
      <c r="ALH310" s="271"/>
      <c r="ALI310" s="275"/>
      <c r="ALJ310" s="271"/>
      <c r="ALK310" s="275"/>
      <c r="ALL310" s="271"/>
      <c r="ALM310" s="275"/>
      <c r="ALN310" s="271"/>
      <c r="ALO310" s="275"/>
      <c r="ALP310" s="271"/>
      <c r="ALQ310" s="275"/>
      <c r="ALR310" s="271"/>
      <c r="ALS310" s="275"/>
      <c r="ALT310" s="271"/>
      <c r="ALU310" s="275"/>
      <c r="ALV310" s="271"/>
      <c r="ALW310" s="275"/>
      <c r="ALX310" s="271"/>
      <c r="ALY310" s="275"/>
      <c r="ALZ310" s="271"/>
      <c r="AMA310" s="275"/>
      <c r="AMB310" s="271"/>
      <c r="AMC310" s="275"/>
      <c r="AMD310" s="271"/>
      <c r="AME310" s="275"/>
      <c r="AMF310" s="271"/>
      <c r="AMG310" s="275"/>
      <c r="AMH310" s="271"/>
      <c r="AMI310" s="275"/>
      <c r="AMJ310" s="271"/>
      <c r="AMK310" s="275"/>
      <c r="AML310" s="271"/>
      <c r="AMM310" s="275"/>
      <c r="AMN310" s="271"/>
      <c r="AMO310" s="275"/>
      <c r="AMP310" s="271"/>
      <c r="AMQ310" s="275"/>
      <c r="AMR310" s="271"/>
      <c r="AMS310" s="275"/>
      <c r="AMT310" s="271"/>
      <c r="AMU310" s="275"/>
      <c r="AMV310" s="271"/>
      <c r="AMW310" s="275"/>
      <c r="AMX310" s="271"/>
      <c r="AMY310" s="275"/>
      <c r="AMZ310" s="271"/>
      <c r="ANA310" s="275"/>
      <c r="ANB310" s="271"/>
      <c r="ANC310" s="275"/>
      <c r="AND310" s="271"/>
      <c r="ANE310" s="275"/>
      <c r="ANF310" s="271"/>
      <c r="ANG310" s="275"/>
      <c r="ANH310" s="271"/>
      <c r="ANI310" s="275"/>
      <c r="ANJ310" s="271"/>
      <c r="ANK310" s="275"/>
      <c r="ANL310" s="271"/>
      <c r="ANM310" s="275"/>
      <c r="ANN310" s="271"/>
      <c r="ANO310" s="275"/>
      <c r="ANP310" s="271"/>
      <c r="ANQ310" s="275"/>
      <c r="ANR310" s="271"/>
      <c r="ANS310" s="275"/>
      <c r="ANT310" s="271"/>
      <c r="ANU310" s="275"/>
      <c r="ANV310" s="271"/>
      <c r="ANW310" s="275"/>
      <c r="ANX310" s="271"/>
      <c r="ANY310" s="275"/>
      <c r="ANZ310" s="271"/>
      <c r="AOA310" s="275"/>
      <c r="AOB310" s="271"/>
      <c r="AOC310" s="275"/>
      <c r="AOD310" s="271"/>
      <c r="AOE310" s="275"/>
      <c r="AOF310" s="271"/>
      <c r="AOG310" s="275"/>
      <c r="AOH310" s="271"/>
      <c r="AOI310" s="275"/>
      <c r="AOJ310" s="271"/>
      <c r="AOK310" s="275"/>
      <c r="AOL310" s="271"/>
      <c r="AOM310" s="275"/>
      <c r="AON310" s="271"/>
      <c r="AOO310" s="275"/>
      <c r="AOP310" s="271"/>
      <c r="AOQ310" s="275"/>
      <c r="AOR310" s="271"/>
      <c r="AOS310" s="275"/>
      <c r="AOT310" s="271"/>
      <c r="AOU310" s="275"/>
      <c r="AOV310" s="271"/>
      <c r="AOW310" s="275"/>
      <c r="AOX310" s="271"/>
      <c r="AOY310" s="275"/>
      <c r="AOZ310" s="271"/>
      <c r="APA310" s="275"/>
      <c r="APB310" s="271"/>
      <c r="APC310" s="275"/>
      <c r="APD310" s="271"/>
      <c r="APE310" s="275"/>
      <c r="APF310" s="271"/>
      <c r="APG310" s="275"/>
      <c r="APH310" s="271"/>
      <c r="API310" s="275"/>
      <c r="APJ310" s="271"/>
      <c r="APK310" s="275"/>
      <c r="APL310" s="271"/>
      <c r="APM310" s="275"/>
      <c r="APN310" s="271"/>
      <c r="APO310" s="275"/>
      <c r="APP310" s="271"/>
      <c r="APQ310" s="275"/>
      <c r="APR310" s="271"/>
      <c r="APS310" s="275"/>
      <c r="APT310" s="271"/>
      <c r="APU310" s="275"/>
      <c r="APV310" s="271"/>
      <c r="APW310" s="275"/>
      <c r="APX310" s="271"/>
      <c r="APY310" s="275"/>
      <c r="APZ310" s="271"/>
      <c r="AQA310" s="275"/>
      <c r="AQB310" s="271"/>
      <c r="AQC310" s="275"/>
      <c r="AQD310" s="271"/>
      <c r="AQE310" s="275"/>
      <c r="AQF310" s="271"/>
      <c r="AQG310" s="275"/>
      <c r="AQH310" s="271"/>
      <c r="AQI310" s="275"/>
      <c r="AQJ310" s="271"/>
      <c r="AQK310" s="275"/>
      <c r="AQL310" s="271"/>
      <c r="AQM310" s="275"/>
      <c r="AQN310" s="271"/>
      <c r="AQO310" s="275"/>
      <c r="AQP310" s="271"/>
      <c r="AQQ310" s="275"/>
      <c r="AQR310" s="271"/>
      <c r="AQS310" s="275"/>
      <c r="AQT310" s="271"/>
      <c r="AQU310" s="275"/>
      <c r="AQV310" s="271"/>
      <c r="AQW310" s="275"/>
      <c r="AQX310" s="271"/>
      <c r="AQY310" s="275"/>
      <c r="AQZ310" s="271"/>
      <c r="ARA310" s="275"/>
      <c r="ARB310" s="271"/>
      <c r="ARC310" s="275"/>
      <c r="ARD310" s="271"/>
      <c r="ARE310" s="275"/>
      <c r="ARF310" s="271"/>
      <c r="ARG310" s="275"/>
      <c r="ARH310" s="271"/>
      <c r="ARI310" s="275"/>
      <c r="ARJ310" s="271"/>
      <c r="ARK310" s="275"/>
      <c r="ARL310" s="271"/>
      <c r="ARM310" s="275"/>
      <c r="ARN310" s="271"/>
      <c r="ARO310" s="275"/>
      <c r="ARP310" s="271"/>
      <c r="ARQ310" s="275"/>
      <c r="ARR310" s="271"/>
      <c r="ARS310" s="275"/>
      <c r="ART310" s="271"/>
      <c r="ARU310" s="275"/>
      <c r="ARV310" s="271"/>
      <c r="ARW310" s="275"/>
      <c r="ARX310" s="271"/>
      <c r="ARY310" s="275"/>
      <c r="ARZ310" s="271"/>
      <c r="ASA310" s="275"/>
      <c r="ASB310" s="271"/>
      <c r="ASC310" s="275"/>
      <c r="ASD310" s="271"/>
      <c r="ASE310" s="275"/>
      <c r="ASF310" s="271"/>
      <c r="ASG310" s="275"/>
      <c r="ASH310" s="271"/>
      <c r="ASI310" s="275"/>
      <c r="ASJ310" s="271"/>
      <c r="ASK310" s="275"/>
      <c r="ASL310" s="271"/>
      <c r="ASM310" s="275"/>
      <c r="ASN310" s="271"/>
      <c r="ASO310" s="275"/>
      <c r="ASP310" s="271"/>
      <c r="ASQ310" s="275"/>
      <c r="ASR310" s="271"/>
      <c r="ASS310" s="275"/>
      <c r="AST310" s="271"/>
      <c r="ASU310" s="275"/>
      <c r="ASV310" s="271"/>
      <c r="ASW310" s="275"/>
      <c r="ASX310" s="271"/>
      <c r="ASY310" s="275"/>
      <c r="ASZ310" s="271"/>
      <c r="ATA310" s="275"/>
      <c r="ATB310" s="271"/>
      <c r="ATC310" s="275"/>
      <c r="ATD310" s="271"/>
      <c r="ATE310" s="275"/>
      <c r="ATF310" s="271"/>
      <c r="ATG310" s="275"/>
      <c r="ATH310" s="271"/>
      <c r="ATI310" s="275"/>
      <c r="ATJ310" s="271"/>
      <c r="ATK310" s="275"/>
      <c r="ATL310" s="271"/>
      <c r="ATM310" s="275"/>
      <c r="ATN310" s="271"/>
      <c r="ATO310" s="275"/>
      <c r="ATP310" s="271"/>
      <c r="ATQ310" s="275"/>
      <c r="ATR310" s="271"/>
      <c r="ATS310" s="275"/>
      <c r="ATT310" s="271"/>
      <c r="ATU310" s="275"/>
      <c r="ATV310" s="271"/>
      <c r="ATW310" s="275"/>
      <c r="ATX310" s="271"/>
      <c r="ATY310" s="275"/>
      <c r="ATZ310" s="271"/>
      <c r="AUA310" s="275"/>
      <c r="AUB310" s="271"/>
      <c r="AUC310" s="275"/>
      <c r="AUD310" s="271"/>
      <c r="AUE310" s="275"/>
      <c r="AUF310" s="271"/>
      <c r="AUG310" s="275"/>
      <c r="AUH310" s="271"/>
      <c r="AUI310" s="275"/>
      <c r="AUJ310" s="271"/>
      <c r="AUK310" s="275"/>
      <c r="AUL310" s="271"/>
      <c r="AUM310" s="275"/>
      <c r="AUN310" s="271"/>
      <c r="AUO310" s="275"/>
      <c r="AUP310" s="271"/>
      <c r="AUQ310" s="275"/>
      <c r="AUR310" s="271"/>
      <c r="AUS310" s="275"/>
      <c r="AUT310" s="271"/>
      <c r="AUU310" s="275"/>
      <c r="AUV310" s="271"/>
      <c r="AUW310" s="275"/>
      <c r="AUX310" s="271"/>
      <c r="AUY310" s="275"/>
      <c r="AUZ310" s="271"/>
      <c r="AVA310" s="275"/>
      <c r="AVB310" s="271"/>
      <c r="AVC310" s="275"/>
      <c r="AVD310" s="271"/>
      <c r="AVE310" s="275"/>
      <c r="AVF310" s="271"/>
      <c r="AVG310" s="275"/>
      <c r="AVH310" s="271"/>
      <c r="AVI310" s="275"/>
      <c r="AVJ310" s="271"/>
      <c r="AVK310" s="275"/>
      <c r="AVL310" s="271"/>
      <c r="AVM310" s="275"/>
      <c r="AVN310" s="271"/>
      <c r="AVO310" s="275"/>
      <c r="AVP310" s="271"/>
      <c r="AVQ310" s="275"/>
      <c r="AVR310" s="271"/>
      <c r="AVS310" s="275"/>
      <c r="AVT310" s="271"/>
      <c r="AVU310" s="275"/>
      <c r="AVV310" s="271"/>
      <c r="AVW310" s="275"/>
      <c r="AVX310" s="271"/>
      <c r="AVY310" s="275"/>
      <c r="AVZ310" s="271"/>
      <c r="AWA310" s="275"/>
      <c r="AWB310" s="271"/>
      <c r="AWC310" s="275"/>
      <c r="AWD310" s="271"/>
      <c r="AWE310" s="275"/>
      <c r="AWF310" s="271"/>
      <c r="AWG310" s="275"/>
      <c r="AWH310" s="271"/>
      <c r="AWI310" s="275"/>
      <c r="AWJ310" s="271"/>
      <c r="AWK310" s="275"/>
      <c r="AWL310" s="271"/>
      <c r="AWM310" s="275"/>
      <c r="AWN310" s="271"/>
      <c r="AWO310" s="275"/>
      <c r="AWP310" s="271"/>
      <c r="AWQ310" s="275"/>
      <c r="AWR310" s="271"/>
      <c r="AWS310" s="275"/>
      <c r="AWT310" s="271"/>
      <c r="AWU310" s="275"/>
      <c r="AWV310" s="271"/>
      <c r="AWW310" s="275"/>
      <c r="AWX310" s="271"/>
      <c r="AWY310" s="275"/>
      <c r="AWZ310" s="271"/>
      <c r="AXA310" s="275"/>
      <c r="AXB310" s="271"/>
      <c r="AXC310" s="275"/>
      <c r="AXD310" s="271"/>
      <c r="AXE310" s="275"/>
      <c r="AXF310" s="271"/>
      <c r="AXG310" s="275"/>
      <c r="AXH310" s="271"/>
      <c r="AXI310" s="275"/>
      <c r="AXJ310" s="271"/>
      <c r="AXK310" s="275"/>
      <c r="AXL310" s="271"/>
      <c r="AXM310" s="275"/>
      <c r="AXN310" s="271"/>
      <c r="AXO310" s="275"/>
      <c r="AXP310" s="271"/>
      <c r="AXQ310" s="275"/>
      <c r="AXR310" s="271"/>
      <c r="AXS310" s="275"/>
      <c r="AXT310" s="271"/>
      <c r="AXU310" s="275"/>
      <c r="AXV310" s="271"/>
      <c r="AXW310" s="275"/>
      <c r="AXX310" s="271"/>
      <c r="AXY310" s="275"/>
      <c r="AXZ310" s="271"/>
      <c r="AYA310" s="275"/>
      <c r="AYB310" s="271"/>
      <c r="AYC310" s="275"/>
      <c r="AYD310" s="271"/>
      <c r="AYE310" s="275"/>
      <c r="AYF310" s="271"/>
      <c r="AYG310" s="275"/>
      <c r="AYH310" s="271"/>
      <c r="AYI310" s="275"/>
      <c r="AYJ310" s="271"/>
      <c r="AYK310" s="275"/>
      <c r="AYL310" s="271"/>
      <c r="AYM310" s="275"/>
      <c r="AYN310" s="271"/>
      <c r="AYO310" s="275"/>
      <c r="AYP310" s="271"/>
      <c r="AYQ310" s="275"/>
      <c r="AYR310" s="271"/>
      <c r="AYS310" s="275"/>
      <c r="AYT310" s="271"/>
      <c r="AYU310" s="275"/>
      <c r="AYV310" s="271"/>
      <c r="AYW310" s="275"/>
      <c r="AYX310" s="271"/>
      <c r="AYY310" s="275"/>
      <c r="AYZ310" s="271"/>
      <c r="AZA310" s="275"/>
      <c r="AZB310" s="271"/>
      <c r="AZC310" s="275"/>
      <c r="AZD310" s="271"/>
      <c r="AZE310" s="275"/>
      <c r="AZF310" s="271"/>
      <c r="AZG310" s="275"/>
      <c r="AZH310" s="271"/>
      <c r="AZI310" s="275"/>
      <c r="AZJ310" s="271"/>
      <c r="AZK310" s="275"/>
      <c r="AZL310" s="271"/>
      <c r="AZM310" s="275"/>
      <c r="AZN310" s="271"/>
      <c r="AZO310" s="275"/>
      <c r="AZP310" s="271"/>
      <c r="AZQ310" s="275"/>
      <c r="AZR310" s="271"/>
      <c r="AZS310" s="275"/>
      <c r="AZT310" s="271"/>
      <c r="AZU310" s="275"/>
      <c r="AZV310" s="271"/>
      <c r="AZW310" s="275"/>
      <c r="AZX310" s="271"/>
      <c r="AZY310" s="275"/>
      <c r="AZZ310" s="271"/>
      <c r="BAA310" s="275"/>
      <c r="BAB310" s="271"/>
      <c r="BAC310" s="275"/>
      <c r="BAD310" s="271"/>
      <c r="BAE310" s="275"/>
      <c r="BAF310" s="271"/>
      <c r="BAG310" s="275"/>
      <c r="BAH310" s="271"/>
      <c r="BAI310" s="275"/>
      <c r="BAJ310" s="271"/>
      <c r="BAK310" s="275"/>
      <c r="BAL310" s="271"/>
      <c r="BAM310" s="275"/>
      <c r="BAN310" s="271"/>
      <c r="BAO310" s="275"/>
      <c r="BAP310" s="271"/>
      <c r="BAQ310" s="275"/>
      <c r="BAR310" s="271"/>
      <c r="BAS310" s="275"/>
      <c r="BAT310" s="271"/>
      <c r="BAU310" s="275"/>
      <c r="BAV310" s="271"/>
      <c r="BAW310" s="275"/>
      <c r="BAX310" s="271"/>
      <c r="BAY310" s="275"/>
      <c r="BAZ310" s="271"/>
      <c r="BBA310" s="275"/>
      <c r="BBB310" s="271"/>
      <c r="BBC310" s="275"/>
      <c r="BBD310" s="271"/>
      <c r="BBE310" s="275"/>
      <c r="BBF310" s="271"/>
      <c r="BBG310" s="275"/>
      <c r="BBH310" s="271"/>
      <c r="BBI310" s="275"/>
      <c r="BBJ310" s="271"/>
      <c r="BBK310" s="275"/>
      <c r="BBL310" s="271"/>
      <c r="BBM310" s="275"/>
      <c r="BBN310" s="271"/>
      <c r="BBO310" s="275"/>
      <c r="BBP310" s="271"/>
      <c r="BBQ310" s="275"/>
      <c r="BBR310" s="271"/>
      <c r="BBS310" s="275"/>
      <c r="BBT310" s="271"/>
      <c r="BBU310" s="275"/>
      <c r="BBV310" s="271"/>
      <c r="BBW310" s="275"/>
      <c r="BBX310" s="271"/>
      <c r="BBY310" s="275"/>
      <c r="BBZ310" s="271"/>
      <c r="BCA310" s="275"/>
      <c r="BCB310" s="271"/>
      <c r="BCC310" s="275"/>
      <c r="BCD310" s="271"/>
      <c r="BCE310" s="275"/>
      <c r="BCF310" s="271"/>
      <c r="BCG310" s="275"/>
      <c r="BCH310" s="271"/>
      <c r="BCI310" s="275"/>
      <c r="BCJ310" s="271"/>
      <c r="BCK310" s="275"/>
      <c r="BCL310" s="271"/>
      <c r="BCM310" s="275"/>
      <c r="BCN310" s="271"/>
      <c r="BCO310" s="275"/>
      <c r="BCP310" s="271"/>
      <c r="BCQ310" s="275"/>
      <c r="BCR310" s="271"/>
      <c r="BCS310" s="275"/>
      <c r="BCT310" s="271"/>
      <c r="BCU310" s="275"/>
      <c r="BCV310" s="271"/>
      <c r="BCW310" s="275"/>
      <c r="BCX310" s="271"/>
      <c r="BCY310" s="275"/>
      <c r="BCZ310" s="271"/>
      <c r="BDA310" s="275"/>
      <c r="BDB310" s="271"/>
      <c r="BDC310" s="275"/>
      <c r="BDD310" s="271"/>
      <c r="BDE310" s="275"/>
      <c r="BDF310" s="271"/>
      <c r="BDG310" s="275"/>
      <c r="BDH310" s="271"/>
      <c r="BDI310" s="275"/>
      <c r="BDJ310" s="271"/>
      <c r="BDK310" s="275"/>
      <c r="BDL310" s="271"/>
      <c r="BDM310" s="275"/>
      <c r="BDN310" s="271"/>
      <c r="BDO310" s="275"/>
      <c r="BDP310" s="271"/>
      <c r="BDQ310" s="275"/>
      <c r="BDR310" s="271"/>
      <c r="BDS310" s="275"/>
      <c r="BDT310" s="271"/>
      <c r="BDU310" s="275"/>
      <c r="BDV310" s="271"/>
      <c r="BDW310" s="275"/>
      <c r="BDX310" s="271"/>
      <c r="BDY310" s="275"/>
      <c r="BDZ310" s="271"/>
      <c r="BEA310" s="275"/>
      <c r="BEB310" s="271"/>
      <c r="BEC310" s="275"/>
      <c r="BED310" s="271"/>
      <c r="BEE310" s="275"/>
      <c r="BEF310" s="271"/>
      <c r="BEG310" s="275"/>
      <c r="BEH310" s="271"/>
      <c r="BEI310" s="275"/>
      <c r="BEJ310" s="271"/>
      <c r="BEK310" s="275"/>
      <c r="BEL310" s="271"/>
      <c r="BEM310" s="275"/>
      <c r="BEN310" s="271"/>
      <c r="BEO310" s="275"/>
      <c r="BEP310" s="271"/>
      <c r="BEQ310" s="275"/>
      <c r="BER310" s="271"/>
      <c r="BES310" s="275"/>
      <c r="BET310" s="271"/>
      <c r="BEU310" s="275"/>
      <c r="BEV310" s="271"/>
      <c r="BEW310" s="275"/>
      <c r="BEX310" s="271"/>
      <c r="BEY310" s="275"/>
      <c r="BEZ310" s="271"/>
      <c r="BFA310" s="275"/>
      <c r="BFB310" s="271"/>
      <c r="BFC310" s="275"/>
      <c r="BFD310" s="271"/>
      <c r="BFE310" s="275"/>
      <c r="BFF310" s="271"/>
      <c r="BFG310" s="275"/>
      <c r="BFH310" s="271"/>
      <c r="BFI310" s="275"/>
      <c r="BFJ310" s="271"/>
      <c r="BFK310" s="275"/>
      <c r="BFL310" s="271"/>
      <c r="BFM310" s="275"/>
      <c r="BFN310" s="271"/>
      <c r="BFO310" s="275"/>
      <c r="BFP310" s="271"/>
      <c r="BFQ310" s="275"/>
      <c r="BFR310" s="271"/>
      <c r="BFS310" s="275"/>
      <c r="BFT310" s="271"/>
      <c r="BFU310" s="275"/>
      <c r="BFV310" s="271"/>
      <c r="BFW310" s="275"/>
      <c r="BFX310" s="271"/>
      <c r="BFY310" s="275"/>
      <c r="BFZ310" s="271"/>
      <c r="BGA310" s="275"/>
      <c r="BGB310" s="271"/>
      <c r="BGC310" s="275"/>
      <c r="BGD310" s="271"/>
      <c r="BGE310" s="275"/>
      <c r="BGF310" s="271"/>
      <c r="BGG310" s="275"/>
      <c r="BGH310" s="271"/>
      <c r="BGI310" s="275"/>
      <c r="BGJ310" s="271"/>
      <c r="BGK310" s="275"/>
      <c r="BGL310" s="271"/>
      <c r="BGM310" s="275"/>
      <c r="BGN310" s="271"/>
      <c r="BGO310" s="275"/>
      <c r="BGP310" s="271"/>
      <c r="BGQ310" s="275"/>
      <c r="BGR310" s="271"/>
      <c r="BGS310" s="275"/>
      <c r="BGT310" s="271"/>
      <c r="BGU310" s="275"/>
      <c r="BGV310" s="271"/>
      <c r="BGW310" s="275"/>
      <c r="BGX310" s="271"/>
      <c r="BGY310" s="275"/>
      <c r="BGZ310" s="271"/>
      <c r="BHA310" s="275"/>
      <c r="BHB310" s="271"/>
      <c r="BHC310" s="275"/>
      <c r="BHD310" s="271"/>
      <c r="BHE310" s="275"/>
      <c r="BHF310" s="271"/>
      <c r="BHG310" s="275"/>
      <c r="BHH310" s="271"/>
      <c r="BHI310" s="275"/>
      <c r="BHJ310" s="271"/>
      <c r="BHK310" s="275"/>
      <c r="BHL310" s="271"/>
      <c r="BHM310" s="275"/>
      <c r="BHN310" s="271"/>
      <c r="BHO310" s="275"/>
      <c r="BHP310" s="271"/>
      <c r="BHQ310" s="275"/>
      <c r="BHR310" s="271"/>
      <c r="BHS310" s="275"/>
      <c r="BHT310" s="271"/>
      <c r="BHU310" s="275"/>
      <c r="BHV310" s="271"/>
      <c r="BHW310" s="275"/>
      <c r="BHX310" s="271"/>
      <c r="BHY310" s="275"/>
      <c r="BHZ310" s="271"/>
      <c r="BIA310" s="275"/>
      <c r="BIB310" s="271"/>
      <c r="BIC310" s="275"/>
      <c r="BID310" s="271"/>
      <c r="BIE310" s="275"/>
      <c r="BIF310" s="271"/>
      <c r="BIG310" s="275"/>
      <c r="BIH310" s="271"/>
      <c r="BII310" s="275"/>
      <c r="BIJ310" s="271"/>
      <c r="BIK310" s="275"/>
      <c r="BIL310" s="271"/>
      <c r="BIM310" s="275"/>
      <c r="BIN310" s="271"/>
      <c r="BIO310" s="275"/>
      <c r="BIP310" s="271"/>
      <c r="BIQ310" s="275"/>
      <c r="BIR310" s="271"/>
      <c r="BIS310" s="275"/>
      <c r="BIT310" s="271"/>
      <c r="BIU310" s="275"/>
      <c r="BIV310" s="271"/>
      <c r="BIW310" s="275"/>
      <c r="BIX310" s="271"/>
      <c r="BIY310" s="275"/>
      <c r="BIZ310" s="271"/>
      <c r="BJA310" s="275"/>
      <c r="BJB310" s="271"/>
      <c r="BJC310" s="275"/>
      <c r="BJD310" s="271"/>
      <c r="BJE310" s="275"/>
      <c r="BJF310" s="271"/>
      <c r="BJG310" s="275"/>
      <c r="BJH310" s="271"/>
      <c r="BJI310" s="275"/>
      <c r="BJJ310" s="271"/>
      <c r="BJK310" s="275"/>
      <c r="BJL310" s="271"/>
      <c r="BJM310" s="275"/>
      <c r="BJN310" s="271"/>
      <c r="BJO310" s="275"/>
      <c r="BJP310" s="271"/>
      <c r="BJQ310" s="275"/>
      <c r="BJR310" s="271"/>
      <c r="BJS310" s="275"/>
      <c r="BJT310" s="271"/>
      <c r="BJU310" s="275"/>
      <c r="BJV310" s="271"/>
      <c r="BJW310" s="275"/>
      <c r="BJX310" s="271"/>
      <c r="BJY310" s="275"/>
      <c r="BJZ310" s="271"/>
      <c r="BKA310" s="275"/>
      <c r="BKB310" s="271"/>
      <c r="BKC310" s="275"/>
      <c r="BKD310" s="271"/>
      <c r="BKE310" s="275"/>
      <c r="BKF310" s="271"/>
      <c r="BKG310" s="275"/>
      <c r="BKH310" s="271"/>
      <c r="BKI310" s="275"/>
      <c r="BKJ310" s="271"/>
      <c r="BKK310" s="275"/>
      <c r="BKL310" s="271"/>
      <c r="BKM310" s="275"/>
      <c r="BKN310" s="271"/>
      <c r="BKO310" s="275"/>
      <c r="BKP310" s="271"/>
      <c r="BKQ310" s="275"/>
      <c r="BKR310" s="271"/>
      <c r="BKS310" s="275"/>
      <c r="BKT310" s="271"/>
      <c r="BKU310" s="275"/>
      <c r="BKV310" s="271"/>
      <c r="BKW310" s="275"/>
      <c r="BKX310" s="271"/>
      <c r="BKY310" s="275"/>
      <c r="BKZ310" s="271"/>
      <c r="BLA310" s="275"/>
      <c r="BLB310" s="271"/>
      <c r="BLC310" s="275"/>
      <c r="BLD310" s="271"/>
      <c r="BLE310" s="275"/>
      <c r="BLF310" s="271"/>
      <c r="BLG310" s="275"/>
      <c r="BLH310" s="271"/>
      <c r="BLI310" s="275"/>
      <c r="BLJ310" s="271"/>
      <c r="BLK310" s="275"/>
      <c r="BLL310" s="271"/>
      <c r="BLM310" s="275"/>
      <c r="BLN310" s="271"/>
      <c r="BLO310" s="275"/>
      <c r="BLP310" s="271"/>
      <c r="BLQ310" s="275"/>
      <c r="BLR310" s="271"/>
      <c r="BLS310" s="275"/>
      <c r="BLT310" s="271"/>
      <c r="BLU310" s="275"/>
      <c r="BLV310" s="271"/>
      <c r="BLW310" s="275"/>
      <c r="BLX310" s="271"/>
      <c r="BLY310" s="275"/>
      <c r="BLZ310" s="271"/>
      <c r="BMA310" s="275"/>
      <c r="BMB310" s="271"/>
      <c r="BMC310" s="275"/>
      <c r="BMD310" s="271"/>
      <c r="BME310" s="275"/>
      <c r="BMF310" s="271"/>
      <c r="BMG310" s="275"/>
      <c r="BMH310" s="271"/>
      <c r="BMI310" s="275"/>
      <c r="BMJ310" s="271"/>
      <c r="BMK310" s="275"/>
      <c r="BML310" s="271"/>
      <c r="BMM310" s="275"/>
      <c r="BMN310" s="271"/>
      <c r="BMO310" s="275"/>
      <c r="BMP310" s="271"/>
      <c r="BMQ310" s="275"/>
      <c r="BMR310" s="271"/>
      <c r="BMS310" s="275"/>
      <c r="BMT310" s="271"/>
      <c r="BMU310" s="275"/>
      <c r="BMV310" s="271"/>
      <c r="BMW310" s="275" t="s">
        <v>217</v>
      </c>
      <c r="BMX310" s="271">
        <f>BMX309+1</f>
        <v>4</v>
      </c>
      <c r="BMY310" s="275" t="s">
        <v>217</v>
      </c>
      <c r="BMZ310" s="271">
        <f>BMZ309+1</f>
        <v>4</v>
      </c>
      <c r="BNA310" s="275" t="s">
        <v>217</v>
      </c>
      <c r="BNB310" s="271">
        <f>BNB309+1</f>
        <v>4</v>
      </c>
      <c r="BNC310" s="275" t="s">
        <v>217</v>
      </c>
      <c r="BND310" s="271">
        <f>BND309+1</f>
        <v>4</v>
      </c>
      <c r="BNE310" s="275" t="s">
        <v>217</v>
      </c>
      <c r="BNF310" s="271">
        <f>BNF309+1</f>
        <v>4</v>
      </c>
      <c r="BNG310" s="275" t="s">
        <v>217</v>
      </c>
      <c r="BNH310" s="271">
        <f>BNH309+1</f>
        <v>4</v>
      </c>
      <c r="BNI310" s="275" t="s">
        <v>217</v>
      </c>
      <c r="BNJ310" s="271">
        <f>BNJ309+1</f>
        <v>4</v>
      </c>
      <c r="BNK310" s="275" t="s">
        <v>217</v>
      </c>
      <c r="BNL310" s="271">
        <f>BNL309+1</f>
        <v>4</v>
      </c>
      <c r="BNM310" s="275" t="s">
        <v>217</v>
      </c>
      <c r="BNN310" s="271">
        <f>BNN309+1</f>
        <v>4</v>
      </c>
      <c r="BNO310" s="275" t="s">
        <v>217</v>
      </c>
      <c r="BNP310" s="271">
        <f>BNP309+1</f>
        <v>4</v>
      </c>
      <c r="BNQ310" s="275" t="s">
        <v>217</v>
      </c>
      <c r="BNR310" s="271">
        <f>BNR309+1</f>
        <v>4</v>
      </c>
      <c r="BNS310" s="275" t="s">
        <v>217</v>
      </c>
      <c r="BNT310" s="271">
        <f>BNT309+1</f>
        <v>4</v>
      </c>
      <c r="BNU310" s="275" t="s">
        <v>217</v>
      </c>
      <c r="BNV310" s="271">
        <f>BNV309+1</f>
        <v>4</v>
      </c>
      <c r="BNW310" s="275" t="s">
        <v>217</v>
      </c>
      <c r="BNX310" s="271">
        <f>BNX309+1</f>
        <v>4</v>
      </c>
      <c r="BNY310" s="275" t="s">
        <v>217</v>
      </c>
      <c r="BNZ310" s="271">
        <f>BNZ309+1</f>
        <v>4</v>
      </c>
      <c r="BOA310" s="275" t="s">
        <v>217</v>
      </c>
      <c r="BOB310" s="271">
        <f>BOB309+1</f>
        <v>4</v>
      </c>
      <c r="BOC310" s="275" t="s">
        <v>217</v>
      </c>
      <c r="BOD310" s="271">
        <f>BOD309+1</f>
        <v>4</v>
      </c>
      <c r="BOE310" s="275" t="s">
        <v>217</v>
      </c>
      <c r="BOF310" s="271">
        <f>BOF309+1</f>
        <v>4</v>
      </c>
      <c r="BOG310" s="275" t="s">
        <v>217</v>
      </c>
      <c r="BOH310" s="271">
        <f>BOH309+1</f>
        <v>4</v>
      </c>
      <c r="BOI310" s="275" t="s">
        <v>217</v>
      </c>
      <c r="BOJ310" s="271">
        <f>BOJ309+1</f>
        <v>4</v>
      </c>
      <c r="BOK310" s="275" t="s">
        <v>217</v>
      </c>
      <c r="BOL310" s="271">
        <f>BOL309+1</f>
        <v>4</v>
      </c>
      <c r="BOM310" s="275" t="s">
        <v>217</v>
      </c>
      <c r="BON310" s="271">
        <f>BON309+1</f>
        <v>4</v>
      </c>
      <c r="BOO310" s="275" t="s">
        <v>217</v>
      </c>
      <c r="BOP310" s="271">
        <f>BOP309+1</f>
        <v>4</v>
      </c>
      <c r="BOQ310" s="275" t="s">
        <v>217</v>
      </c>
      <c r="BOR310" s="271">
        <f>BOR309+1</f>
        <v>4</v>
      </c>
      <c r="BOS310" s="275" t="s">
        <v>217</v>
      </c>
      <c r="BOT310" s="271">
        <f>BOT309+1</f>
        <v>4</v>
      </c>
      <c r="BOU310" s="275" t="s">
        <v>217</v>
      </c>
      <c r="BOV310" s="271">
        <f>BOV309+1</f>
        <v>4</v>
      </c>
      <c r="BOW310" s="275" t="s">
        <v>217</v>
      </c>
      <c r="BOX310" s="271">
        <f>BOX309+1</f>
        <v>4</v>
      </c>
      <c r="BOY310" s="275" t="s">
        <v>217</v>
      </c>
      <c r="BOZ310" s="271">
        <f>BOZ309+1</f>
        <v>4</v>
      </c>
      <c r="BPA310" s="275" t="s">
        <v>217</v>
      </c>
      <c r="BPB310" s="271">
        <f>BPB309+1</f>
        <v>4</v>
      </c>
      <c r="BPC310" s="275" t="s">
        <v>217</v>
      </c>
      <c r="BPD310" s="271">
        <f>BPD309+1</f>
        <v>4</v>
      </c>
      <c r="BPE310" s="275" t="s">
        <v>217</v>
      </c>
      <c r="BPF310" s="271">
        <f>BPF309+1</f>
        <v>4</v>
      </c>
      <c r="BPG310" s="275" t="s">
        <v>217</v>
      </c>
      <c r="BPH310" s="271">
        <f>BPH309+1</f>
        <v>4</v>
      </c>
      <c r="BPI310" s="275" t="s">
        <v>217</v>
      </c>
      <c r="BPJ310" s="271">
        <f>BPJ309+1</f>
        <v>4</v>
      </c>
      <c r="BPK310" s="275" t="s">
        <v>217</v>
      </c>
      <c r="BPL310" s="271">
        <f>BPL309+1</f>
        <v>4</v>
      </c>
      <c r="BPM310" s="275" t="s">
        <v>217</v>
      </c>
      <c r="BPN310" s="271">
        <f>BPN309+1</f>
        <v>4</v>
      </c>
      <c r="BPO310" s="275" t="s">
        <v>217</v>
      </c>
      <c r="BPP310" s="271">
        <f>BPP309+1</f>
        <v>4</v>
      </c>
      <c r="BPQ310" s="275" t="s">
        <v>217</v>
      </c>
      <c r="BPR310" s="271">
        <f>BPR309+1</f>
        <v>4</v>
      </c>
      <c r="BPS310" s="275" t="s">
        <v>217</v>
      </c>
      <c r="BPT310" s="271">
        <f>BPT309+1</f>
        <v>4</v>
      </c>
      <c r="BPU310" s="275" t="s">
        <v>217</v>
      </c>
      <c r="BPV310" s="271">
        <f>BPV309+1</f>
        <v>4</v>
      </c>
      <c r="BPW310" s="275" t="s">
        <v>217</v>
      </c>
      <c r="BPX310" s="271">
        <f>BPX309+1</f>
        <v>4</v>
      </c>
      <c r="BPY310" s="275" t="s">
        <v>217</v>
      </c>
      <c r="BPZ310" s="271">
        <f>BPZ309+1</f>
        <v>4</v>
      </c>
      <c r="BQA310" s="275" t="s">
        <v>217</v>
      </c>
      <c r="BQB310" s="271">
        <f>BQB309+1</f>
        <v>4</v>
      </c>
      <c r="BQC310" s="275" t="s">
        <v>217</v>
      </c>
      <c r="BQD310" s="271">
        <f>BQD309+1</f>
        <v>4</v>
      </c>
      <c r="BQE310" s="275" t="s">
        <v>217</v>
      </c>
      <c r="BQF310" s="271">
        <f>BQF309+1</f>
        <v>4</v>
      </c>
      <c r="BQG310" s="275" t="s">
        <v>217</v>
      </c>
      <c r="BQH310" s="271">
        <f>BQH309+1</f>
        <v>4</v>
      </c>
      <c r="BQI310" s="275" t="s">
        <v>217</v>
      </c>
      <c r="BQJ310" s="271">
        <f>BQJ309+1</f>
        <v>4</v>
      </c>
      <c r="BQK310" s="275" t="s">
        <v>217</v>
      </c>
      <c r="BQL310" s="271">
        <f>BQL309+1</f>
        <v>4</v>
      </c>
      <c r="BQM310" s="275" t="s">
        <v>217</v>
      </c>
      <c r="BQN310" s="271">
        <f>BQN309+1</f>
        <v>4</v>
      </c>
      <c r="BQO310" s="275" t="s">
        <v>217</v>
      </c>
      <c r="BQP310" s="271">
        <f>BQP309+1</f>
        <v>4</v>
      </c>
      <c r="BQQ310" s="275" t="s">
        <v>217</v>
      </c>
      <c r="BQR310" s="271">
        <f>BQR309+1</f>
        <v>4</v>
      </c>
      <c r="BQS310" s="275" t="s">
        <v>217</v>
      </c>
      <c r="BQT310" s="271">
        <f>BQT309+1</f>
        <v>4</v>
      </c>
      <c r="BQU310" s="275" t="s">
        <v>217</v>
      </c>
      <c r="BQV310" s="271">
        <f>BQV309+1</f>
        <v>4</v>
      </c>
      <c r="BQW310" s="275" t="s">
        <v>217</v>
      </c>
      <c r="BQX310" s="271">
        <f>BQX309+1</f>
        <v>4</v>
      </c>
      <c r="BQY310" s="275" t="s">
        <v>217</v>
      </c>
      <c r="BQZ310" s="271">
        <f>BQZ309+1</f>
        <v>4</v>
      </c>
      <c r="BRA310" s="275" t="s">
        <v>217</v>
      </c>
      <c r="BRB310" s="271">
        <f>BRB309+1</f>
        <v>4</v>
      </c>
      <c r="BRC310" s="275" t="s">
        <v>217</v>
      </c>
      <c r="BRD310" s="271">
        <f>BRD309+1</f>
        <v>4</v>
      </c>
      <c r="BRE310" s="275" t="s">
        <v>217</v>
      </c>
      <c r="BRF310" s="271">
        <f>BRF309+1</f>
        <v>4</v>
      </c>
      <c r="BRG310" s="275" t="s">
        <v>217</v>
      </c>
      <c r="BRH310" s="271">
        <f>BRH309+1</f>
        <v>4</v>
      </c>
      <c r="BRI310" s="275" t="s">
        <v>217</v>
      </c>
      <c r="BRJ310" s="271">
        <f>BRJ309+1</f>
        <v>4</v>
      </c>
      <c r="BRK310" s="275" t="s">
        <v>217</v>
      </c>
      <c r="BRL310" s="271">
        <f>BRL309+1</f>
        <v>4</v>
      </c>
      <c r="BRM310" s="275" t="s">
        <v>217</v>
      </c>
      <c r="BRN310" s="271">
        <f>BRN309+1</f>
        <v>4</v>
      </c>
      <c r="BRO310" s="275" t="s">
        <v>217</v>
      </c>
      <c r="BRP310" s="271">
        <f>BRP309+1</f>
        <v>4</v>
      </c>
      <c r="BRQ310" s="275" t="s">
        <v>217</v>
      </c>
      <c r="BRR310" s="271">
        <f>BRR309+1</f>
        <v>4</v>
      </c>
      <c r="BRS310" s="275" t="s">
        <v>217</v>
      </c>
      <c r="BRT310" s="271">
        <f>BRT309+1</f>
        <v>4</v>
      </c>
      <c r="BRU310" s="275" t="s">
        <v>217</v>
      </c>
      <c r="BRV310" s="271">
        <f>BRV309+1</f>
        <v>4</v>
      </c>
      <c r="BRW310" s="275" t="s">
        <v>217</v>
      </c>
      <c r="BRX310" s="271">
        <f>BRX309+1</f>
        <v>4</v>
      </c>
      <c r="BRY310" s="275" t="s">
        <v>217</v>
      </c>
      <c r="BRZ310" s="271">
        <f>BRZ309+1</f>
        <v>4</v>
      </c>
      <c r="BSA310" s="275" t="s">
        <v>217</v>
      </c>
      <c r="BSB310" s="271">
        <f>BSB309+1</f>
        <v>4</v>
      </c>
      <c r="BSC310" s="275" t="s">
        <v>217</v>
      </c>
      <c r="BSD310" s="271">
        <f>BSD309+1</f>
        <v>4</v>
      </c>
      <c r="BSE310" s="275" t="s">
        <v>217</v>
      </c>
      <c r="BSF310" s="271">
        <f>BSF309+1</f>
        <v>4</v>
      </c>
      <c r="BSG310" s="275" t="s">
        <v>217</v>
      </c>
      <c r="BSH310" s="271">
        <f>BSH309+1</f>
        <v>4</v>
      </c>
      <c r="BSI310" s="275" t="s">
        <v>217</v>
      </c>
      <c r="BSJ310" s="271">
        <f>BSJ309+1</f>
        <v>4</v>
      </c>
      <c r="BSK310" s="275" t="s">
        <v>217</v>
      </c>
      <c r="BSL310" s="271">
        <f>BSL309+1</f>
        <v>4</v>
      </c>
      <c r="BSM310" s="275" t="s">
        <v>217</v>
      </c>
      <c r="BSN310" s="271">
        <f>BSN309+1</f>
        <v>4</v>
      </c>
      <c r="BSO310" s="275" t="s">
        <v>217</v>
      </c>
      <c r="BSP310" s="271">
        <f>BSP309+1</f>
        <v>4</v>
      </c>
      <c r="BSQ310" s="275" t="s">
        <v>217</v>
      </c>
      <c r="BSR310" s="271">
        <f>BSR309+1</f>
        <v>4</v>
      </c>
      <c r="BSS310" s="275" t="s">
        <v>217</v>
      </c>
      <c r="BST310" s="271">
        <f>BST309+1</f>
        <v>4</v>
      </c>
      <c r="BSU310" s="275" t="s">
        <v>217</v>
      </c>
      <c r="BSV310" s="271">
        <f>BSV309+1</f>
        <v>4</v>
      </c>
      <c r="BSW310" s="275" t="s">
        <v>217</v>
      </c>
      <c r="BSX310" s="271">
        <f>BSX309+1</f>
        <v>4</v>
      </c>
      <c r="BSY310" s="275" t="s">
        <v>217</v>
      </c>
      <c r="BSZ310" s="271">
        <f>BSZ309+1</f>
        <v>4</v>
      </c>
      <c r="BTA310" s="275" t="s">
        <v>217</v>
      </c>
      <c r="BTB310" s="271">
        <f>BTB309+1</f>
        <v>4</v>
      </c>
      <c r="BTC310" s="275" t="s">
        <v>217</v>
      </c>
      <c r="BTD310" s="271">
        <f>BTD309+1</f>
        <v>4</v>
      </c>
      <c r="BTE310" s="275" t="s">
        <v>217</v>
      </c>
      <c r="BTF310" s="271">
        <f>BTF309+1</f>
        <v>4</v>
      </c>
      <c r="BTG310" s="275" t="s">
        <v>217</v>
      </c>
      <c r="BTH310" s="271">
        <f>BTH309+1</f>
        <v>4</v>
      </c>
      <c r="BTI310" s="275" t="s">
        <v>217</v>
      </c>
      <c r="BTJ310" s="271">
        <f>BTJ309+1</f>
        <v>4</v>
      </c>
      <c r="BTK310" s="275" t="s">
        <v>217</v>
      </c>
      <c r="BTL310" s="271">
        <f>BTL309+1</f>
        <v>4</v>
      </c>
      <c r="BTM310" s="275" t="s">
        <v>217</v>
      </c>
      <c r="BTN310" s="271">
        <f>BTN309+1</f>
        <v>4</v>
      </c>
      <c r="BTO310" s="275" t="s">
        <v>217</v>
      </c>
      <c r="BTP310" s="271">
        <f>BTP309+1</f>
        <v>4</v>
      </c>
      <c r="BTQ310" s="275" t="s">
        <v>217</v>
      </c>
      <c r="BTR310" s="271">
        <f>BTR309+1</f>
        <v>4</v>
      </c>
      <c r="BTS310" s="275" t="s">
        <v>217</v>
      </c>
      <c r="BTT310" s="271">
        <f>BTT309+1</f>
        <v>4</v>
      </c>
      <c r="BTU310" s="275" t="s">
        <v>217</v>
      </c>
      <c r="BTV310" s="271">
        <f>BTV309+1</f>
        <v>4</v>
      </c>
      <c r="BTW310" s="275" t="s">
        <v>217</v>
      </c>
      <c r="BTX310" s="271">
        <f>BTX309+1</f>
        <v>4</v>
      </c>
      <c r="BTY310" s="275" t="s">
        <v>217</v>
      </c>
      <c r="BTZ310" s="271">
        <f>BTZ309+1</f>
        <v>4</v>
      </c>
      <c r="BUA310" s="275" t="s">
        <v>217</v>
      </c>
      <c r="BUB310" s="271">
        <f>BUB309+1</f>
        <v>4</v>
      </c>
      <c r="BUC310" s="275" t="s">
        <v>217</v>
      </c>
      <c r="BUD310" s="271">
        <f>BUD309+1</f>
        <v>4</v>
      </c>
      <c r="BUE310" s="275" t="s">
        <v>217</v>
      </c>
      <c r="BUF310" s="271">
        <f>BUF309+1</f>
        <v>4</v>
      </c>
      <c r="BUG310" s="275" t="s">
        <v>217</v>
      </c>
      <c r="BUH310" s="271">
        <f>BUH309+1</f>
        <v>4</v>
      </c>
      <c r="BUI310" s="275" t="s">
        <v>217</v>
      </c>
      <c r="BUJ310" s="271">
        <f>BUJ309+1</f>
        <v>4</v>
      </c>
      <c r="BUK310" s="275" t="s">
        <v>217</v>
      </c>
      <c r="BUL310" s="271">
        <f>BUL309+1</f>
        <v>4</v>
      </c>
      <c r="BUM310" s="275" t="s">
        <v>217</v>
      </c>
      <c r="BUN310" s="271">
        <f>BUN309+1</f>
        <v>4</v>
      </c>
      <c r="BUO310" s="275" t="s">
        <v>217</v>
      </c>
      <c r="BUP310" s="271">
        <f>BUP309+1</f>
        <v>4</v>
      </c>
      <c r="BUQ310" s="275" t="s">
        <v>217</v>
      </c>
      <c r="BUR310" s="271">
        <f>BUR309+1</f>
        <v>4</v>
      </c>
      <c r="BUS310" s="275" t="s">
        <v>217</v>
      </c>
      <c r="BUT310" s="271">
        <f>BUT309+1</f>
        <v>4</v>
      </c>
      <c r="BUU310" s="275" t="s">
        <v>217</v>
      </c>
      <c r="BUV310" s="271">
        <f>BUV309+1</f>
        <v>4</v>
      </c>
      <c r="BUW310" s="275" t="s">
        <v>217</v>
      </c>
      <c r="BUX310" s="271">
        <f>BUX309+1</f>
        <v>4</v>
      </c>
      <c r="BUY310" s="275" t="s">
        <v>217</v>
      </c>
      <c r="BUZ310" s="271">
        <f>BUZ309+1</f>
        <v>4</v>
      </c>
      <c r="BVA310" s="275" t="s">
        <v>217</v>
      </c>
      <c r="BVB310" s="271">
        <f>BVB309+1</f>
        <v>4</v>
      </c>
      <c r="BVC310" s="275" t="s">
        <v>217</v>
      </c>
      <c r="BVD310" s="271">
        <f>BVD309+1</f>
        <v>4</v>
      </c>
      <c r="BVE310" s="275" t="s">
        <v>217</v>
      </c>
      <c r="BVF310" s="271">
        <f>BVF309+1</f>
        <v>4</v>
      </c>
      <c r="BVG310" s="275" t="s">
        <v>217</v>
      </c>
      <c r="BVH310" s="271">
        <f>BVH309+1</f>
        <v>4</v>
      </c>
      <c r="BVI310" s="275" t="s">
        <v>217</v>
      </c>
      <c r="BVJ310" s="271">
        <f>BVJ309+1</f>
        <v>4</v>
      </c>
      <c r="BVK310" s="275" t="s">
        <v>217</v>
      </c>
      <c r="BVL310" s="271">
        <f>BVL309+1</f>
        <v>4</v>
      </c>
      <c r="BVM310" s="275" t="s">
        <v>217</v>
      </c>
      <c r="BVN310" s="271">
        <f>BVN309+1</f>
        <v>4</v>
      </c>
      <c r="BVO310" s="275" t="s">
        <v>217</v>
      </c>
      <c r="BVP310" s="271">
        <f>BVP309+1</f>
        <v>4</v>
      </c>
      <c r="BVQ310" s="275" t="s">
        <v>217</v>
      </c>
      <c r="BVR310" s="271">
        <f>BVR309+1</f>
        <v>4</v>
      </c>
      <c r="BVS310" s="275" t="s">
        <v>217</v>
      </c>
      <c r="BVT310" s="271">
        <f>BVT309+1</f>
        <v>4</v>
      </c>
      <c r="BVU310" s="275" t="s">
        <v>217</v>
      </c>
      <c r="BVV310" s="271">
        <f>BVV309+1</f>
        <v>4</v>
      </c>
      <c r="BVW310" s="275" t="s">
        <v>217</v>
      </c>
      <c r="BVX310" s="271">
        <f>BVX309+1</f>
        <v>4</v>
      </c>
      <c r="BVY310" s="275" t="s">
        <v>217</v>
      </c>
      <c r="BVZ310" s="271">
        <f>BVZ309+1</f>
        <v>4</v>
      </c>
      <c r="BWA310" s="275" t="s">
        <v>217</v>
      </c>
      <c r="BWB310" s="271">
        <f>BWB309+1</f>
        <v>4</v>
      </c>
      <c r="BWC310" s="275" t="s">
        <v>217</v>
      </c>
      <c r="BWD310" s="271">
        <f>BWD309+1</f>
        <v>4</v>
      </c>
      <c r="BWE310" s="275" t="s">
        <v>217</v>
      </c>
      <c r="BWF310" s="271">
        <f>BWF309+1</f>
        <v>4</v>
      </c>
      <c r="BWG310" s="275" t="s">
        <v>217</v>
      </c>
      <c r="BWH310" s="271">
        <f>BWH309+1</f>
        <v>4</v>
      </c>
      <c r="BWI310" s="275" t="s">
        <v>217</v>
      </c>
      <c r="BWJ310" s="271">
        <f>BWJ309+1</f>
        <v>4</v>
      </c>
      <c r="BWK310" s="275" t="s">
        <v>217</v>
      </c>
      <c r="BWL310" s="271">
        <f>BWL309+1</f>
        <v>4</v>
      </c>
      <c r="BWM310" s="275" t="s">
        <v>217</v>
      </c>
      <c r="BWN310" s="271">
        <f>BWN309+1</f>
        <v>4</v>
      </c>
      <c r="BWO310" s="275" t="s">
        <v>217</v>
      </c>
      <c r="BWP310" s="271">
        <f>BWP309+1</f>
        <v>4</v>
      </c>
      <c r="BWQ310" s="275" t="s">
        <v>217</v>
      </c>
      <c r="BWR310" s="271">
        <f>BWR309+1</f>
        <v>4</v>
      </c>
      <c r="BWS310" s="275" t="s">
        <v>217</v>
      </c>
      <c r="BWT310" s="271">
        <f>BWT309+1</f>
        <v>4</v>
      </c>
      <c r="BWU310" s="275" t="s">
        <v>217</v>
      </c>
      <c r="BWV310" s="271">
        <f>BWV309+1</f>
        <v>4</v>
      </c>
      <c r="BWW310" s="275" t="s">
        <v>217</v>
      </c>
      <c r="BWX310" s="271">
        <f>BWX309+1</f>
        <v>4</v>
      </c>
      <c r="BWY310" s="275" t="s">
        <v>217</v>
      </c>
      <c r="BWZ310" s="271">
        <f>BWZ309+1</f>
        <v>4</v>
      </c>
      <c r="BXA310" s="275" t="s">
        <v>217</v>
      </c>
      <c r="BXB310" s="271">
        <f>BXB309+1</f>
        <v>4</v>
      </c>
      <c r="BXC310" s="275" t="s">
        <v>217</v>
      </c>
      <c r="BXD310" s="271">
        <f>BXD309+1</f>
        <v>4</v>
      </c>
      <c r="BXE310" s="275" t="s">
        <v>217</v>
      </c>
      <c r="BXF310" s="271">
        <f>BXF309+1</f>
        <v>4</v>
      </c>
      <c r="BXG310" s="275" t="s">
        <v>217</v>
      </c>
      <c r="BXH310" s="271">
        <f>BXH309+1</f>
        <v>4</v>
      </c>
      <c r="BXI310" s="275" t="s">
        <v>217</v>
      </c>
      <c r="BXJ310" s="271">
        <f>BXJ309+1</f>
        <v>4</v>
      </c>
      <c r="BXK310" s="275" t="s">
        <v>217</v>
      </c>
      <c r="BXL310" s="271">
        <f>BXL309+1</f>
        <v>4</v>
      </c>
      <c r="BXM310" s="275" t="s">
        <v>217</v>
      </c>
      <c r="BXN310" s="271">
        <f>BXN309+1</f>
        <v>4</v>
      </c>
      <c r="BXO310" s="275" t="s">
        <v>217</v>
      </c>
      <c r="BXP310" s="271">
        <f>BXP309+1</f>
        <v>4</v>
      </c>
      <c r="BXQ310" s="275" t="s">
        <v>217</v>
      </c>
      <c r="BXR310" s="271">
        <f>BXR309+1</f>
        <v>4</v>
      </c>
      <c r="BXS310" s="275" t="s">
        <v>217</v>
      </c>
      <c r="BXT310" s="271">
        <f>BXT309+1</f>
        <v>4</v>
      </c>
      <c r="BXU310" s="275" t="s">
        <v>217</v>
      </c>
      <c r="BXV310" s="271">
        <f>BXV309+1</f>
        <v>4</v>
      </c>
      <c r="BXW310" s="275" t="s">
        <v>217</v>
      </c>
      <c r="BXX310" s="271">
        <f>BXX309+1</f>
        <v>4</v>
      </c>
      <c r="BXY310" s="275" t="s">
        <v>217</v>
      </c>
      <c r="BXZ310" s="271">
        <f>BXZ309+1</f>
        <v>4</v>
      </c>
      <c r="BYA310" s="275" t="s">
        <v>217</v>
      </c>
      <c r="BYB310" s="271">
        <f>BYB309+1</f>
        <v>4</v>
      </c>
      <c r="BYC310" s="275" t="s">
        <v>217</v>
      </c>
      <c r="BYD310" s="271">
        <f>BYD309+1</f>
        <v>4</v>
      </c>
      <c r="BYE310" s="275" t="s">
        <v>217</v>
      </c>
      <c r="BYF310" s="271">
        <f>BYF309+1</f>
        <v>4</v>
      </c>
      <c r="BYG310" s="275" t="s">
        <v>217</v>
      </c>
      <c r="BYH310" s="271">
        <f>BYH309+1</f>
        <v>4</v>
      </c>
      <c r="BYI310" s="275" t="s">
        <v>217</v>
      </c>
      <c r="BYJ310" s="271">
        <f>BYJ309+1</f>
        <v>4</v>
      </c>
      <c r="BYK310" s="275" t="s">
        <v>217</v>
      </c>
      <c r="BYL310" s="271">
        <f>BYL309+1</f>
        <v>4</v>
      </c>
      <c r="BYM310" s="275" t="s">
        <v>217</v>
      </c>
      <c r="BYN310" s="271">
        <f>BYN309+1</f>
        <v>4</v>
      </c>
      <c r="BYO310" s="275" t="s">
        <v>217</v>
      </c>
      <c r="BYP310" s="271">
        <f>BYP309+1</f>
        <v>4</v>
      </c>
      <c r="BYQ310" s="275" t="s">
        <v>217</v>
      </c>
      <c r="BYR310" s="271">
        <f>BYR309+1</f>
        <v>4</v>
      </c>
      <c r="BYS310" s="275" t="s">
        <v>217</v>
      </c>
      <c r="BYT310" s="271">
        <f>BYT309+1</f>
        <v>4</v>
      </c>
      <c r="BYU310" s="275" t="s">
        <v>217</v>
      </c>
      <c r="BYV310" s="271">
        <f>BYV309+1</f>
        <v>4</v>
      </c>
      <c r="BYW310" s="275" t="s">
        <v>217</v>
      </c>
      <c r="BYX310" s="271">
        <f>BYX309+1</f>
        <v>4</v>
      </c>
      <c r="BYY310" s="275" t="s">
        <v>217</v>
      </c>
      <c r="BYZ310" s="271">
        <f>BYZ309+1</f>
        <v>4</v>
      </c>
      <c r="BZA310" s="275" t="s">
        <v>217</v>
      </c>
      <c r="BZB310" s="271">
        <f>BZB309+1</f>
        <v>4</v>
      </c>
      <c r="BZC310" s="275" t="s">
        <v>217</v>
      </c>
      <c r="BZD310" s="271">
        <f>BZD309+1</f>
        <v>4</v>
      </c>
      <c r="BZE310" s="275" t="s">
        <v>217</v>
      </c>
      <c r="BZF310" s="271">
        <f>BZF309+1</f>
        <v>4</v>
      </c>
      <c r="BZG310" s="275" t="s">
        <v>217</v>
      </c>
      <c r="BZH310" s="271">
        <f>BZH309+1</f>
        <v>4</v>
      </c>
      <c r="BZI310" s="275" t="s">
        <v>217</v>
      </c>
      <c r="BZJ310" s="271">
        <f>BZJ309+1</f>
        <v>4</v>
      </c>
      <c r="BZK310" s="275" t="s">
        <v>217</v>
      </c>
      <c r="BZL310" s="271">
        <f>BZL309+1</f>
        <v>4</v>
      </c>
      <c r="BZM310" s="275" t="s">
        <v>217</v>
      </c>
      <c r="BZN310" s="271">
        <f>BZN309+1</f>
        <v>4</v>
      </c>
      <c r="BZO310" s="275" t="s">
        <v>217</v>
      </c>
      <c r="BZP310" s="271">
        <f>BZP309+1</f>
        <v>4</v>
      </c>
      <c r="BZQ310" s="275" t="s">
        <v>217</v>
      </c>
      <c r="BZR310" s="271">
        <f>BZR309+1</f>
        <v>4</v>
      </c>
      <c r="BZS310" s="275" t="s">
        <v>217</v>
      </c>
      <c r="BZT310" s="271">
        <f>BZT309+1</f>
        <v>4</v>
      </c>
      <c r="BZU310" s="275" t="s">
        <v>217</v>
      </c>
      <c r="BZV310" s="271">
        <f>BZV309+1</f>
        <v>4</v>
      </c>
      <c r="BZW310" s="275" t="s">
        <v>217</v>
      </c>
      <c r="BZX310" s="271">
        <f>BZX309+1</f>
        <v>4</v>
      </c>
      <c r="BZY310" s="275" t="s">
        <v>217</v>
      </c>
      <c r="BZZ310" s="271">
        <f>BZZ309+1</f>
        <v>4</v>
      </c>
      <c r="CAA310" s="275" t="s">
        <v>217</v>
      </c>
      <c r="CAB310" s="271">
        <f>CAB309+1</f>
        <v>4</v>
      </c>
      <c r="CAC310" s="275" t="s">
        <v>217</v>
      </c>
      <c r="CAD310" s="271">
        <f>CAD309+1</f>
        <v>4</v>
      </c>
      <c r="CAE310" s="275" t="s">
        <v>217</v>
      </c>
      <c r="CAF310" s="271">
        <f>CAF309+1</f>
        <v>4</v>
      </c>
      <c r="CAG310" s="275" t="s">
        <v>217</v>
      </c>
      <c r="CAH310" s="271">
        <f>CAH309+1</f>
        <v>4</v>
      </c>
      <c r="CAI310" s="275" t="s">
        <v>217</v>
      </c>
      <c r="CAJ310" s="271">
        <f>CAJ309+1</f>
        <v>4</v>
      </c>
      <c r="CAK310" s="275" t="s">
        <v>217</v>
      </c>
      <c r="CAL310" s="271">
        <f>CAL309+1</f>
        <v>4</v>
      </c>
      <c r="CAM310" s="275" t="s">
        <v>217</v>
      </c>
      <c r="CAN310" s="271">
        <f>CAN309+1</f>
        <v>4</v>
      </c>
      <c r="CAO310" s="275" t="s">
        <v>217</v>
      </c>
      <c r="CAP310" s="271">
        <f>CAP309+1</f>
        <v>4</v>
      </c>
      <c r="CAQ310" s="275" t="s">
        <v>217</v>
      </c>
      <c r="CAR310" s="271">
        <f>CAR309+1</f>
        <v>4</v>
      </c>
      <c r="CAS310" s="275" t="s">
        <v>217</v>
      </c>
      <c r="CAT310" s="271">
        <f>CAT309+1</f>
        <v>4</v>
      </c>
      <c r="CAU310" s="275" t="s">
        <v>217</v>
      </c>
      <c r="CAV310" s="271">
        <f>CAV309+1</f>
        <v>4</v>
      </c>
      <c r="CAW310" s="275" t="s">
        <v>217</v>
      </c>
      <c r="CAX310" s="271">
        <f>CAX309+1</f>
        <v>4</v>
      </c>
      <c r="CAY310" s="275" t="s">
        <v>217</v>
      </c>
      <c r="CAZ310" s="271">
        <f>CAZ309+1</f>
        <v>4</v>
      </c>
      <c r="CBA310" s="275" t="s">
        <v>217</v>
      </c>
      <c r="CBB310" s="271">
        <f>CBB309+1</f>
        <v>4</v>
      </c>
      <c r="CBC310" s="275" t="s">
        <v>217</v>
      </c>
      <c r="CBD310" s="271">
        <f>CBD309+1</f>
        <v>4</v>
      </c>
      <c r="CBE310" s="275" t="s">
        <v>217</v>
      </c>
      <c r="CBF310" s="271">
        <f>CBF309+1</f>
        <v>4</v>
      </c>
      <c r="CBG310" s="275" t="s">
        <v>217</v>
      </c>
      <c r="CBH310" s="271">
        <f>CBH309+1</f>
        <v>4</v>
      </c>
      <c r="CBI310" s="275" t="s">
        <v>217</v>
      </c>
      <c r="CBJ310" s="271">
        <f>CBJ309+1</f>
        <v>4</v>
      </c>
      <c r="CBK310" s="275" t="s">
        <v>217</v>
      </c>
      <c r="CBL310" s="271">
        <f>CBL309+1</f>
        <v>4</v>
      </c>
      <c r="CBM310" s="275" t="s">
        <v>217</v>
      </c>
      <c r="CBN310" s="271">
        <f>CBN309+1</f>
        <v>4</v>
      </c>
      <c r="CBO310" s="275" t="s">
        <v>217</v>
      </c>
      <c r="CBP310" s="271">
        <f>CBP309+1</f>
        <v>4</v>
      </c>
      <c r="CBQ310" s="275" t="s">
        <v>217</v>
      </c>
      <c r="CBR310" s="271">
        <f>CBR309+1</f>
        <v>4</v>
      </c>
      <c r="CBS310" s="275" t="s">
        <v>217</v>
      </c>
      <c r="CBT310" s="271">
        <f>CBT309+1</f>
        <v>4</v>
      </c>
      <c r="CBU310" s="275" t="s">
        <v>217</v>
      </c>
      <c r="CBV310" s="271">
        <f>CBV309+1</f>
        <v>4</v>
      </c>
      <c r="CBW310" s="275" t="s">
        <v>217</v>
      </c>
      <c r="CBX310" s="271">
        <f>CBX309+1</f>
        <v>4</v>
      </c>
      <c r="CBY310" s="275" t="s">
        <v>217</v>
      </c>
      <c r="CBZ310" s="271">
        <f>CBZ309+1</f>
        <v>4</v>
      </c>
      <c r="CCA310" s="275" t="s">
        <v>217</v>
      </c>
      <c r="CCB310" s="271">
        <f>CCB309+1</f>
        <v>4</v>
      </c>
      <c r="CCC310" s="275" t="s">
        <v>217</v>
      </c>
      <c r="CCD310" s="271">
        <f>CCD309+1</f>
        <v>4</v>
      </c>
      <c r="CCE310" s="275" t="s">
        <v>217</v>
      </c>
      <c r="CCF310" s="271">
        <f>CCF309+1</f>
        <v>4</v>
      </c>
      <c r="CCG310" s="275" t="s">
        <v>217</v>
      </c>
      <c r="CCH310" s="271">
        <f>CCH309+1</f>
        <v>4</v>
      </c>
      <c r="CCI310" s="275" t="s">
        <v>217</v>
      </c>
      <c r="CCJ310" s="271">
        <f>CCJ309+1</f>
        <v>4</v>
      </c>
      <c r="CCK310" s="275" t="s">
        <v>217</v>
      </c>
      <c r="CCL310" s="271">
        <f>CCL309+1</f>
        <v>4</v>
      </c>
      <c r="CCM310" s="275" t="s">
        <v>217</v>
      </c>
      <c r="CCN310" s="271">
        <f>CCN309+1</f>
        <v>4</v>
      </c>
      <c r="CCO310" s="275" t="s">
        <v>217</v>
      </c>
      <c r="CCP310" s="271">
        <f>CCP309+1</f>
        <v>4</v>
      </c>
      <c r="CCQ310" s="275" t="s">
        <v>217</v>
      </c>
      <c r="CCR310" s="271">
        <f>CCR309+1</f>
        <v>4</v>
      </c>
      <c r="CCS310" s="275" t="s">
        <v>217</v>
      </c>
      <c r="CCT310" s="271">
        <f>CCT309+1</f>
        <v>4</v>
      </c>
      <c r="CCU310" s="275" t="s">
        <v>217</v>
      </c>
      <c r="CCV310" s="271">
        <f>CCV309+1</f>
        <v>4</v>
      </c>
      <c r="CCW310" s="275" t="s">
        <v>217</v>
      </c>
      <c r="CCX310" s="271">
        <f>CCX309+1</f>
        <v>4</v>
      </c>
      <c r="CCY310" s="275" t="s">
        <v>217</v>
      </c>
      <c r="CCZ310" s="271">
        <f>CCZ309+1</f>
        <v>4</v>
      </c>
      <c r="CDA310" s="275" t="s">
        <v>217</v>
      </c>
      <c r="CDB310" s="271">
        <f>CDB309+1</f>
        <v>4</v>
      </c>
      <c r="CDC310" s="275" t="s">
        <v>217</v>
      </c>
      <c r="CDD310" s="271">
        <f>CDD309+1</f>
        <v>4</v>
      </c>
      <c r="CDE310" s="275" t="s">
        <v>217</v>
      </c>
      <c r="CDF310" s="271">
        <f>CDF309+1</f>
        <v>4</v>
      </c>
      <c r="CDG310" s="275" t="s">
        <v>217</v>
      </c>
      <c r="CDH310" s="271">
        <f>CDH309+1</f>
        <v>4</v>
      </c>
      <c r="CDI310" s="275" t="s">
        <v>217</v>
      </c>
      <c r="CDJ310" s="271">
        <f>CDJ309+1</f>
        <v>4</v>
      </c>
      <c r="CDK310" s="275" t="s">
        <v>217</v>
      </c>
      <c r="CDL310" s="271">
        <f>CDL309+1</f>
        <v>4</v>
      </c>
      <c r="CDM310" s="275" t="s">
        <v>217</v>
      </c>
      <c r="CDN310" s="271">
        <f>CDN309+1</f>
        <v>4</v>
      </c>
      <c r="CDO310" s="275" t="s">
        <v>217</v>
      </c>
      <c r="CDP310" s="271">
        <f>CDP309+1</f>
        <v>4</v>
      </c>
      <c r="CDQ310" s="275" t="s">
        <v>217</v>
      </c>
      <c r="CDR310" s="271">
        <f>CDR309+1</f>
        <v>4</v>
      </c>
      <c r="CDS310" s="275" t="s">
        <v>217</v>
      </c>
      <c r="CDT310" s="271">
        <f>CDT309+1</f>
        <v>4</v>
      </c>
      <c r="CDU310" s="275" t="s">
        <v>217</v>
      </c>
      <c r="CDV310" s="271">
        <f>CDV309+1</f>
        <v>4</v>
      </c>
      <c r="CDW310" s="275" t="s">
        <v>217</v>
      </c>
      <c r="CDX310" s="271">
        <f>CDX309+1</f>
        <v>4</v>
      </c>
      <c r="CDY310" s="275" t="s">
        <v>217</v>
      </c>
      <c r="CDZ310" s="271">
        <f>CDZ309+1</f>
        <v>4</v>
      </c>
      <c r="CEA310" s="275" t="s">
        <v>217</v>
      </c>
      <c r="CEB310" s="271">
        <f>CEB309+1</f>
        <v>4</v>
      </c>
      <c r="CEC310" s="275" t="s">
        <v>217</v>
      </c>
      <c r="CED310" s="271">
        <f>CED309+1</f>
        <v>4</v>
      </c>
      <c r="CEE310" s="275" t="s">
        <v>217</v>
      </c>
      <c r="CEF310" s="271">
        <f>CEF309+1</f>
        <v>4</v>
      </c>
      <c r="CEG310" s="275" t="s">
        <v>217</v>
      </c>
      <c r="CEH310" s="271">
        <f>CEH309+1</f>
        <v>4</v>
      </c>
      <c r="CEI310" s="275" t="s">
        <v>217</v>
      </c>
      <c r="CEJ310" s="271">
        <f>CEJ309+1</f>
        <v>4</v>
      </c>
      <c r="CEK310" s="275" t="s">
        <v>217</v>
      </c>
      <c r="CEL310" s="271">
        <f>CEL309+1</f>
        <v>4</v>
      </c>
      <c r="CEM310" s="275" t="s">
        <v>217</v>
      </c>
      <c r="CEN310" s="271">
        <f>CEN309+1</f>
        <v>4</v>
      </c>
      <c r="CEO310" s="275" t="s">
        <v>217</v>
      </c>
      <c r="CEP310" s="271">
        <f>CEP309+1</f>
        <v>4</v>
      </c>
      <c r="CEQ310" s="275" t="s">
        <v>217</v>
      </c>
      <c r="CER310" s="271">
        <f>CER309+1</f>
        <v>4</v>
      </c>
      <c r="CES310" s="275" t="s">
        <v>217</v>
      </c>
      <c r="CET310" s="271">
        <f>CET309+1</f>
        <v>4</v>
      </c>
      <c r="CEU310" s="275" t="s">
        <v>217</v>
      </c>
      <c r="CEV310" s="271">
        <f>CEV309+1</f>
        <v>4</v>
      </c>
      <c r="CEW310" s="275" t="s">
        <v>217</v>
      </c>
      <c r="CEX310" s="271">
        <f>CEX309+1</f>
        <v>4</v>
      </c>
      <c r="CEY310" s="275" t="s">
        <v>217</v>
      </c>
      <c r="CEZ310" s="271">
        <f>CEZ309+1</f>
        <v>4</v>
      </c>
      <c r="CFA310" s="275" t="s">
        <v>217</v>
      </c>
      <c r="CFB310" s="271">
        <f>CFB309+1</f>
        <v>4</v>
      </c>
      <c r="CFC310" s="275" t="s">
        <v>217</v>
      </c>
      <c r="CFD310" s="271">
        <f>CFD309+1</f>
        <v>4</v>
      </c>
      <c r="CFE310" s="275" t="s">
        <v>217</v>
      </c>
      <c r="CFF310" s="271">
        <f>CFF309+1</f>
        <v>4</v>
      </c>
      <c r="CFG310" s="275" t="s">
        <v>217</v>
      </c>
      <c r="CFH310" s="271">
        <f>CFH309+1</f>
        <v>4</v>
      </c>
      <c r="CFI310" s="275" t="s">
        <v>217</v>
      </c>
      <c r="CFJ310" s="271">
        <f>CFJ309+1</f>
        <v>4</v>
      </c>
      <c r="CFK310" s="275" t="s">
        <v>217</v>
      </c>
      <c r="CFL310" s="271">
        <f>CFL309+1</f>
        <v>4</v>
      </c>
      <c r="CFM310" s="275" t="s">
        <v>217</v>
      </c>
      <c r="CFN310" s="271">
        <f>CFN309+1</f>
        <v>4</v>
      </c>
      <c r="CFO310" s="275" t="s">
        <v>217</v>
      </c>
      <c r="CFP310" s="271">
        <f>CFP309+1</f>
        <v>4</v>
      </c>
      <c r="CFQ310" s="275" t="s">
        <v>217</v>
      </c>
      <c r="CFR310" s="271">
        <f>CFR309+1</f>
        <v>4</v>
      </c>
      <c r="CFS310" s="275" t="s">
        <v>217</v>
      </c>
      <c r="CFT310" s="271">
        <f>CFT309+1</f>
        <v>4</v>
      </c>
      <c r="CFU310" s="275" t="s">
        <v>217</v>
      </c>
      <c r="CFV310" s="271">
        <f>CFV309+1</f>
        <v>4</v>
      </c>
      <c r="CFW310" s="275" t="s">
        <v>217</v>
      </c>
      <c r="CFX310" s="271">
        <f>CFX309+1</f>
        <v>4</v>
      </c>
      <c r="CFY310" s="275" t="s">
        <v>217</v>
      </c>
      <c r="CFZ310" s="271">
        <f>CFZ309+1</f>
        <v>4</v>
      </c>
      <c r="CGA310" s="275" t="s">
        <v>217</v>
      </c>
      <c r="CGB310" s="271">
        <f>CGB309+1</f>
        <v>4</v>
      </c>
      <c r="CGC310" s="275" t="s">
        <v>217</v>
      </c>
      <c r="CGD310" s="271">
        <f>CGD309+1</f>
        <v>4</v>
      </c>
      <c r="CGE310" s="275" t="s">
        <v>217</v>
      </c>
      <c r="CGF310" s="271">
        <f>CGF309+1</f>
        <v>4</v>
      </c>
      <c r="CGG310" s="275" t="s">
        <v>217</v>
      </c>
      <c r="CGH310" s="271">
        <f>CGH309+1</f>
        <v>4</v>
      </c>
      <c r="CGI310" s="275" t="s">
        <v>217</v>
      </c>
      <c r="CGJ310" s="271">
        <f>CGJ309+1</f>
        <v>4</v>
      </c>
      <c r="CGK310" s="275" t="s">
        <v>217</v>
      </c>
      <c r="CGL310" s="271">
        <f>CGL309+1</f>
        <v>4</v>
      </c>
      <c r="CGM310" s="275" t="s">
        <v>217</v>
      </c>
      <c r="CGN310" s="271">
        <f>CGN309+1</f>
        <v>4</v>
      </c>
      <c r="CGO310" s="275" t="s">
        <v>217</v>
      </c>
      <c r="CGP310" s="271">
        <f>CGP309+1</f>
        <v>4</v>
      </c>
      <c r="CGQ310" s="275" t="s">
        <v>217</v>
      </c>
      <c r="CGR310" s="271">
        <f>CGR309+1</f>
        <v>4</v>
      </c>
      <c r="CGS310" s="275" t="s">
        <v>217</v>
      </c>
      <c r="CGT310" s="271">
        <f>CGT309+1</f>
        <v>4</v>
      </c>
      <c r="CGU310" s="275" t="s">
        <v>217</v>
      </c>
      <c r="CGV310" s="271">
        <f>CGV309+1</f>
        <v>4</v>
      </c>
      <c r="CGW310" s="275" t="s">
        <v>217</v>
      </c>
      <c r="CGX310" s="271">
        <f>CGX309+1</f>
        <v>4</v>
      </c>
      <c r="CGY310" s="275" t="s">
        <v>217</v>
      </c>
      <c r="CGZ310" s="271">
        <f>CGZ309+1</f>
        <v>4</v>
      </c>
      <c r="CHA310" s="275" t="s">
        <v>217</v>
      </c>
      <c r="CHB310" s="271">
        <f>CHB309+1</f>
        <v>4</v>
      </c>
      <c r="CHC310" s="275" t="s">
        <v>217</v>
      </c>
      <c r="CHD310" s="271">
        <f>CHD309+1</f>
        <v>4</v>
      </c>
      <c r="CHE310" s="275" t="s">
        <v>217</v>
      </c>
      <c r="CHF310" s="271">
        <f>CHF309+1</f>
        <v>4</v>
      </c>
      <c r="CHG310" s="275" t="s">
        <v>217</v>
      </c>
      <c r="CHH310" s="271">
        <f>CHH309+1</f>
        <v>4</v>
      </c>
      <c r="CHI310" s="275" t="s">
        <v>217</v>
      </c>
      <c r="CHJ310" s="271">
        <f>CHJ309+1</f>
        <v>4</v>
      </c>
      <c r="CHK310" s="275" t="s">
        <v>217</v>
      </c>
      <c r="CHL310" s="271">
        <f>CHL309+1</f>
        <v>4</v>
      </c>
      <c r="CHM310" s="275" t="s">
        <v>217</v>
      </c>
      <c r="CHN310" s="271">
        <f>CHN309+1</f>
        <v>4</v>
      </c>
      <c r="CHO310" s="275" t="s">
        <v>217</v>
      </c>
      <c r="CHP310" s="271">
        <f>CHP309+1</f>
        <v>4</v>
      </c>
      <c r="CHQ310" s="275" t="s">
        <v>217</v>
      </c>
      <c r="CHR310" s="271">
        <f>CHR309+1</f>
        <v>4</v>
      </c>
      <c r="CHS310" s="275" t="s">
        <v>217</v>
      </c>
      <c r="CHT310" s="271">
        <f>CHT309+1</f>
        <v>4</v>
      </c>
      <c r="CHU310" s="275" t="s">
        <v>217</v>
      </c>
      <c r="CHV310" s="271">
        <f>CHV309+1</f>
        <v>4</v>
      </c>
      <c r="CHW310" s="275" t="s">
        <v>217</v>
      </c>
      <c r="CHX310" s="271">
        <f>CHX309+1</f>
        <v>4</v>
      </c>
      <c r="CHY310" s="275" t="s">
        <v>217</v>
      </c>
      <c r="CHZ310" s="271">
        <f>CHZ309+1</f>
        <v>4</v>
      </c>
      <c r="CIA310" s="275" t="s">
        <v>217</v>
      </c>
      <c r="CIB310" s="271">
        <f>CIB309+1</f>
        <v>4</v>
      </c>
      <c r="CIC310" s="275" t="s">
        <v>217</v>
      </c>
      <c r="CID310" s="271">
        <f>CID309+1</f>
        <v>4</v>
      </c>
      <c r="CIE310" s="275" t="s">
        <v>217</v>
      </c>
      <c r="CIF310" s="271">
        <f>CIF309+1</f>
        <v>4</v>
      </c>
      <c r="CIG310" s="275" t="s">
        <v>217</v>
      </c>
      <c r="CIH310" s="271">
        <f>CIH309+1</f>
        <v>4</v>
      </c>
      <c r="CII310" s="275" t="s">
        <v>217</v>
      </c>
      <c r="CIJ310" s="271">
        <f>CIJ309+1</f>
        <v>4</v>
      </c>
      <c r="CIK310" s="275" t="s">
        <v>217</v>
      </c>
      <c r="CIL310" s="271">
        <f>CIL309+1</f>
        <v>4</v>
      </c>
      <c r="CIM310" s="275" t="s">
        <v>217</v>
      </c>
      <c r="CIN310" s="271">
        <f>CIN309+1</f>
        <v>4</v>
      </c>
      <c r="CIO310" s="275" t="s">
        <v>217</v>
      </c>
      <c r="CIP310" s="271">
        <f>CIP309+1</f>
        <v>4</v>
      </c>
      <c r="CIQ310" s="275" t="s">
        <v>217</v>
      </c>
      <c r="CIR310" s="271">
        <f>CIR309+1</f>
        <v>4</v>
      </c>
      <c r="CIS310" s="275" t="s">
        <v>217</v>
      </c>
      <c r="CIT310" s="271">
        <f>CIT309+1</f>
        <v>4</v>
      </c>
      <c r="CIU310" s="275" t="s">
        <v>217</v>
      </c>
      <c r="CIV310" s="271">
        <f>CIV309+1</f>
        <v>4</v>
      </c>
      <c r="CIW310" s="275" t="s">
        <v>217</v>
      </c>
      <c r="CIX310" s="271">
        <f>CIX309+1</f>
        <v>4</v>
      </c>
      <c r="CIY310" s="275" t="s">
        <v>217</v>
      </c>
      <c r="CIZ310" s="271">
        <f>CIZ309+1</f>
        <v>4</v>
      </c>
      <c r="CJA310" s="275" t="s">
        <v>217</v>
      </c>
      <c r="CJB310" s="271">
        <f>CJB309+1</f>
        <v>4</v>
      </c>
      <c r="CJC310" s="275" t="s">
        <v>217</v>
      </c>
      <c r="CJD310" s="271">
        <f>CJD309+1</f>
        <v>4</v>
      </c>
      <c r="CJE310" s="275" t="s">
        <v>217</v>
      </c>
      <c r="CJF310" s="271">
        <f>CJF309+1</f>
        <v>4</v>
      </c>
      <c r="CJG310" s="275" t="s">
        <v>217</v>
      </c>
      <c r="CJH310" s="271">
        <f>CJH309+1</f>
        <v>4</v>
      </c>
      <c r="CJI310" s="275" t="s">
        <v>217</v>
      </c>
      <c r="CJJ310" s="271">
        <f>CJJ309+1</f>
        <v>4</v>
      </c>
      <c r="CJK310" s="275" t="s">
        <v>217</v>
      </c>
      <c r="CJL310" s="271">
        <f>CJL309+1</f>
        <v>4</v>
      </c>
      <c r="CJM310" s="275" t="s">
        <v>217</v>
      </c>
      <c r="CJN310" s="271">
        <f>CJN309+1</f>
        <v>4</v>
      </c>
      <c r="CJO310" s="275" t="s">
        <v>217</v>
      </c>
      <c r="CJP310" s="271">
        <f>CJP309+1</f>
        <v>4</v>
      </c>
      <c r="CJQ310" s="275" t="s">
        <v>217</v>
      </c>
      <c r="CJR310" s="271">
        <f>CJR309+1</f>
        <v>4</v>
      </c>
      <c r="CJS310" s="275" t="s">
        <v>217</v>
      </c>
      <c r="CJT310" s="271">
        <f>CJT309+1</f>
        <v>4</v>
      </c>
      <c r="CJU310" s="275" t="s">
        <v>217</v>
      </c>
      <c r="CJV310" s="271">
        <f>CJV309+1</f>
        <v>4</v>
      </c>
      <c r="CJW310" s="275" t="s">
        <v>217</v>
      </c>
      <c r="CJX310" s="271">
        <f>CJX309+1</f>
        <v>4</v>
      </c>
      <c r="CJY310" s="275" t="s">
        <v>217</v>
      </c>
      <c r="CJZ310" s="271">
        <f>CJZ309+1</f>
        <v>4</v>
      </c>
      <c r="CKA310" s="275" t="s">
        <v>217</v>
      </c>
      <c r="CKB310" s="271">
        <f>CKB309+1</f>
        <v>4</v>
      </c>
      <c r="CKC310" s="275" t="s">
        <v>217</v>
      </c>
      <c r="CKD310" s="271">
        <f>CKD309+1</f>
        <v>4</v>
      </c>
      <c r="CKE310" s="275" t="s">
        <v>217</v>
      </c>
      <c r="CKF310" s="271">
        <f>CKF309+1</f>
        <v>4</v>
      </c>
      <c r="CKG310" s="275" t="s">
        <v>217</v>
      </c>
      <c r="CKH310" s="271">
        <f>CKH309+1</f>
        <v>4</v>
      </c>
      <c r="CKI310" s="275" t="s">
        <v>217</v>
      </c>
      <c r="CKJ310" s="271">
        <f>CKJ309+1</f>
        <v>4</v>
      </c>
      <c r="CKK310" s="275" t="s">
        <v>217</v>
      </c>
      <c r="CKL310" s="271">
        <f>CKL309+1</f>
        <v>4</v>
      </c>
      <c r="CKM310" s="275" t="s">
        <v>217</v>
      </c>
      <c r="CKN310" s="271">
        <f>CKN309+1</f>
        <v>4</v>
      </c>
      <c r="CKO310" s="275" t="s">
        <v>217</v>
      </c>
      <c r="CKP310" s="271">
        <f>CKP309+1</f>
        <v>4</v>
      </c>
      <c r="CKQ310" s="275" t="s">
        <v>217</v>
      </c>
      <c r="CKR310" s="271">
        <f>CKR309+1</f>
        <v>4</v>
      </c>
      <c r="CKS310" s="275" t="s">
        <v>217</v>
      </c>
      <c r="CKT310" s="271">
        <f>CKT309+1</f>
        <v>4</v>
      </c>
      <c r="CKU310" s="275" t="s">
        <v>217</v>
      </c>
      <c r="CKV310" s="271">
        <f>CKV309+1</f>
        <v>4</v>
      </c>
      <c r="CKW310" s="275" t="s">
        <v>217</v>
      </c>
      <c r="CKX310" s="271">
        <f>CKX309+1</f>
        <v>4</v>
      </c>
      <c r="CKY310" s="275" t="s">
        <v>217</v>
      </c>
      <c r="CKZ310" s="271">
        <f>CKZ309+1</f>
        <v>4</v>
      </c>
      <c r="CLA310" s="275" t="s">
        <v>217</v>
      </c>
      <c r="CLB310" s="271">
        <f>CLB309+1</f>
        <v>4</v>
      </c>
      <c r="CLC310" s="275" t="s">
        <v>217</v>
      </c>
      <c r="CLD310" s="271">
        <f>CLD309+1</f>
        <v>4</v>
      </c>
      <c r="CLE310" s="275" t="s">
        <v>217</v>
      </c>
      <c r="CLF310" s="271">
        <f>CLF309+1</f>
        <v>4</v>
      </c>
      <c r="CLG310" s="275" t="s">
        <v>217</v>
      </c>
      <c r="CLH310" s="271">
        <f>CLH309+1</f>
        <v>4</v>
      </c>
      <c r="CLI310" s="275" t="s">
        <v>217</v>
      </c>
      <c r="CLJ310" s="271">
        <f>CLJ309+1</f>
        <v>4</v>
      </c>
      <c r="CLK310" s="275" t="s">
        <v>217</v>
      </c>
      <c r="CLL310" s="271">
        <f>CLL309+1</f>
        <v>4</v>
      </c>
      <c r="CLM310" s="275" t="s">
        <v>217</v>
      </c>
      <c r="CLN310" s="271">
        <f>CLN309+1</f>
        <v>4</v>
      </c>
      <c r="CLO310" s="275" t="s">
        <v>217</v>
      </c>
      <c r="CLP310" s="271">
        <f>CLP309+1</f>
        <v>4</v>
      </c>
      <c r="CLQ310" s="275" t="s">
        <v>217</v>
      </c>
      <c r="CLR310" s="271">
        <f>CLR309+1</f>
        <v>4</v>
      </c>
      <c r="CLS310" s="275" t="s">
        <v>217</v>
      </c>
      <c r="CLT310" s="271">
        <f>CLT309+1</f>
        <v>4</v>
      </c>
      <c r="CLU310" s="275" t="s">
        <v>217</v>
      </c>
      <c r="CLV310" s="271">
        <f>CLV309+1</f>
        <v>4</v>
      </c>
      <c r="CLW310" s="275" t="s">
        <v>217</v>
      </c>
      <c r="CLX310" s="271">
        <f>CLX309+1</f>
        <v>4</v>
      </c>
      <c r="CLY310" s="275" t="s">
        <v>217</v>
      </c>
      <c r="CLZ310" s="271">
        <f>CLZ309+1</f>
        <v>4</v>
      </c>
      <c r="CMA310" s="275" t="s">
        <v>217</v>
      </c>
      <c r="CMB310" s="271">
        <f>CMB309+1</f>
        <v>4</v>
      </c>
      <c r="CMC310" s="275" t="s">
        <v>217</v>
      </c>
      <c r="CMD310" s="271">
        <f>CMD309+1</f>
        <v>4</v>
      </c>
      <c r="CME310" s="275" t="s">
        <v>217</v>
      </c>
      <c r="CMF310" s="271">
        <f>CMF309+1</f>
        <v>4</v>
      </c>
      <c r="CMG310" s="275" t="s">
        <v>217</v>
      </c>
      <c r="CMH310" s="271">
        <f>CMH309+1</f>
        <v>4</v>
      </c>
      <c r="CMI310" s="275" t="s">
        <v>217</v>
      </c>
      <c r="CMJ310" s="271">
        <f>CMJ309+1</f>
        <v>4</v>
      </c>
      <c r="CMK310" s="275" t="s">
        <v>217</v>
      </c>
      <c r="CML310" s="271">
        <f>CML309+1</f>
        <v>4</v>
      </c>
      <c r="CMM310" s="275" t="s">
        <v>217</v>
      </c>
      <c r="CMN310" s="271">
        <f>CMN309+1</f>
        <v>4</v>
      </c>
      <c r="CMO310" s="275" t="s">
        <v>217</v>
      </c>
      <c r="CMP310" s="271">
        <f>CMP309+1</f>
        <v>4</v>
      </c>
      <c r="CMQ310" s="275" t="s">
        <v>217</v>
      </c>
      <c r="CMR310" s="271">
        <f>CMR309+1</f>
        <v>4</v>
      </c>
      <c r="CMS310" s="275" t="s">
        <v>217</v>
      </c>
      <c r="CMT310" s="271">
        <f>CMT309+1</f>
        <v>4</v>
      </c>
      <c r="CMU310" s="275" t="s">
        <v>217</v>
      </c>
      <c r="CMV310" s="271">
        <f>CMV309+1</f>
        <v>4</v>
      </c>
      <c r="CMW310" s="275" t="s">
        <v>217</v>
      </c>
      <c r="CMX310" s="271">
        <f>CMX309+1</f>
        <v>4</v>
      </c>
      <c r="CMY310" s="275" t="s">
        <v>217</v>
      </c>
      <c r="CMZ310" s="271">
        <f>CMZ309+1</f>
        <v>4</v>
      </c>
      <c r="CNA310" s="275" t="s">
        <v>217</v>
      </c>
      <c r="CNB310" s="271">
        <f>CNB309+1</f>
        <v>4</v>
      </c>
      <c r="CNC310" s="275" t="s">
        <v>217</v>
      </c>
      <c r="CND310" s="271">
        <f>CND309+1</f>
        <v>4</v>
      </c>
      <c r="CNE310" s="275" t="s">
        <v>217</v>
      </c>
      <c r="CNF310" s="271">
        <f>CNF309+1</f>
        <v>4</v>
      </c>
      <c r="CNG310" s="275" t="s">
        <v>217</v>
      </c>
      <c r="CNH310" s="271">
        <f>CNH309+1</f>
        <v>4</v>
      </c>
      <c r="CNI310" s="275" t="s">
        <v>217</v>
      </c>
      <c r="CNJ310" s="271">
        <f>CNJ309+1</f>
        <v>4</v>
      </c>
      <c r="CNK310" s="275" t="s">
        <v>217</v>
      </c>
      <c r="CNL310" s="271">
        <f>CNL309+1</f>
        <v>4</v>
      </c>
      <c r="CNM310" s="275" t="s">
        <v>217</v>
      </c>
      <c r="CNN310" s="271">
        <f>CNN309+1</f>
        <v>4</v>
      </c>
      <c r="CNO310" s="275" t="s">
        <v>217</v>
      </c>
      <c r="CNP310" s="271">
        <f>CNP309+1</f>
        <v>4</v>
      </c>
      <c r="CNQ310" s="275" t="s">
        <v>217</v>
      </c>
      <c r="CNR310" s="271">
        <f>CNR309+1</f>
        <v>4</v>
      </c>
      <c r="CNS310" s="275" t="s">
        <v>217</v>
      </c>
      <c r="CNT310" s="271">
        <f>CNT309+1</f>
        <v>4</v>
      </c>
      <c r="CNU310" s="275" t="s">
        <v>217</v>
      </c>
      <c r="CNV310" s="271">
        <f>CNV309+1</f>
        <v>4</v>
      </c>
      <c r="CNW310" s="275" t="s">
        <v>217</v>
      </c>
      <c r="CNX310" s="271">
        <f>CNX309+1</f>
        <v>4</v>
      </c>
      <c r="CNY310" s="275" t="s">
        <v>217</v>
      </c>
      <c r="CNZ310" s="271">
        <f>CNZ309+1</f>
        <v>4</v>
      </c>
      <c r="COA310" s="275" t="s">
        <v>217</v>
      </c>
      <c r="COB310" s="271">
        <f>COB309+1</f>
        <v>4</v>
      </c>
      <c r="COC310" s="275" t="s">
        <v>217</v>
      </c>
      <c r="COD310" s="271">
        <f>COD309+1</f>
        <v>4</v>
      </c>
      <c r="COE310" s="275" t="s">
        <v>217</v>
      </c>
      <c r="COF310" s="271">
        <f>COF309+1</f>
        <v>4</v>
      </c>
      <c r="COG310" s="275" t="s">
        <v>217</v>
      </c>
      <c r="COH310" s="271">
        <f>COH309+1</f>
        <v>4</v>
      </c>
      <c r="COI310" s="275" t="s">
        <v>217</v>
      </c>
      <c r="COJ310" s="271">
        <f>COJ309+1</f>
        <v>4</v>
      </c>
      <c r="COK310" s="275" t="s">
        <v>217</v>
      </c>
      <c r="COL310" s="271">
        <f>COL309+1</f>
        <v>4</v>
      </c>
      <c r="COM310" s="275" t="s">
        <v>217</v>
      </c>
      <c r="CON310" s="271">
        <f>CON309+1</f>
        <v>4</v>
      </c>
      <c r="COO310" s="275" t="s">
        <v>217</v>
      </c>
      <c r="COP310" s="271">
        <f>COP309+1</f>
        <v>4</v>
      </c>
      <c r="COQ310" s="275" t="s">
        <v>217</v>
      </c>
      <c r="COR310" s="271">
        <f>COR309+1</f>
        <v>4</v>
      </c>
      <c r="COS310" s="275" t="s">
        <v>217</v>
      </c>
      <c r="COT310" s="271">
        <f>COT309+1</f>
        <v>4</v>
      </c>
      <c r="COU310" s="275" t="s">
        <v>217</v>
      </c>
      <c r="COV310" s="271">
        <f>COV309+1</f>
        <v>4</v>
      </c>
      <c r="COW310" s="275" t="s">
        <v>217</v>
      </c>
      <c r="COX310" s="271">
        <f>COX309+1</f>
        <v>4</v>
      </c>
      <c r="COY310" s="275" t="s">
        <v>217</v>
      </c>
      <c r="COZ310" s="271">
        <f>COZ309+1</f>
        <v>4</v>
      </c>
      <c r="CPA310" s="275" t="s">
        <v>217</v>
      </c>
      <c r="CPB310" s="271">
        <f>CPB309+1</f>
        <v>4</v>
      </c>
      <c r="CPC310" s="275" t="s">
        <v>217</v>
      </c>
      <c r="CPD310" s="271">
        <f>CPD309+1</f>
        <v>4</v>
      </c>
      <c r="CPE310" s="275" t="s">
        <v>217</v>
      </c>
      <c r="CPF310" s="271">
        <f>CPF309+1</f>
        <v>4</v>
      </c>
      <c r="CPG310" s="275" t="s">
        <v>217</v>
      </c>
      <c r="CPH310" s="271">
        <f>CPH309+1</f>
        <v>4</v>
      </c>
      <c r="CPI310" s="275" t="s">
        <v>217</v>
      </c>
      <c r="CPJ310" s="271">
        <f>CPJ309+1</f>
        <v>4</v>
      </c>
      <c r="CPK310" s="275" t="s">
        <v>217</v>
      </c>
      <c r="CPL310" s="271">
        <f>CPL309+1</f>
        <v>4</v>
      </c>
      <c r="CPM310" s="275" t="s">
        <v>217</v>
      </c>
      <c r="CPN310" s="271">
        <f>CPN309+1</f>
        <v>4</v>
      </c>
      <c r="CPO310" s="275" t="s">
        <v>217</v>
      </c>
      <c r="CPP310" s="271">
        <f>CPP309+1</f>
        <v>4</v>
      </c>
      <c r="CPQ310" s="275" t="s">
        <v>217</v>
      </c>
      <c r="CPR310" s="271">
        <f>CPR309+1</f>
        <v>4</v>
      </c>
      <c r="CPS310" s="275" t="s">
        <v>217</v>
      </c>
      <c r="CPT310" s="271">
        <f>CPT309+1</f>
        <v>4</v>
      </c>
      <c r="CPU310" s="275" t="s">
        <v>217</v>
      </c>
      <c r="CPV310" s="271">
        <f>CPV309+1</f>
        <v>4</v>
      </c>
      <c r="CPW310" s="275" t="s">
        <v>217</v>
      </c>
      <c r="CPX310" s="271">
        <f>CPX309+1</f>
        <v>4</v>
      </c>
      <c r="CPY310" s="275" t="s">
        <v>217</v>
      </c>
      <c r="CPZ310" s="271">
        <f>CPZ309+1</f>
        <v>4</v>
      </c>
      <c r="CQA310" s="275" t="s">
        <v>217</v>
      </c>
      <c r="CQB310" s="271">
        <f>CQB309+1</f>
        <v>4</v>
      </c>
      <c r="CQC310" s="275" t="s">
        <v>217</v>
      </c>
      <c r="CQD310" s="271">
        <f>CQD309+1</f>
        <v>4</v>
      </c>
      <c r="CQE310" s="275" t="s">
        <v>217</v>
      </c>
      <c r="CQF310" s="271">
        <f>CQF309+1</f>
        <v>4</v>
      </c>
      <c r="CQG310" s="275" t="s">
        <v>217</v>
      </c>
      <c r="CQH310" s="271">
        <f>CQH309+1</f>
        <v>4</v>
      </c>
      <c r="CQI310" s="275" t="s">
        <v>217</v>
      </c>
      <c r="CQJ310" s="271">
        <f>CQJ309+1</f>
        <v>4</v>
      </c>
      <c r="CQK310" s="275" t="s">
        <v>217</v>
      </c>
      <c r="CQL310" s="271">
        <f>CQL309+1</f>
        <v>4</v>
      </c>
      <c r="CQM310" s="275" t="s">
        <v>217</v>
      </c>
      <c r="CQN310" s="271">
        <f>CQN309+1</f>
        <v>4</v>
      </c>
      <c r="CQO310" s="275" t="s">
        <v>217</v>
      </c>
      <c r="CQP310" s="271">
        <f>CQP309+1</f>
        <v>4</v>
      </c>
      <c r="CQQ310" s="275" t="s">
        <v>217</v>
      </c>
      <c r="CQR310" s="271">
        <f>CQR309+1</f>
        <v>4</v>
      </c>
      <c r="CQS310" s="275" t="s">
        <v>217</v>
      </c>
      <c r="CQT310" s="271">
        <f>CQT309+1</f>
        <v>4</v>
      </c>
      <c r="CQU310" s="275" t="s">
        <v>217</v>
      </c>
      <c r="CQV310" s="271">
        <f>CQV309+1</f>
        <v>4</v>
      </c>
      <c r="CQW310" s="275" t="s">
        <v>217</v>
      </c>
      <c r="CQX310" s="271">
        <f>CQX309+1</f>
        <v>4</v>
      </c>
      <c r="CQY310" s="275" t="s">
        <v>217</v>
      </c>
      <c r="CQZ310" s="271">
        <f>CQZ309+1</f>
        <v>4</v>
      </c>
      <c r="CRA310" s="275" t="s">
        <v>217</v>
      </c>
      <c r="CRB310" s="271">
        <f>CRB309+1</f>
        <v>4</v>
      </c>
      <c r="CRC310" s="275" t="s">
        <v>217</v>
      </c>
      <c r="CRD310" s="271">
        <f>CRD309+1</f>
        <v>4</v>
      </c>
      <c r="CRE310" s="275" t="s">
        <v>217</v>
      </c>
      <c r="CRF310" s="271">
        <f>CRF309+1</f>
        <v>4</v>
      </c>
      <c r="CRG310" s="275" t="s">
        <v>217</v>
      </c>
      <c r="CRH310" s="271">
        <f>CRH309+1</f>
        <v>4</v>
      </c>
      <c r="CRI310" s="275" t="s">
        <v>217</v>
      </c>
      <c r="CRJ310" s="271">
        <f>CRJ309+1</f>
        <v>4</v>
      </c>
      <c r="CRK310" s="275" t="s">
        <v>217</v>
      </c>
      <c r="CRL310" s="271">
        <f>CRL309+1</f>
        <v>4</v>
      </c>
      <c r="CRM310" s="275" t="s">
        <v>217</v>
      </c>
      <c r="CRN310" s="271">
        <f>CRN309+1</f>
        <v>4</v>
      </c>
      <c r="CRO310" s="275" t="s">
        <v>217</v>
      </c>
      <c r="CRP310" s="271">
        <f>CRP309+1</f>
        <v>4</v>
      </c>
      <c r="CRQ310" s="275" t="s">
        <v>217</v>
      </c>
      <c r="CRR310" s="271">
        <f>CRR309+1</f>
        <v>4</v>
      </c>
      <c r="CRS310" s="275" t="s">
        <v>217</v>
      </c>
      <c r="CRT310" s="271">
        <f>CRT309+1</f>
        <v>4</v>
      </c>
      <c r="CRU310" s="275" t="s">
        <v>217</v>
      </c>
      <c r="CRV310" s="271">
        <f>CRV309+1</f>
        <v>4</v>
      </c>
      <c r="CRW310" s="275" t="s">
        <v>217</v>
      </c>
      <c r="CRX310" s="271">
        <f>CRX309+1</f>
        <v>4</v>
      </c>
      <c r="CRY310" s="275" t="s">
        <v>217</v>
      </c>
      <c r="CRZ310" s="271">
        <f>CRZ309+1</f>
        <v>4</v>
      </c>
      <c r="CSA310" s="275" t="s">
        <v>217</v>
      </c>
      <c r="CSB310" s="271">
        <f>CSB309+1</f>
        <v>4</v>
      </c>
      <c r="CSC310" s="275" t="s">
        <v>217</v>
      </c>
      <c r="CSD310" s="271">
        <f>CSD309+1</f>
        <v>4</v>
      </c>
      <c r="CSE310" s="275" t="s">
        <v>217</v>
      </c>
      <c r="CSF310" s="271">
        <f>CSF309+1</f>
        <v>4</v>
      </c>
      <c r="CSG310" s="275" t="s">
        <v>217</v>
      </c>
      <c r="CSH310" s="271">
        <f>CSH309+1</f>
        <v>4</v>
      </c>
      <c r="CSI310" s="275" t="s">
        <v>217</v>
      </c>
      <c r="CSJ310" s="271">
        <f>CSJ309+1</f>
        <v>4</v>
      </c>
      <c r="CSK310" s="275" t="s">
        <v>217</v>
      </c>
      <c r="CSL310" s="271">
        <f>CSL309+1</f>
        <v>4</v>
      </c>
      <c r="CSM310" s="275" t="s">
        <v>217</v>
      </c>
      <c r="CSN310" s="271">
        <f>CSN309+1</f>
        <v>4</v>
      </c>
      <c r="CSO310" s="275" t="s">
        <v>217</v>
      </c>
      <c r="CSP310" s="271">
        <f>CSP309+1</f>
        <v>4</v>
      </c>
      <c r="CSQ310" s="275" t="s">
        <v>217</v>
      </c>
      <c r="CSR310" s="271">
        <f>CSR309+1</f>
        <v>4</v>
      </c>
      <c r="CSS310" s="275" t="s">
        <v>217</v>
      </c>
      <c r="CST310" s="271">
        <f>CST309+1</f>
        <v>4</v>
      </c>
      <c r="CSU310" s="275" t="s">
        <v>217</v>
      </c>
      <c r="CSV310" s="271">
        <f>CSV309+1</f>
        <v>4</v>
      </c>
      <c r="CSW310" s="275" t="s">
        <v>217</v>
      </c>
      <c r="CSX310" s="271">
        <f>CSX309+1</f>
        <v>4</v>
      </c>
      <c r="CSY310" s="275" t="s">
        <v>217</v>
      </c>
      <c r="CSZ310" s="271">
        <f>CSZ309+1</f>
        <v>4</v>
      </c>
      <c r="CTA310" s="275" t="s">
        <v>217</v>
      </c>
      <c r="CTB310" s="271">
        <f>CTB309+1</f>
        <v>4</v>
      </c>
      <c r="CTC310" s="275" t="s">
        <v>217</v>
      </c>
      <c r="CTD310" s="271">
        <f>CTD309+1</f>
        <v>4</v>
      </c>
      <c r="CTE310" s="275" t="s">
        <v>217</v>
      </c>
      <c r="CTF310" s="271">
        <f>CTF309+1</f>
        <v>4</v>
      </c>
      <c r="CTG310" s="275" t="s">
        <v>217</v>
      </c>
      <c r="CTH310" s="271">
        <f>CTH309+1</f>
        <v>4</v>
      </c>
      <c r="CTI310" s="275" t="s">
        <v>217</v>
      </c>
      <c r="CTJ310" s="271">
        <f>CTJ309+1</f>
        <v>4</v>
      </c>
      <c r="CTK310" s="275" t="s">
        <v>217</v>
      </c>
      <c r="CTL310" s="271">
        <f>CTL309+1</f>
        <v>4</v>
      </c>
      <c r="CTM310" s="275" t="s">
        <v>217</v>
      </c>
      <c r="CTN310" s="271">
        <f>CTN309+1</f>
        <v>4</v>
      </c>
      <c r="CTO310" s="275" t="s">
        <v>217</v>
      </c>
      <c r="CTP310" s="271">
        <f>CTP309+1</f>
        <v>4</v>
      </c>
      <c r="CTQ310" s="275" t="s">
        <v>217</v>
      </c>
      <c r="CTR310" s="271">
        <f>CTR309+1</f>
        <v>4</v>
      </c>
      <c r="CTS310" s="275" t="s">
        <v>217</v>
      </c>
      <c r="CTT310" s="271">
        <f>CTT309+1</f>
        <v>4</v>
      </c>
      <c r="CTU310" s="275" t="s">
        <v>217</v>
      </c>
      <c r="CTV310" s="271">
        <f>CTV309+1</f>
        <v>4</v>
      </c>
      <c r="CTW310" s="275" t="s">
        <v>217</v>
      </c>
      <c r="CTX310" s="271">
        <f>CTX309+1</f>
        <v>4</v>
      </c>
      <c r="CTY310" s="275" t="s">
        <v>217</v>
      </c>
      <c r="CTZ310" s="271">
        <f>CTZ309+1</f>
        <v>4</v>
      </c>
      <c r="CUA310" s="275" t="s">
        <v>217</v>
      </c>
      <c r="CUB310" s="271">
        <f>CUB309+1</f>
        <v>4</v>
      </c>
      <c r="CUC310" s="275" t="s">
        <v>217</v>
      </c>
      <c r="CUD310" s="271">
        <f>CUD309+1</f>
        <v>4</v>
      </c>
      <c r="CUE310" s="275" t="s">
        <v>217</v>
      </c>
      <c r="CUF310" s="271">
        <f>CUF309+1</f>
        <v>4</v>
      </c>
      <c r="CUG310" s="275" t="s">
        <v>217</v>
      </c>
      <c r="CUH310" s="271">
        <f>CUH309+1</f>
        <v>4</v>
      </c>
      <c r="CUI310" s="275" t="s">
        <v>217</v>
      </c>
      <c r="CUJ310" s="271">
        <f>CUJ309+1</f>
        <v>4</v>
      </c>
      <c r="CUK310" s="275" t="s">
        <v>217</v>
      </c>
      <c r="CUL310" s="271">
        <f>CUL309+1</f>
        <v>4</v>
      </c>
      <c r="CUM310" s="275" t="s">
        <v>217</v>
      </c>
      <c r="CUN310" s="271">
        <f>CUN309+1</f>
        <v>4</v>
      </c>
      <c r="CUO310" s="275" t="s">
        <v>217</v>
      </c>
      <c r="CUP310" s="271">
        <f>CUP309+1</f>
        <v>4</v>
      </c>
      <c r="CUQ310" s="275" t="s">
        <v>217</v>
      </c>
      <c r="CUR310" s="271">
        <f>CUR309+1</f>
        <v>4</v>
      </c>
      <c r="CUS310" s="275" t="s">
        <v>217</v>
      </c>
      <c r="CUT310" s="271">
        <f>CUT309+1</f>
        <v>4</v>
      </c>
      <c r="CUU310" s="275" t="s">
        <v>217</v>
      </c>
      <c r="CUV310" s="271">
        <f>CUV309+1</f>
        <v>4</v>
      </c>
      <c r="CUW310" s="275" t="s">
        <v>217</v>
      </c>
      <c r="CUX310" s="271">
        <f>CUX309+1</f>
        <v>4</v>
      </c>
      <c r="CUY310" s="275" t="s">
        <v>217</v>
      </c>
      <c r="CUZ310" s="271">
        <f>CUZ309+1</f>
        <v>4</v>
      </c>
      <c r="CVA310" s="275" t="s">
        <v>217</v>
      </c>
      <c r="CVB310" s="271">
        <f>CVB309+1</f>
        <v>4</v>
      </c>
      <c r="CVC310" s="275" t="s">
        <v>217</v>
      </c>
      <c r="CVD310" s="271">
        <f>CVD309+1</f>
        <v>4</v>
      </c>
      <c r="CVE310" s="275" t="s">
        <v>217</v>
      </c>
      <c r="CVF310" s="271">
        <f>CVF309+1</f>
        <v>4</v>
      </c>
      <c r="CVG310" s="275" t="s">
        <v>217</v>
      </c>
      <c r="CVH310" s="271">
        <f>CVH309+1</f>
        <v>4</v>
      </c>
      <c r="CVI310" s="275" t="s">
        <v>217</v>
      </c>
      <c r="CVJ310" s="271">
        <f>CVJ309+1</f>
        <v>4</v>
      </c>
      <c r="CVK310" s="275" t="s">
        <v>217</v>
      </c>
      <c r="CVL310" s="271">
        <f>CVL309+1</f>
        <v>4</v>
      </c>
      <c r="CVM310" s="275" t="s">
        <v>217</v>
      </c>
      <c r="CVN310" s="271">
        <f>CVN309+1</f>
        <v>4</v>
      </c>
      <c r="CVO310" s="275" t="s">
        <v>217</v>
      </c>
      <c r="CVP310" s="271">
        <f>CVP309+1</f>
        <v>4</v>
      </c>
      <c r="CVQ310" s="275" t="s">
        <v>217</v>
      </c>
      <c r="CVR310" s="271">
        <f>CVR309+1</f>
        <v>4</v>
      </c>
      <c r="CVS310" s="275" t="s">
        <v>217</v>
      </c>
      <c r="CVT310" s="271">
        <f>CVT309+1</f>
        <v>4</v>
      </c>
      <c r="CVU310" s="275" t="s">
        <v>217</v>
      </c>
      <c r="CVV310" s="271">
        <f>CVV309+1</f>
        <v>4</v>
      </c>
      <c r="CVW310" s="275" t="s">
        <v>217</v>
      </c>
      <c r="CVX310" s="271">
        <f>CVX309+1</f>
        <v>4</v>
      </c>
      <c r="CVY310" s="275" t="s">
        <v>217</v>
      </c>
      <c r="CVZ310" s="271">
        <f>CVZ309+1</f>
        <v>4</v>
      </c>
      <c r="CWA310" s="275" t="s">
        <v>217</v>
      </c>
      <c r="CWB310" s="271">
        <f>CWB309+1</f>
        <v>4</v>
      </c>
      <c r="CWC310" s="275" t="s">
        <v>217</v>
      </c>
      <c r="CWD310" s="271">
        <f>CWD309+1</f>
        <v>4</v>
      </c>
      <c r="CWE310" s="275" t="s">
        <v>217</v>
      </c>
      <c r="CWF310" s="271">
        <f>CWF309+1</f>
        <v>4</v>
      </c>
      <c r="CWG310" s="275" t="s">
        <v>217</v>
      </c>
      <c r="CWH310" s="271">
        <f>CWH309+1</f>
        <v>4</v>
      </c>
      <c r="CWI310" s="275" t="s">
        <v>217</v>
      </c>
      <c r="CWJ310" s="271">
        <f>CWJ309+1</f>
        <v>4</v>
      </c>
      <c r="CWK310" s="275" t="s">
        <v>217</v>
      </c>
      <c r="CWL310" s="271">
        <f>CWL309+1</f>
        <v>4</v>
      </c>
      <c r="CWM310" s="275" t="s">
        <v>217</v>
      </c>
      <c r="CWN310" s="271">
        <f>CWN309+1</f>
        <v>4</v>
      </c>
      <c r="CWO310" s="275" t="s">
        <v>217</v>
      </c>
      <c r="CWP310" s="271">
        <f>CWP309+1</f>
        <v>4</v>
      </c>
      <c r="CWQ310" s="275" t="s">
        <v>217</v>
      </c>
      <c r="CWR310" s="271">
        <f>CWR309+1</f>
        <v>4</v>
      </c>
      <c r="CWS310" s="275" t="s">
        <v>217</v>
      </c>
      <c r="CWT310" s="271">
        <f>CWT309+1</f>
        <v>4</v>
      </c>
      <c r="CWU310" s="275" t="s">
        <v>217</v>
      </c>
      <c r="CWV310" s="271">
        <f>CWV309+1</f>
        <v>4</v>
      </c>
      <c r="CWW310" s="275" t="s">
        <v>217</v>
      </c>
      <c r="CWX310" s="271">
        <f>CWX309+1</f>
        <v>4</v>
      </c>
      <c r="CWY310" s="275" t="s">
        <v>217</v>
      </c>
      <c r="CWZ310" s="271">
        <f>CWZ309+1</f>
        <v>4</v>
      </c>
      <c r="CXA310" s="275" t="s">
        <v>217</v>
      </c>
      <c r="CXB310" s="271">
        <f>CXB309+1</f>
        <v>4</v>
      </c>
      <c r="CXC310" s="275" t="s">
        <v>217</v>
      </c>
      <c r="CXD310" s="271">
        <f>CXD309+1</f>
        <v>4</v>
      </c>
      <c r="CXE310" s="275" t="s">
        <v>217</v>
      </c>
      <c r="CXF310" s="271">
        <f>CXF309+1</f>
        <v>4</v>
      </c>
      <c r="CXG310" s="275" t="s">
        <v>217</v>
      </c>
      <c r="CXH310" s="271">
        <f>CXH309+1</f>
        <v>4</v>
      </c>
      <c r="CXI310" s="275" t="s">
        <v>217</v>
      </c>
      <c r="CXJ310" s="271">
        <f>CXJ309+1</f>
        <v>4</v>
      </c>
      <c r="CXK310" s="275" t="s">
        <v>217</v>
      </c>
      <c r="CXL310" s="271">
        <f>CXL309+1</f>
        <v>4</v>
      </c>
      <c r="CXM310" s="275" t="s">
        <v>217</v>
      </c>
      <c r="CXN310" s="271">
        <f>CXN309+1</f>
        <v>4</v>
      </c>
      <c r="CXO310" s="275" t="s">
        <v>217</v>
      </c>
      <c r="CXP310" s="271">
        <f>CXP309+1</f>
        <v>4</v>
      </c>
      <c r="CXQ310" s="275" t="s">
        <v>217</v>
      </c>
      <c r="CXR310" s="271">
        <f>CXR309+1</f>
        <v>4</v>
      </c>
      <c r="CXS310" s="275" t="s">
        <v>217</v>
      </c>
      <c r="CXT310" s="271">
        <f>CXT309+1</f>
        <v>4</v>
      </c>
      <c r="CXU310" s="275" t="s">
        <v>217</v>
      </c>
      <c r="CXV310" s="271">
        <f>CXV309+1</f>
        <v>4</v>
      </c>
      <c r="CXW310" s="275" t="s">
        <v>217</v>
      </c>
      <c r="CXX310" s="271">
        <f>CXX309+1</f>
        <v>4</v>
      </c>
      <c r="CXY310" s="275" t="s">
        <v>217</v>
      </c>
      <c r="CXZ310" s="271">
        <f>CXZ309+1</f>
        <v>4</v>
      </c>
      <c r="CYA310" s="275" t="s">
        <v>217</v>
      </c>
      <c r="CYB310" s="271">
        <f>CYB309+1</f>
        <v>4</v>
      </c>
      <c r="CYC310" s="275" t="s">
        <v>217</v>
      </c>
      <c r="CYD310" s="271">
        <f>CYD309+1</f>
        <v>4</v>
      </c>
      <c r="CYE310" s="275" t="s">
        <v>217</v>
      </c>
      <c r="CYF310" s="271">
        <f>CYF309+1</f>
        <v>4</v>
      </c>
      <c r="CYG310" s="275" t="s">
        <v>217</v>
      </c>
      <c r="CYH310" s="271">
        <f>CYH309+1</f>
        <v>4</v>
      </c>
      <c r="CYI310" s="275" t="s">
        <v>217</v>
      </c>
      <c r="CYJ310" s="271">
        <f>CYJ309+1</f>
        <v>4</v>
      </c>
      <c r="CYK310" s="275" t="s">
        <v>217</v>
      </c>
      <c r="CYL310" s="271">
        <f>CYL309+1</f>
        <v>4</v>
      </c>
      <c r="CYM310" s="275" t="s">
        <v>217</v>
      </c>
      <c r="CYN310" s="271">
        <f>CYN309+1</f>
        <v>4</v>
      </c>
      <c r="CYO310" s="275" t="s">
        <v>217</v>
      </c>
      <c r="CYP310" s="271">
        <f>CYP309+1</f>
        <v>4</v>
      </c>
      <c r="CYQ310" s="275" t="s">
        <v>217</v>
      </c>
      <c r="CYR310" s="271">
        <f>CYR309+1</f>
        <v>4</v>
      </c>
      <c r="CYS310" s="275" t="s">
        <v>217</v>
      </c>
      <c r="CYT310" s="271">
        <f>CYT309+1</f>
        <v>4</v>
      </c>
      <c r="CYU310" s="275" t="s">
        <v>217</v>
      </c>
      <c r="CYV310" s="271">
        <f>CYV309+1</f>
        <v>4</v>
      </c>
      <c r="CYW310" s="275" t="s">
        <v>217</v>
      </c>
      <c r="CYX310" s="271">
        <f>CYX309+1</f>
        <v>4</v>
      </c>
      <c r="CYY310" s="275" t="s">
        <v>217</v>
      </c>
      <c r="CYZ310" s="271">
        <f>CYZ309+1</f>
        <v>4</v>
      </c>
      <c r="CZA310" s="275" t="s">
        <v>217</v>
      </c>
      <c r="CZB310" s="271">
        <f>CZB309+1</f>
        <v>4</v>
      </c>
      <c r="CZC310" s="275" t="s">
        <v>217</v>
      </c>
      <c r="CZD310" s="271">
        <f>CZD309+1</f>
        <v>4</v>
      </c>
      <c r="CZE310" s="275" t="s">
        <v>217</v>
      </c>
      <c r="CZF310" s="271">
        <f>CZF309+1</f>
        <v>4</v>
      </c>
      <c r="CZG310" s="275" t="s">
        <v>217</v>
      </c>
      <c r="CZH310" s="271">
        <f>CZH309+1</f>
        <v>4</v>
      </c>
      <c r="CZI310" s="275" t="s">
        <v>217</v>
      </c>
      <c r="CZJ310" s="271">
        <f>CZJ309+1</f>
        <v>4</v>
      </c>
      <c r="CZK310" s="275" t="s">
        <v>217</v>
      </c>
      <c r="CZL310" s="271">
        <f>CZL309+1</f>
        <v>4</v>
      </c>
      <c r="CZM310" s="275" t="s">
        <v>217</v>
      </c>
      <c r="CZN310" s="271">
        <f>CZN309+1</f>
        <v>4</v>
      </c>
      <c r="CZO310" s="275" t="s">
        <v>217</v>
      </c>
      <c r="CZP310" s="271">
        <f>CZP309+1</f>
        <v>4</v>
      </c>
      <c r="CZQ310" s="275" t="s">
        <v>217</v>
      </c>
      <c r="CZR310" s="271">
        <f>CZR309+1</f>
        <v>4</v>
      </c>
      <c r="CZS310" s="275" t="s">
        <v>217</v>
      </c>
      <c r="CZT310" s="271">
        <f>CZT309+1</f>
        <v>4</v>
      </c>
      <c r="CZU310" s="275" t="s">
        <v>217</v>
      </c>
      <c r="CZV310" s="271">
        <f>CZV309+1</f>
        <v>4</v>
      </c>
      <c r="CZW310" s="275" t="s">
        <v>217</v>
      </c>
      <c r="CZX310" s="271">
        <f>CZX309+1</f>
        <v>4</v>
      </c>
      <c r="CZY310" s="275" t="s">
        <v>217</v>
      </c>
      <c r="CZZ310" s="271">
        <f>CZZ309+1</f>
        <v>4</v>
      </c>
      <c r="DAA310" s="275" t="s">
        <v>217</v>
      </c>
      <c r="DAB310" s="271">
        <f>DAB309+1</f>
        <v>4</v>
      </c>
      <c r="DAC310" s="275" t="s">
        <v>217</v>
      </c>
      <c r="DAD310" s="271">
        <f>DAD309+1</f>
        <v>4</v>
      </c>
      <c r="DAE310" s="275" t="s">
        <v>217</v>
      </c>
      <c r="DAF310" s="271">
        <f>DAF309+1</f>
        <v>4</v>
      </c>
      <c r="DAG310" s="275" t="s">
        <v>217</v>
      </c>
      <c r="DAH310" s="271">
        <f>DAH309+1</f>
        <v>4</v>
      </c>
      <c r="DAI310" s="275" t="s">
        <v>217</v>
      </c>
      <c r="DAJ310" s="271">
        <f>DAJ309+1</f>
        <v>4</v>
      </c>
      <c r="DAK310" s="275" t="s">
        <v>217</v>
      </c>
      <c r="DAL310" s="271">
        <f>DAL309+1</f>
        <v>4</v>
      </c>
      <c r="DAM310" s="275" t="s">
        <v>217</v>
      </c>
      <c r="DAN310" s="271">
        <f>DAN309+1</f>
        <v>4</v>
      </c>
      <c r="DAO310" s="275" t="s">
        <v>217</v>
      </c>
      <c r="DAP310" s="271">
        <f>DAP309+1</f>
        <v>4</v>
      </c>
      <c r="DAQ310" s="275" t="s">
        <v>217</v>
      </c>
      <c r="DAR310" s="271">
        <f>DAR309+1</f>
        <v>4</v>
      </c>
      <c r="DAS310" s="275" t="s">
        <v>217</v>
      </c>
      <c r="DAT310" s="271">
        <f>DAT309+1</f>
        <v>4</v>
      </c>
      <c r="DAU310" s="275" t="s">
        <v>217</v>
      </c>
      <c r="DAV310" s="271">
        <f>DAV309+1</f>
        <v>4</v>
      </c>
      <c r="DAW310" s="275" t="s">
        <v>217</v>
      </c>
      <c r="DAX310" s="271">
        <f>DAX309+1</f>
        <v>4</v>
      </c>
      <c r="DAY310" s="275" t="s">
        <v>217</v>
      </c>
      <c r="DAZ310" s="271">
        <f>DAZ309+1</f>
        <v>4</v>
      </c>
      <c r="DBA310" s="275" t="s">
        <v>217</v>
      </c>
      <c r="DBB310" s="271">
        <f>DBB309+1</f>
        <v>4</v>
      </c>
      <c r="DBC310" s="275" t="s">
        <v>217</v>
      </c>
      <c r="DBD310" s="271">
        <f>DBD309+1</f>
        <v>4</v>
      </c>
      <c r="DBE310" s="275" t="s">
        <v>217</v>
      </c>
      <c r="DBF310" s="271">
        <f>DBF309+1</f>
        <v>4</v>
      </c>
      <c r="DBG310" s="275" t="s">
        <v>217</v>
      </c>
      <c r="DBH310" s="271">
        <f>DBH309+1</f>
        <v>4</v>
      </c>
      <c r="DBI310" s="275" t="s">
        <v>217</v>
      </c>
      <c r="DBJ310" s="271">
        <f>DBJ309+1</f>
        <v>4</v>
      </c>
      <c r="DBK310" s="275" t="s">
        <v>217</v>
      </c>
      <c r="DBL310" s="271">
        <f>DBL309+1</f>
        <v>4</v>
      </c>
      <c r="DBM310" s="275" t="s">
        <v>217</v>
      </c>
      <c r="DBN310" s="271">
        <f>DBN309+1</f>
        <v>4</v>
      </c>
      <c r="DBO310" s="275" t="s">
        <v>217</v>
      </c>
      <c r="DBP310" s="271">
        <f>DBP309+1</f>
        <v>4</v>
      </c>
      <c r="DBQ310" s="275" t="s">
        <v>217</v>
      </c>
      <c r="DBR310" s="271">
        <f>DBR309+1</f>
        <v>4</v>
      </c>
      <c r="DBS310" s="275" t="s">
        <v>217</v>
      </c>
      <c r="DBT310" s="271">
        <f>DBT309+1</f>
        <v>4</v>
      </c>
      <c r="DBU310" s="275" t="s">
        <v>217</v>
      </c>
      <c r="DBV310" s="271">
        <f>DBV309+1</f>
        <v>4</v>
      </c>
      <c r="DBW310" s="275" t="s">
        <v>217</v>
      </c>
      <c r="DBX310" s="271">
        <f>DBX309+1</f>
        <v>4</v>
      </c>
      <c r="DBY310" s="275" t="s">
        <v>217</v>
      </c>
      <c r="DBZ310" s="271">
        <f>DBZ309+1</f>
        <v>4</v>
      </c>
      <c r="DCA310" s="275" t="s">
        <v>217</v>
      </c>
      <c r="DCB310" s="271">
        <f>DCB309+1</f>
        <v>4</v>
      </c>
      <c r="DCC310" s="275" t="s">
        <v>217</v>
      </c>
      <c r="DCD310" s="271">
        <f>DCD309+1</f>
        <v>4</v>
      </c>
      <c r="DCE310" s="275" t="s">
        <v>217</v>
      </c>
      <c r="DCF310" s="271">
        <f>DCF309+1</f>
        <v>4</v>
      </c>
      <c r="DCG310" s="275" t="s">
        <v>217</v>
      </c>
      <c r="DCH310" s="271">
        <f>DCH309+1</f>
        <v>4</v>
      </c>
      <c r="DCI310" s="275" t="s">
        <v>217</v>
      </c>
      <c r="DCJ310" s="271">
        <f>DCJ309+1</f>
        <v>4</v>
      </c>
      <c r="DCK310" s="275" t="s">
        <v>217</v>
      </c>
      <c r="DCL310" s="271">
        <f>DCL309+1</f>
        <v>4</v>
      </c>
      <c r="DCM310" s="275" t="s">
        <v>217</v>
      </c>
      <c r="DCN310" s="271">
        <f>DCN309+1</f>
        <v>4</v>
      </c>
      <c r="DCO310" s="275" t="s">
        <v>217</v>
      </c>
      <c r="DCP310" s="271">
        <f>DCP309+1</f>
        <v>4</v>
      </c>
      <c r="DCQ310" s="275" t="s">
        <v>217</v>
      </c>
      <c r="DCR310" s="271">
        <f>DCR309+1</f>
        <v>4</v>
      </c>
      <c r="DCS310" s="275" t="s">
        <v>217</v>
      </c>
      <c r="DCT310" s="271">
        <f>DCT309+1</f>
        <v>4</v>
      </c>
      <c r="DCU310" s="275" t="s">
        <v>217</v>
      </c>
      <c r="DCV310" s="271">
        <f>DCV309+1</f>
        <v>4</v>
      </c>
      <c r="DCW310" s="275" t="s">
        <v>217</v>
      </c>
      <c r="DCX310" s="271">
        <f>DCX309+1</f>
        <v>4</v>
      </c>
      <c r="DCY310" s="275" t="s">
        <v>217</v>
      </c>
      <c r="DCZ310" s="271">
        <f>DCZ309+1</f>
        <v>4</v>
      </c>
      <c r="DDA310" s="275" t="s">
        <v>217</v>
      </c>
      <c r="DDB310" s="271">
        <f>DDB309+1</f>
        <v>4</v>
      </c>
      <c r="DDC310" s="275" t="s">
        <v>217</v>
      </c>
      <c r="DDD310" s="271">
        <f>DDD309+1</f>
        <v>4</v>
      </c>
      <c r="DDE310" s="275" t="s">
        <v>217</v>
      </c>
      <c r="DDF310" s="271">
        <f>DDF309+1</f>
        <v>4</v>
      </c>
      <c r="DDG310" s="275" t="s">
        <v>217</v>
      </c>
      <c r="DDH310" s="271">
        <f>DDH309+1</f>
        <v>4</v>
      </c>
      <c r="DDI310" s="275" t="s">
        <v>217</v>
      </c>
      <c r="DDJ310" s="271">
        <f>DDJ309+1</f>
        <v>4</v>
      </c>
      <c r="DDK310" s="275" t="s">
        <v>217</v>
      </c>
      <c r="DDL310" s="271">
        <f>DDL309+1</f>
        <v>4</v>
      </c>
      <c r="DDM310" s="275" t="s">
        <v>217</v>
      </c>
      <c r="DDN310" s="271">
        <f>DDN309+1</f>
        <v>4</v>
      </c>
      <c r="DDO310" s="275" t="s">
        <v>217</v>
      </c>
      <c r="DDP310" s="271">
        <f>DDP309+1</f>
        <v>4</v>
      </c>
      <c r="DDQ310" s="275" t="s">
        <v>217</v>
      </c>
      <c r="DDR310" s="271">
        <f>DDR309+1</f>
        <v>4</v>
      </c>
      <c r="DDS310" s="275" t="s">
        <v>217</v>
      </c>
      <c r="DDT310" s="271">
        <f>DDT309+1</f>
        <v>4</v>
      </c>
      <c r="DDU310" s="275" t="s">
        <v>217</v>
      </c>
      <c r="DDV310" s="271">
        <f>DDV309+1</f>
        <v>4</v>
      </c>
      <c r="DDW310" s="275" t="s">
        <v>217</v>
      </c>
      <c r="DDX310" s="271">
        <f>DDX309+1</f>
        <v>4</v>
      </c>
      <c r="DDY310" s="275" t="s">
        <v>217</v>
      </c>
      <c r="DDZ310" s="271">
        <f>DDZ309+1</f>
        <v>4</v>
      </c>
      <c r="DEA310" s="275" t="s">
        <v>217</v>
      </c>
      <c r="DEB310" s="271">
        <f>DEB309+1</f>
        <v>4</v>
      </c>
      <c r="DEC310" s="275" t="s">
        <v>217</v>
      </c>
      <c r="DED310" s="271">
        <f>DED309+1</f>
        <v>4</v>
      </c>
      <c r="DEE310" s="275" t="s">
        <v>217</v>
      </c>
      <c r="DEF310" s="271">
        <f>DEF309+1</f>
        <v>4</v>
      </c>
      <c r="DEG310" s="275" t="s">
        <v>217</v>
      </c>
      <c r="DEH310" s="271">
        <f>DEH309+1</f>
        <v>4</v>
      </c>
      <c r="DEI310" s="275" t="s">
        <v>217</v>
      </c>
      <c r="DEJ310" s="271">
        <f>DEJ309+1</f>
        <v>4</v>
      </c>
      <c r="DEK310" s="275" t="s">
        <v>217</v>
      </c>
      <c r="DEL310" s="271">
        <f>DEL309+1</f>
        <v>4</v>
      </c>
      <c r="DEM310" s="275" t="s">
        <v>217</v>
      </c>
      <c r="DEN310" s="271">
        <f>DEN309+1</f>
        <v>4</v>
      </c>
      <c r="DEO310" s="275" t="s">
        <v>217</v>
      </c>
      <c r="DEP310" s="271">
        <f>DEP309+1</f>
        <v>4</v>
      </c>
      <c r="DEQ310" s="275" t="s">
        <v>217</v>
      </c>
      <c r="DER310" s="271">
        <f>DER309+1</f>
        <v>4</v>
      </c>
      <c r="DES310" s="275" t="s">
        <v>217</v>
      </c>
      <c r="DET310" s="271">
        <f>DET309+1</f>
        <v>4</v>
      </c>
      <c r="DEU310" s="275" t="s">
        <v>217</v>
      </c>
      <c r="DEV310" s="271">
        <f>DEV309+1</f>
        <v>4</v>
      </c>
      <c r="DEW310" s="275" t="s">
        <v>217</v>
      </c>
      <c r="DEX310" s="271">
        <f>DEX309+1</f>
        <v>4</v>
      </c>
      <c r="DEY310" s="275" t="s">
        <v>217</v>
      </c>
      <c r="DEZ310" s="271">
        <f>DEZ309+1</f>
        <v>4</v>
      </c>
      <c r="DFA310" s="275" t="s">
        <v>217</v>
      </c>
      <c r="DFB310" s="271">
        <f>DFB309+1</f>
        <v>4</v>
      </c>
      <c r="DFC310" s="275" t="s">
        <v>217</v>
      </c>
      <c r="DFD310" s="271">
        <f>DFD309+1</f>
        <v>4</v>
      </c>
      <c r="DFE310" s="275" t="s">
        <v>217</v>
      </c>
      <c r="DFF310" s="271">
        <f>DFF309+1</f>
        <v>4</v>
      </c>
      <c r="DFG310" s="275" t="s">
        <v>217</v>
      </c>
      <c r="DFH310" s="271">
        <f>DFH309+1</f>
        <v>4</v>
      </c>
      <c r="DFI310" s="275" t="s">
        <v>217</v>
      </c>
      <c r="DFJ310" s="271">
        <f>DFJ309+1</f>
        <v>4</v>
      </c>
      <c r="DFK310" s="275" t="s">
        <v>217</v>
      </c>
      <c r="DFL310" s="271">
        <f>DFL309+1</f>
        <v>4</v>
      </c>
      <c r="DFM310" s="275" t="s">
        <v>217</v>
      </c>
      <c r="DFN310" s="271">
        <f>DFN309+1</f>
        <v>4</v>
      </c>
      <c r="DFO310" s="275" t="s">
        <v>217</v>
      </c>
      <c r="DFP310" s="271">
        <f>DFP309+1</f>
        <v>4</v>
      </c>
      <c r="DFQ310" s="275" t="s">
        <v>217</v>
      </c>
      <c r="DFR310" s="271">
        <f>DFR309+1</f>
        <v>4</v>
      </c>
      <c r="DFS310" s="275" t="s">
        <v>217</v>
      </c>
      <c r="DFT310" s="271">
        <f>DFT309+1</f>
        <v>4</v>
      </c>
      <c r="DFU310" s="275" t="s">
        <v>217</v>
      </c>
      <c r="DFV310" s="271">
        <f>DFV309+1</f>
        <v>4</v>
      </c>
      <c r="DFW310" s="275" t="s">
        <v>217</v>
      </c>
      <c r="DFX310" s="271">
        <f>DFX309+1</f>
        <v>4</v>
      </c>
      <c r="DFY310" s="275" t="s">
        <v>217</v>
      </c>
      <c r="DFZ310" s="271">
        <f>DFZ309+1</f>
        <v>4</v>
      </c>
      <c r="DGA310" s="275" t="s">
        <v>217</v>
      </c>
      <c r="DGB310" s="271">
        <f>DGB309+1</f>
        <v>4</v>
      </c>
      <c r="DGC310" s="275" t="s">
        <v>217</v>
      </c>
      <c r="DGD310" s="271">
        <f>DGD309+1</f>
        <v>4</v>
      </c>
      <c r="DGE310" s="275" t="s">
        <v>217</v>
      </c>
      <c r="DGF310" s="271">
        <f>DGF309+1</f>
        <v>4</v>
      </c>
      <c r="DGG310" s="275" t="s">
        <v>217</v>
      </c>
      <c r="DGH310" s="271">
        <f>DGH309+1</f>
        <v>4</v>
      </c>
      <c r="DGI310" s="275" t="s">
        <v>217</v>
      </c>
      <c r="DGJ310" s="271">
        <f>DGJ309+1</f>
        <v>4</v>
      </c>
      <c r="DGK310" s="275" t="s">
        <v>217</v>
      </c>
      <c r="DGL310" s="271">
        <f>DGL309+1</f>
        <v>4</v>
      </c>
      <c r="DGM310" s="275" t="s">
        <v>217</v>
      </c>
      <c r="DGN310" s="271">
        <f>DGN309+1</f>
        <v>4</v>
      </c>
      <c r="DGO310" s="275" t="s">
        <v>217</v>
      </c>
      <c r="DGP310" s="271">
        <f>DGP309+1</f>
        <v>4</v>
      </c>
      <c r="DGQ310" s="275" t="s">
        <v>217</v>
      </c>
      <c r="DGR310" s="271">
        <f>DGR309+1</f>
        <v>4</v>
      </c>
      <c r="DGS310" s="275" t="s">
        <v>217</v>
      </c>
      <c r="DGT310" s="271">
        <f>DGT309+1</f>
        <v>4</v>
      </c>
      <c r="DGU310" s="275" t="s">
        <v>217</v>
      </c>
      <c r="DGV310" s="271">
        <f>DGV309+1</f>
        <v>4</v>
      </c>
      <c r="DGW310" s="275" t="s">
        <v>217</v>
      </c>
      <c r="DGX310" s="271">
        <f>DGX309+1</f>
        <v>4</v>
      </c>
      <c r="DGY310" s="275" t="s">
        <v>217</v>
      </c>
      <c r="DGZ310" s="271">
        <f>DGZ309+1</f>
        <v>4</v>
      </c>
      <c r="DHA310" s="275" t="s">
        <v>217</v>
      </c>
      <c r="DHB310" s="271">
        <f>DHB309+1</f>
        <v>4</v>
      </c>
      <c r="DHC310" s="275" t="s">
        <v>217</v>
      </c>
      <c r="DHD310" s="271">
        <f>DHD309+1</f>
        <v>4</v>
      </c>
      <c r="DHE310" s="275" t="s">
        <v>217</v>
      </c>
      <c r="DHF310" s="271">
        <f>DHF309+1</f>
        <v>4</v>
      </c>
      <c r="DHG310" s="275" t="s">
        <v>217</v>
      </c>
      <c r="DHH310" s="271">
        <f>DHH309+1</f>
        <v>4</v>
      </c>
      <c r="DHI310" s="275" t="s">
        <v>217</v>
      </c>
      <c r="DHJ310" s="271">
        <f>DHJ309+1</f>
        <v>4</v>
      </c>
      <c r="DHK310" s="275" t="s">
        <v>217</v>
      </c>
      <c r="DHL310" s="271">
        <f>DHL309+1</f>
        <v>4</v>
      </c>
      <c r="DHM310" s="275" t="s">
        <v>217</v>
      </c>
      <c r="DHN310" s="271">
        <f>DHN309+1</f>
        <v>4</v>
      </c>
      <c r="DHO310" s="275" t="s">
        <v>217</v>
      </c>
      <c r="DHP310" s="271">
        <f>DHP309+1</f>
        <v>4</v>
      </c>
      <c r="DHQ310" s="275" t="s">
        <v>217</v>
      </c>
      <c r="DHR310" s="271">
        <f>DHR309+1</f>
        <v>4</v>
      </c>
      <c r="DHS310" s="275" t="s">
        <v>217</v>
      </c>
      <c r="DHT310" s="271">
        <f>DHT309+1</f>
        <v>4</v>
      </c>
      <c r="DHU310" s="275" t="s">
        <v>217</v>
      </c>
      <c r="DHV310" s="271">
        <f>DHV309+1</f>
        <v>4</v>
      </c>
      <c r="DHW310" s="275" t="s">
        <v>217</v>
      </c>
      <c r="DHX310" s="271">
        <f>DHX309+1</f>
        <v>4</v>
      </c>
      <c r="DHY310" s="275" t="s">
        <v>217</v>
      </c>
      <c r="DHZ310" s="271">
        <f>DHZ309+1</f>
        <v>4</v>
      </c>
      <c r="DIA310" s="275" t="s">
        <v>217</v>
      </c>
      <c r="DIB310" s="271">
        <f>DIB309+1</f>
        <v>4</v>
      </c>
      <c r="DIC310" s="275" t="s">
        <v>217</v>
      </c>
      <c r="DID310" s="271">
        <f>DID309+1</f>
        <v>4</v>
      </c>
      <c r="DIE310" s="275" t="s">
        <v>217</v>
      </c>
      <c r="DIF310" s="271">
        <f>DIF309+1</f>
        <v>4</v>
      </c>
      <c r="DIG310" s="275" t="s">
        <v>217</v>
      </c>
      <c r="DIH310" s="271">
        <f>DIH309+1</f>
        <v>4</v>
      </c>
      <c r="DII310" s="275" t="s">
        <v>217</v>
      </c>
      <c r="DIJ310" s="271">
        <f>DIJ309+1</f>
        <v>4</v>
      </c>
      <c r="DIK310" s="275" t="s">
        <v>217</v>
      </c>
      <c r="DIL310" s="271">
        <f>DIL309+1</f>
        <v>4</v>
      </c>
      <c r="DIM310" s="275" t="s">
        <v>217</v>
      </c>
      <c r="DIN310" s="271">
        <f>DIN309+1</f>
        <v>4</v>
      </c>
      <c r="DIO310" s="275" t="s">
        <v>217</v>
      </c>
      <c r="DIP310" s="271">
        <f>DIP309+1</f>
        <v>4</v>
      </c>
      <c r="DIQ310" s="275" t="s">
        <v>217</v>
      </c>
      <c r="DIR310" s="271">
        <f>DIR309+1</f>
        <v>4</v>
      </c>
      <c r="DIS310" s="275" t="s">
        <v>217</v>
      </c>
      <c r="DIT310" s="271">
        <f>DIT309+1</f>
        <v>4</v>
      </c>
      <c r="DIU310" s="275" t="s">
        <v>217</v>
      </c>
      <c r="DIV310" s="271">
        <f>DIV309+1</f>
        <v>4</v>
      </c>
      <c r="DIW310" s="275" t="s">
        <v>217</v>
      </c>
      <c r="DIX310" s="271">
        <f>DIX309+1</f>
        <v>4</v>
      </c>
      <c r="DIY310" s="275" t="s">
        <v>217</v>
      </c>
      <c r="DIZ310" s="271">
        <f>DIZ309+1</f>
        <v>4</v>
      </c>
      <c r="DJA310" s="275" t="s">
        <v>217</v>
      </c>
      <c r="DJB310" s="271">
        <f>DJB309+1</f>
        <v>4</v>
      </c>
      <c r="DJC310" s="275" t="s">
        <v>217</v>
      </c>
      <c r="DJD310" s="271">
        <f>DJD309+1</f>
        <v>4</v>
      </c>
      <c r="DJE310" s="275" t="s">
        <v>217</v>
      </c>
      <c r="DJF310" s="271">
        <f>DJF309+1</f>
        <v>4</v>
      </c>
      <c r="DJG310" s="275" t="s">
        <v>217</v>
      </c>
      <c r="DJH310" s="271">
        <f>DJH309+1</f>
        <v>4</v>
      </c>
      <c r="DJI310" s="275" t="s">
        <v>217</v>
      </c>
      <c r="DJJ310" s="271">
        <f>DJJ309+1</f>
        <v>4</v>
      </c>
      <c r="DJK310" s="275" t="s">
        <v>217</v>
      </c>
      <c r="DJL310" s="271">
        <f>DJL309+1</f>
        <v>4</v>
      </c>
      <c r="DJM310" s="275" t="s">
        <v>217</v>
      </c>
      <c r="DJN310" s="271">
        <f>DJN309+1</f>
        <v>4</v>
      </c>
      <c r="DJO310" s="275" t="s">
        <v>217</v>
      </c>
      <c r="DJP310" s="271">
        <f>DJP309+1</f>
        <v>4</v>
      </c>
      <c r="DJQ310" s="275" t="s">
        <v>217</v>
      </c>
      <c r="DJR310" s="271">
        <f>DJR309+1</f>
        <v>4</v>
      </c>
      <c r="DJS310" s="275" t="s">
        <v>217</v>
      </c>
      <c r="DJT310" s="271">
        <f>DJT309+1</f>
        <v>4</v>
      </c>
      <c r="DJU310" s="275" t="s">
        <v>217</v>
      </c>
      <c r="DJV310" s="271">
        <f>DJV309+1</f>
        <v>4</v>
      </c>
      <c r="DJW310" s="275" t="s">
        <v>217</v>
      </c>
      <c r="DJX310" s="271">
        <f>DJX309+1</f>
        <v>4</v>
      </c>
      <c r="DJY310" s="275" t="s">
        <v>217</v>
      </c>
      <c r="DJZ310" s="271">
        <f>DJZ309+1</f>
        <v>4</v>
      </c>
      <c r="DKA310" s="275" t="s">
        <v>217</v>
      </c>
      <c r="DKB310" s="271">
        <f>DKB309+1</f>
        <v>4</v>
      </c>
      <c r="DKC310" s="275" t="s">
        <v>217</v>
      </c>
      <c r="DKD310" s="271">
        <f>DKD309+1</f>
        <v>4</v>
      </c>
      <c r="DKE310" s="275" t="s">
        <v>217</v>
      </c>
      <c r="DKF310" s="271">
        <f>DKF309+1</f>
        <v>4</v>
      </c>
      <c r="DKG310" s="275" t="s">
        <v>217</v>
      </c>
      <c r="DKH310" s="271">
        <f>DKH309+1</f>
        <v>4</v>
      </c>
      <c r="DKI310" s="275" t="s">
        <v>217</v>
      </c>
      <c r="DKJ310" s="271">
        <f>DKJ309+1</f>
        <v>4</v>
      </c>
      <c r="DKK310" s="275" t="s">
        <v>217</v>
      </c>
      <c r="DKL310" s="271">
        <f>DKL309+1</f>
        <v>4</v>
      </c>
      <c r="DKM310" s="275" t="s">
        <v>217</v>
      </c>
      <c r="DKN310" s="271">
        <f>DKN309+1</f>
        <v>4</v>
      </c>
      <c r="DKO310" s="275" t="s">
        <v>217</v>
      </c>
      <c r="DKP310" s="271">
        <f>DKP309+1</f>
        <v>4</v>
      </c>
      <c r="DKQ310" s="275" t="s">
        <v>217</v>
      </c>
      <c r="DKR310" s="271">
        <f>DKR309+1</f>
        <v>4</v>
      </c>
      <c r="DKS310" s="275" t="s">
        <v>217</v>
      </c>
      <c r="DKT310" s="271">
        <f>DKT309+1</f>
        <v>4</v>
      </c>
      <c r="DKU310" s="275" t="s">
        <v>217</v>
      </c>
      <c r="DKV310" s="271">
        <f>DKV309+1</f>
        <v>4</v>
      </c>
      <c r="DKW310" s="275" t="s">
        <v>217</v>
      </c>
      <c r="DKX310" s="271">
        <f>DKX309+1</f>
        <v>4</v>
      </c>
      <c r="DKY310" s="275" t="s">
        <v>217</v>
      </c>
      <c r="DKZ310" s="271">
        <f>DKZ309+1</f>
        <v>4</v>
      </c>
      <c r="DLA310" s="275" t="s">
        <v>217</v>
      </c>
      <c r="DLB310" s="271">
        <f>DLB309+1</f>
        <v>4</v>
      </c>
      <c r="DLC310" s="275" t="s">
        <v>217</v>
      </c>
      <c r="DLD310" s="271">
        <f>DLD309+1</f>
        <v>4</v>
      </c>
      <c r="DLE310" s="275" t="s">
        <v>217</v>
      </c>
      <c r="DLF310" s="271">
        <f>DLF309+1</f>
        <v>4</v>
      </c>
      <c r="DLG310" s="275" t="s">
        <v>217</v>
      </c>
      <c r="DLH310" s="271">
        <f>DLH309+1</f>
        <v>4</v>
      </c>
      <c r="DLI310" s="275" t="s">
        <v>217</v>
      </c>
      <c r="DLJ310" s="271">
        <f>DLJ309+1</f>
        <v>4</v>
      </c>
      <c r="DLK310" s="275" t="s">
        <v>217</v>
      </c>
      <c r="DLL310" s="271">
        <f>DLL309+1</f>
        <v>4</v>
      </c>
      <c r="DLM310" s="275" t="s">
        <v>217</v>
      </c>
      <c r="DLN310" s="271">
        <f>DLN309+1</f>
        <v>4</v>
      </c>
      <c r="DLO310" s="275" t="s">
        <v>217</v>
      </c>
      <c r="DLP310" s="271">
        <f>DLP309+1</f>
        <v>4</v>
      </c>
      <c r="DLQ310" s="275" t="s">
        <v>217</v>
      </c>
      <c r="DLR310" s="271">
        <f>DLR309+1</f>
        <v>4</v>
      </c>
      <c r="DLS310" s="275" t="s">
        <v>217</v>
      </c>
      <c r="DLT310" s="271">
        <f>DLT309+1</f>
        <v>4</v>
      </c>
      <c r="DLU310" s="275" t="s">
        <v>217</v>
      </c>
      <c r="DLV310" s="271">
        <f>DLV309+1</f>
        <v>4</v>
      </c>
      <c r="DLW310" s="275" t="s">
        <v>217</v>
      </c>
      <c r="DLX310" s="271">
        <f>DLX309+1</f>
        <v>4</v>
      </c>
      <c r="DLY310" s="275" t="s">
        <v>217</v>
      </c>
      <c r="DLZ310" s="271">
        <f>DLZ309+1</f>
        <v>4</v>
      </c>
      <c r="DMA310" s="275" t="s">
        <v>217</v>
      </c>
      <c r="DMB310" s="271">
        <f>DMB309+1</f>
        <v>4</v>
      </c>
      <c r="DMC310" s="275" t="s">
        <v>217</v>
      </c>
      <c r="DMD310" s="271">
        <f>DMD309+1</f>
        <v>4</v>
      </c>
      <c r="DME310" s="275" t="s">
        <v>217</v>
      </c>
      <c r="DMF310" s="271">
        <f>DMF309+1</f>
        <v>4</v>
      </c>
      <c r="DMG310" s="275" t="s">
        <v>217</v>
      </c>
      <c r="DMH310" s="271">
        <f>DMH309+1</f>
        <v>4</v>
      </c>
      <c r="DMI310" s="275" t="s">
        <v>217</v>
      </c>
      <c r="DMJ310" s="271">
        <f>DMJ309+1</f>
        <v>4</v>
      </c>
      <c r="DMK310" s="275" t="s">
        <v>217</v>
      </c>
      <c r="DML310" s="271">
        <f>DML309+1</f>
        <v>4</v>
      </c>
      <c r="DMM310" s="275" t="s">
        <v>217</v>
      </c>
      <c r="DMN310" s="271">
        <f>DMN309+1</f>
        <v>4</v>
      </c>
      <c r="DMO310" s="275" t="s">
        <v>217</v>
      </c>
      <c r="DMP310" s="271">
        <f>DMP309+1</f>
        <v>4</v>
      </c>
      <c r="DMQ310" s="275" t="s">
        <v>217</v>
      </c>
      <c r="DMR310" s="271">
        <f>DMR309+1</f>
        <v>4</v>
      </c>
      <c r="DMS310" s="275" t="s">
        <v>217</v>
      </c>
      <c r="DMT310" s="271">
        <f>DMT309+1</f>
        <v>4</v>
      </c>
      <c r="DMU310" s="275" t="s">
        <v>217</v>
      </c>
      <c r="DMV310" s="271">
        <f>DMV309+1</f>
        <v>4</v>
      </c>
      <c r="DMW310" s="275" t="s">
        <v>217</v>
      </c>
      <c r="DMX310" s="271">
        <f>DMX309+1</f>
        <v>4</v>
      </c>
      <c r="DMY310" s="275" t="s">
        <v>217</v>
      </c>
      <c r="DMZ310" s="271">
        <f>DMZ309+1</f>
        <v>4</v>
      </c>
      <c r="DNA310" s="275" t="s">
        <v>217</v>
      </c>
      <c r="DNB310" s="271">
        <f>DNB309+1</f>
        <v>4</v>
      </c>
      <c r="DNC310" s="275" t="s">
        <v>217</v>
      </c>
      <c r="DND310" s="271">
        <f>DND309+1</f>
        <v>4</v>
      </c>
      <c r="DNE310" s="275" t="s">
        <v>217</v>
      </c>
      <c r="DNF310" s="271">
        <f>DNF309+1</f>
        <v>4</v>
      </c>
      <c r="DNG310" s="275" t="s">
        <v>217</v>
      </c>
      <c r="DNH310" s="271">
        <f>DNH309+1</f>
        <v>4</v>
      </c>
      <c r="DNI310" s="275" t="s">
        <v>217</v>
      </c>
      <c r="DNJ310" s="271">
        <f>DNJ309+1</f>
        <v>4</v>
      </c>
      <c r="DNK310" s="275" t="s">
        <v>217</v>
      </c>
      <c r="DNL310" s="271">
        <f>DNL309+1</f>
        <v>4</v>
      </c>
      <c r="DNM310" s="275" t="s">
        <v>217</v>
      </c>
      <c r="DNN310" s="271">
        <f>DNN309+1</f>
        <v>4</v>
      </c>
      <c r="DNO310" s="275" t="s">
        <v>217</v>
      </c>
      <c r="DNP310" s="271">
        <f>DNP309+1</f>
        <v>4</v>
      </c>
      <c r="DNQ310" s="275" t="s">
        <v>217</v>
      </c>
      <c r="DNR310" s="271">
        <f>DNR309+1</f>
        <v>4</v>
      </c>
      <c r="DNS310" s="275" t="s">
        <v>217</v>
      </c>
      <c r="DNT310" s="271">
        <f>DNT309+1</f>
        <v>4</v>
      </c>
      <c r="DNU310" s="275" t="s">
        <v>217</v>
      </c>
      <c r="DNV310" s="271">
        <f>DNV309+1</f>
        <v>4</v>
      </c>
      <c r="DNW310" s="275" t="s">
        <v>217</v>
      </c>
      <c r="DNX310" s="271">
        <f>DNX309+1</f>
        <v>4</v>
      </c>
      <c r="DNY310" s="275" t="s">
        <v>217</v>
      </c>
      <c r="DNZ310" s="271">
        <f>DNZ309+1</f>
        <v>4</v>
      </c>
      <c r="DOA310" s="275" t="s">
        <v>217</v>
      </c>
      <c r="DOB310" s="271">
        <f>DOB309+1</f>
        <v>4</v>
      </c>
      <c r="DOC310" s="275" t="s">
        <v>217</v>
      </c>
      <c r="DOD310" s="271">
        <f>DOD309+1</f>
        <v>4</v>
      </c>
      <c r="DOE310" s="275" t="s">
        <v>217</v>
      </c>
      <c r="DOF310" s="271">
        <f>DOF309+1</f>
        <v>4</v>
      </c>
      <c r="DOG310" s="275" t="s">
        <v>217</v>
      </c>
      <c r="DOH310" s="271">
        <f>DOH309+1</f>
        <v>4</v>
      </c>
      <c r="DOI310" s="275" t="s">
        <v>217</v>
      </c>
      <c r="DOJ310" s="271">
        <f>DOJ309+1</f>
        <v>4</v>
      </c>
      <c r="DOK310" s="275" t="s">
        <v>217</v>
      </c>
      <c r="DOL310" s="271">
        <f>DOL309+1</f>
        <v>4</v>
      </c>
      <c r="DOM310" s="275" t="s">
        <v>217</v>
      </c>
      <c r="DON310" s="271">
        <f>DON309+1</f>
        <v>4</v>
      </c>
      <c r="DOO310" s="275" t="s">
        <v>217</v>
      </c>
      <c r="DOP310" s="271">
        <f>DOP309+1</f>
        <v>4</v>
      </c>
      <c r="DOQ310" s="275" t="s">
        <v>217</v>
      </c>
      <c r="DOR310" s="271">
        <f>DOR309+1</f>
        <v>4</v>
      </c>
      <c r="DOS310" s="275" t="s">
        <v>217</v>
      </c>
      <c r="DOT310" s="271">
        <f>DOT309+1</f>
        <v>4</v>
      </c>
      <c r="DOU310" s="275" t="s">
        <v>217</v>
      </c>
      <c r="DOV310" s="271">
        <f>DOV309+1</f>
        <v>4</v>
      </c>
      <c r="DOW310" s="275" t="s">
        <v>217</v>
      </c>
      <c r="DOX310" s="271">
        <f>DOX309+1</f>
        <v>4</v>
      </c>
      <c r="DOY310" s="275" t="s">
        <v>217</v>
      </c>
      <c r="DOZ310" s="271">
        <f>DOZ309+1</f>
        <v>4</v>
      </c>
      <c r="DPA310" s="275" t="s">
        <v>217</v>
      </c>
      <c r="DPB310" s="271">
        <f>DPB309+1</f>
        <v>4</v>
      </c>
      <c r="DPC310" s="275" t="s">
        <v>217</v>
      </c>
      <c r="DPD310" s="271">
        <f>DPD309+1</f>
        <v>4</v>
      </c>
      <c r="DPE310" s="275" t="s">
        <v>217</v>
      </c>
      <c r="DPF310" s="271">
        <f>DPF309+1</f>
        <v>4</v>
      </c>
      <c r="DPG310" s="275" t="s">
        <v>217</v>
      </c>
      <c r="DPH310" s="271">
        <f>DPH309+1</f>
        <v>4</v>
      </c>
      <c r="DPI310" s="275" t="s">
        <v>217</v>
      </c>
      <c r="DPJ310" s="271">
        <f>DPJ309+1</f>
        <v>4</v>
      </c>
      <c r="DPK310" s="275" t="s">
        <v>217</v>
      </c>
      <c r="DPL310" s="271">
        <f>DPL309+1</f>
        <v>4</v>
      </c>
      <c r="DPM310" s="275" t="s">
        <v>217</v>
      </c>
      <c r="DPN310" s="271">
        <f>DPN309+1</f>
        <v>4</v>
      </c>
      <c r="DPO310" s="275" t="s">
        <v>217</v>
      </c>
      <c r="DPP310" s="271">
        <f>DPP309+1</f>
        <v>4</v>
      </c>
      <c r="DPQ310" s="275" t="s">
        <v>217</v>
      </c>
      <c r="DPR310" s="271">
        <f>DPR309+1</f>
        <v>4</v>
      </c>
      <c r="DPS310" s="275" t="s">
        <v>217</v>
      </c>
      <c r="DPT310" s="271">
        <f>DPT309+1</f>
        <v>4</v>
      </c>
      <c r="DPU310" s="275" t="s">
        <v>217</v>
      </c>
      <c r="DPV310" s="271">
        <f>DPV309+1</f>
        <v>4</v>
      </c>
      <c r="DPW310" s="275" t="s">
        <v>217</v>
      </c>
      <c r="DPX310" s="271">
        <f>DPX309+1</f>
        <v>4</v>
      </c>
      <c r="DPY310" s="275" t="s">
        <v>217</v>
      </c>
      <c r="DPZ310" s="271">
        <f>DPZ309+1</f>
        <v>4</v>
      </c>
      <c r="DQA310" s="275" t="s">
        <v>217</v>
      </c>
      <c r="DQB310" s="271">
        <f>DQB309+1</f>
        <v>4</v>
      </c>
      <c r="DQC310" s="275" t="s">
        <v>217</v>
      </c>
      <c r="DQD310" s="271">
        <f>DQD309+1</f>
        <v>4</v>
      </c>
      <c r="DQE310" s="275" t="s">
        <v>217</v>
      </c>
      <c r="DQF310" s="271">
        <f>DQF309+1</f>
        <v>4</v>
      </c>
      <c r="DQG310" s="275" t="s">
        <v>217</v>
      </c>
      <c r="DQH310" s="271">
        <f>DQH309+1</f>
        <v>4</v>
      </c>
      <c r="DQI310" s="275" t="s">
        <v>217</v>
      </c>
      <c r="DQJ310" s="271">
        <f>DQJ309+1</f>
        <v>4</v>
      </c>
      <c r="DQK310" s="275" t="s">
        <v>217</v>
      </c>
      <c r="DQL310" s="271">
        <f>DQL309+1</f>
        <v>4</v>
      </c>
      <c r="DQM310" s="275" t="s">
        <v>217</v>
      </c>
      <c r="DQN310" s="271">
        <f>DQN309+1</f>
        <v>4</v>
      </c>
      <c r="DQO310" s="275" t="s">
        <v>217</v>
      </c>
      <c r="DQP310" s="271">
        <f>DQP309+1</f>
        <v>4</v>
      </c>
      <c r="DQQ310" s="275" t="s">
        <v>217</v>
      </c>
      <c r="DQR310" s="271">
        <f>DQR309+1</f>
        <v>4</v>
      </c>
      <c r="DQS310" s="275" t="s">
        <v>217</v>
      </c>
      <c r="DQT310" s="271">
        <f>DQT309+1</f>
        <v>4</v>
      </c>
      <c r="DQU310" s="275" t="s">
        <v>217</v>
      </c>
      <c r="DQV310" s="271">
        <f>DQV309+1</f>
        <v>4</v>
      </c>
      <c r="DQW310" s="275" t="s">
        <v>217</v>
      </c>
      <c r="DQX310" s="271">
        <f>DQX309+1</f>
        <v>4</v>
      </c>
      <c r="DQY310" s="275" t="s">
        <v>217</v>
      </c>
      <c r="DQZ310" s="271">
        <f>DQZ309+1</f>
        <v>4</v>
      </c>
      <c r="DRA310" s="275" t="s">
        <v>217</v>
      </c>
      <c r="DRB310" s="271">
        <f>DRB309+1</f>
        <v>4</v>
      </c>
      <c r="DRC310" s="275" t="s">
        <v>217</v>
      </c>
      <c r="DRD310" s="271">
        <f>DRD309+1</f>
        <v>4</v>
      </c>
      <c r="DRE310" s="275" t="s">
        <v>217</v>
      </c>
      <c r="DRF310" s="271">
        <f>DRF309+1</f>
        <v>4</v>
      </c>
      <c r="DRG310" s="275" t="s">
        <v>217</v>
      </c>
      <c r="DRH310" s="271">
        <f>DRH309+1</f>
        <v>4</v>
      </c>
      <c r="DRI310" s="275" t="s">
        <v>217</v>
      </c>
      <c r="DRJ310" s="271">
        <f>DRJ309+1</f>
        <v>4</v>
      </c>
      <c r="DRK310" s="275" t="s">
        <v>217</v>
      </c>
      <c r="DRL310" s="271">
        <f>DRL309+1</f>
        <v>4</v>
      </c>
      <c r="DRM310" s="275" t="s">
        <v>217</v>
      </c>
      <c r="DRN310" s="271">
        <f>DRN309+1</f>
        <v>4</v>
      </c>
      <c r="DRO310" s="275" t="s">
        <v>217</v>
      </c>
      <c r="DRP310" s="271">
        <f>DRP309+1</f>
        <v>4</v>
      </c>
      <c r="DRQ310" s="275" t="s">
        <v>217</v>
      </c>
      <c r="DRR310" s="271">
        <f>DRR309+1</f>
        <v>4</v>
      </c>
      <c r="DRS310" s="275" t="s">
        <v>217</v>
      </c>
      <c r="DRT310" s="271">
        <f>DRT309+1</f>
        <v>4</v>
      </c>
      <c r="DRU310" s="275" t="s">
        <v>217</v>
      </c>
      <c r="DRV310" s="271">
        <f>DRV309+1</f>
        <v>4</v>
      </c>
      <c r="DRW310" s="275" t="s">
        <v>217</v>
      </c>
      <c r="DRX310" s="271">
        <f>DRX309+1</f>
        <v>4</v>
      </c>
      <c r="DRY310" s="275" t="s">
        <v>217</v>
      </c>
      <c r="DRZ310" s="271">
        <f>DRZ309+1</f>
        <v>4</v>
      </c>
      <c r="DSA310" s="275" t="s">
        <v>217</v>
      </c>
      <c r="DSB310" s="271">
        <f>DSB309+1</f>
        <v>4</v>
      </c>
      <c r="DSC310" s="275" t="s">
        <v>217</v>
      </c>
      <c r="DSD310" s="271">
        <f>DSD309+1</f>
        <v>4</v>
      </c>
      <c r="DSE310" s="275" t="s">
        <v>217</v>
      </c>
      <c r="DSF310" s="271">
        <f>DSF309+1</f>
        <v>4</v>
      </c>
      <c r="DSG310" s="275" t="s">
        <v>217</v>
      </c>
      <c r="DSH310" s="271">
        <f>DSH309+1</f>
        <v>4</v>
      </c>
      <c r="DSI310" s="275" t="s">
        <v>217</v>
      </c>
      <c r="DSJ310" s="271">
        <f>DSJ309+1</f>
        <v>4</v>
      </c>
      <c r="DSK310" s="275" t="s">
        <v>217</v>
      </c>
      <c r="DSL310" s="271">
        <f>DSL309+1</f>
        <v>4</v>
      </c>
      <c r="DSM310" s="275" t="s">
        <v>217</v>
      </c>
      <c r="DSN310" s="271">
        <f>DSN309+1</f>
        <v>4</v>
      </c>
      <c r="DSO310" s="275" t="s">
        <v>217</v>
      </c>
      <c r="DSP310" s="271">
        <f>DSP309+1</f>
        <v>4</v>
      </c>
      <c r="DSQ310" s="275" t="s">
        <v>217</v>
      </c>
      <c r="DSR310" s="271">
        <f>DSR309+1</f>
        <v>4</v>
      </c>
      <c r="DSS310" s="275" t="s">
        <v>217</v>
      </c>
      <c r="DST310" s="271">
        <f>DST309+1</f>
        <v>4</v>
      </c>
      <c r="DSU310" s="275" t="s">
        <v>217</v>
      </c>
      <c r="DSV310" s="271">
        <f>DSV309+1</f>
        <v>4</v>
      </c>
      <c r="DSW310" s="275" t="s">
        <v>217</v>
      </c>
      <c r="DSX310" s="271">
        <f>DSX309+1</f>
        <v>4</v>
      </c>
      <c r="DSY310" s="275" t="s">
        <v>217</v>
      </c>
      <c r="DSZ310" s="271">
        <f>DSZ309+1</f>
        <v>4</v>
      </c>
      <c r="DTA310" s="275" t="s">
        <v>217</v>
      </c>
      <c r="DTB310" s="271">
        <f>DTB309+1</f>
        <v>4</v>
      </c>
      <c r="DTC310" s="275" t="s">
        <v>217</v>
      </c>
      <c r="DTD310" s="271">
        <f>DTD309+1</f>
        <v>4</v>
      </c>
      <c r="DTE310" s="275" t="s">
        <v>217</v>
      </c>
      <c r="DTF310" s="271">
        <f>DTF309+1</f>
        <v>4</v>
      </c>
      <c r="DTG310" s="275" t="s">
        <v>217</v>
      </c>
      <c r="DTH310" s="271">
        <f>DTH309+1</f>
        <v>4</v>
      </c>
      <c r="DTI310" s="275" t="s">
        <v>217</v>
      </c>
      <c r="DTJ310" s="271">
        <f>DTJ309+1</f>
        <v>4</v>
      </c>
      <c r="DTK310" s="275" t="s">
        <v>217</v>
      </c>
      <c r="DTL310" s="271">
        <f>DTL309+1</f>
        <v>4</v>
      </c>
      <c r="DTM310" s="275" t="s">
        <v>217</v>
      </c>
      <c r="DTN310" s="271">
        <f>DTN309+1</f>
        <v>4</v>
      </c>
      <c r="DTO310" s="275" t="s">
        <v>217</v>
      </c>
      <c r="DTP310" s="271">
        <f>DTP309+1</f>
        <v>4</v>
      </c>
      <c r="DTQ310" s="275" t="s">
        <v>217</v>
      </c>
      <c r="DTR310" s="271">
        <f>DTR309+1</f>
        <v>4</v>
      </c>
      <c r="DTS310" s="275" t="s">
        <v>217</v>
      </c>
      <c r="DTT310" s="271">
        <f>DTT309+1</f>
        <v>4</v>
      </c>
      <c r="DTU310" s="275" t="s">
        <v>217</v>
      </c>
      <c r="DTV310" s="271">
        <f>DTV309+1</f>
        <v>4</v>
      </c>
      <c r="DTW310" s="275" t="s">
        <v>217</v>
      </c>
      <c r="DTX310" s="271">
        <f>DTX309+1</f>
        <v>4</v>
      </c>
      <c r="DTY310" s="275" t="s">
        <v>217</v>
      </c>
      <c r="DTZ310" s="271">
        <f>DTZ309+1</f>
        <v>4</v>
      </c>
      <c r="DUA310" s="275" t="s">
        <v>217</v>
      </c>
      <c r="DUB310" s="271">
        <f>DUB309+1</f>
        <v>4</v>
      </c>
      <c r="DUC310" s="275" t="s">
        <v>217</v>
      </c>
      <c r="DUD310" s="271">
        <f>DUD309+1</f>
        <v>4</v>
      </c>
      <c r="DUE310" s="275" t="s">
        <v>217</v>
      </c>
      <c r="DUF310" s="271">
        <f>DUF309+1</f>
        <v>4</v>
      </c>
      <c r="DUG310" s="275" t="s">
        <v>217</v>
      </c>
      <c r="DUH310" s="271">
        <f>DUH309+1</f>
        <v>4</v>
      </c>
      <c r="DUI310" s="275" t="s">
        <v>217</v>
      </c>
      <c r="DUJ310" s="271">
        <f>DUJ309+1</f>
        <v>4</v>
      </c>
      <c r="DUK310" s="275" t="s">
        <v>217</v>
      </c>
      <c r="DUL310" s="271">
        <f>DUL309+1</f>
        <v>4</v>
      </c>
      <c r="DUM310" s="275" t="s">
        <v>217</v>
      </c>
      <c r="DUN310" s="271">
        <f>DUN309+1</f>
        <v>4</v>
      </c>
      <c r="DUO310" s="275" t="s">
        <v>217</v>
      </c>
      <c r="DUP310" s="271">
        <f>DUP309+1</f>
        <v>4</v>
      </c>
      <c r="DUQ310" s="275" t="s">
        <v>217</v>
      </c>
      <c r="DUR310" s="271">
        <f>DUR309+1</f>
        <v>4</v>
      </c>
      <c r="DUS310" s="275" t="s">
        <v>217</v>
      </c>
      <c r="DUT310" s="271">
        <f>DUT309+1</f>
        <v>4</v>
      </c>
      <c r="DUU310" s="275" t="s">
        <v>217</v>
      </c>
      <c r="DUV310" s="271">
        <f>DUV309+1</f>
        <v>4</v>
      </c>
      <c r="DUW310" s="275" t="s">
        <v>217</v>
      </c>
      <c r="DUX310" s="271">
        <f>DUX309+1</f>
        <v>4</v>
      </c>
      <c r="DUY310" s="275" t="s">
        <v>217</v>
      </c>
      <c r="DUZ310" s="271">
        <f>DUZ309+1</f>
        <v>4</v>
      </c>
      <c r="DVA310" s="275" t="s">
        <v>217</v>
      </c>
      <c r="DVB310" s="271">
        <f>DVB309+1</f>
        <v>4</v>
      </c>
      <c r="DVC310" s="275" t="s">
        <v>217</v>
      </c>
      <c r="DVD310" s="271">
        <f>DVD309+1</f>
        <v>4</v>
      </c>
      <c r="DVE310" s="275" t="s">
        <v>217</v>
      </c>
      <c r="DVF310" s="271">
        <f>DVF309+1</f>
        <v>4</v>
      </c>
      <c r="DVG310" s="275" t="s">
        <v>217</v>
      </c>
      <c r="DVH310" s="271">
        <f>DVH309+1</f>
        <v>4</v>
      </c>
      <c r="DVI310" s="275" t="s">
        <v>217</v>
      </c>
      <c r="DVJ310" s="271">
        <f>DVJ309+1</f>
        <v>4</v>
      </c>
      <c r="DVK310" s="275" t="s">
        <v>217</v>
      </c>
      <c r="DVL310" s="271">
        <f>DVL309+1</f>
        <v>4</v>
      </c>
      <c r="DVM310" s="275" t="s">
        <v>217</v>
      </c>
      <c r="DVN310" s="271">
        <f>DVN309+1</f>
        <v>4</v>
      </c>
      <c r="DVO310" s="275" t="s">
        <v>217</v>
      </c>
      <c r="DVP310" s="271">
        <f>DVP309+1</f>
        <v>4</v>
      </c>
      <c r="DVQ310" s="275" t="s">
        <v>217</v>
      </c>
      <c r="DVR310" s="271">
        <f>DVR309+1</f>
        <v>4</v>
      </c>
      <c r="DVS310" s="275" t="s">
        <v>217</v>
      </c>
      <c r="DVT310" s="271">
        <f>DVT309+1</f>
        <v>4</v>
      </c>
      <c r="DVU310" s="275" t="s">
        <v>217</v>
      </c>
      <c r="DVV310" s="271">
        <f>DVV309+1</f>
        <v>4</v>
      </c>
      <c r="DVW310" s="275" t="s">
        <v>217</v>
      </c>
      <c r="DVX310" s="271">
        <f>DVX309+1</f>
        <v>4</v>
      </c>
      <c r="DVY310" s="275" t="s">
        <v>217</v>
      </c>
      <c r="DVZ310" s="271">
        <f>DVZ309+1</f>
        <v>4</v>
      </c>
      <c r="DWA310" s="275" t="s">
        <v>217</v>
      </c>
      <c r="DWB310" s="271">
        <f>DWB309+1</f>
        <v>4</v>
      </c>
      <c r="DWC310" s="275" t="s">
        <v>217</v>
      </c>
      <c r="DWD310" s="271">
        <f>DWD309+1</f>
        <v>4</v>
      </c>
      <c r="DWE310" s="275" t="s">
        <v>217</v>
      </c>
      <c r="DWF310" s="271">
        <f>DWF309+1</f>
        <v>4</v>
      </c>
      <c r="DWG310" s="275" t="s">
        <v>217</v>
      </c>
      <c r="DWH310" s="271">
        <f>DWH309+1</f>
        <v>4</v>
      </c>
      <c r="DWI310" s="275" t="s">
        <v>217</v>
      </c>
      <c r="DWJ310" s="271">
        <f>DWJ309+1</f>
        <v>4</v>
      </c>
      <c r="DWK310" s="275" t="s">
        <v>217</v>
      </c>
      <c r="DWL310" s="271">
        <f>DWL309+1</f>
        <v>4</v>
      </c>
      <c r="DWM310" s="275" t="s">
        <v>217</v>
      </c>
      <c r="DWN310" s="271">
        <f>DWN309+1</f>
        <v>4</v>
      </c>
      <c r="DWO310" s="275" t="s">
        <v>217</v>
      </c>
      <c r="DWP310" s="271">
        <f>DWP309+1</f>
        <v>4</v>
      </c>
      <c r="DWQ310" s="275" t="s">
        <v>217</v>
      </c>
      <c r="DWR310" s="271">
        <f>DWR309+1</f>
        <v>4</v>
      </c>
      <c r="DWS310" s="275" t="s">
        <v>217</v>
      </c>
      <c r="DWT310" s="271">
        <f>DWT309+1</f>
        <v>4</v>
      </c>
      <c r="DWU310" s="275" t="s">
        <v>217</v>
      </c>
      <c r="DWV310" s="271">
        <f>DWV309+1</f>
        <v>4</v>
      </c>
      <c r="DWW310" s="275" t="s">
        <v>217</v>
      </c>
      <c r="DWX310" s="271">
        <f>DWX309+1</f>
        <v>4</v>
      </c>
      <c r="DWY310" s="275" t="s">
        <v>217</v>
      </c>
      <c r="DWZ310" s="271">
        <f>DWZ309+1</f>
        <v>4</v>
      </c>
      <c r="DXA310" s="275" t="s">
        <v>217</v>
      </c>
      <c r="DXB310" s="271">
        <f>DXB309+1</f>
        <v>4</v>
      </c>
      <c r="DXC310" s="275" t="s">
        <v>217</v>
      </c>
      <c r="DXD310" s="271">
        <f>DXD309+1</f>
        <v>4</v>
      </c>
      <c r="DXE310" s="275" t="s">
        <v>217</v>
      </c>
      <c r="DXF310" s="271">
        <f>DXF309+1</f>
        <v>4</v>
      </c>
      <c r="DXG310" s="275" t="s">
        <v>217</v>
      </c>
      <c r="DXH310" s="271">
        <f>DXH309+1</f>
        <v>4</v>
      </c>
      <c r="DXI310" s="275" t="s">
        <v>217</v>
      </c>
      <c r="DXJ310" s="271">
        <f>DXJ309+1</f>
        <v>4</v>
      </c>
      <c r="DXK310" s="275" t="s">
        <v>217</v>
      </c>
      <c r="DXL310" s="271">
        <f>DXL309+1</f>
        <v>4</v>
      </c>
      <c r="DXM310" s="275" t="s">
        <v>217</v>
      </c>
      <c r="DXN310" s="271">
        <f>DXN309+1</f>
        <v>4</v>
      </c>
      <c r="DXO310" s="275" t="s">
        <v>217</v>
      </c>
      <c r="DXP310" s="271">
        <f>DXP309+1</f>
        <v>4</v>
      </c>
      <c r="DXQ310" s="275" t="s">
        <v>217</v>
      </c>
      <c r="DXR310" s="271">
        <f>DXR309+1</f>
        <v>4</v>
      </c>
      <c r="DXS310" s="275" t="s">
        <v>217</v>
      </c>
      <c r="DXT310" s="271">
        <f>DXT309+1</f>
        <v>4</v>
      </c>
      <c r="DXU310" s="275" t="s">
        <v>217</v>
      </c>
      <c r="DXV310" s="271">
        <f>DXV309+1</f>
        <v>4</v>
      </c>
      <c r="DXW310" s="275" t="s">
        <v>217</v>
      </c>
      <c r="DXX310" s="271">
        <f>DXX309+1</f>
        <v>4</v>
      </c>
      <c r="DXY310" s="275" t="s">
        <v>217</v>
      </c>
      <c r="DXZ310" s="271">
        <f>DXZ309+1</f>
        <v>4</v>
      </c>
      <c r="DYA310" s="275" t="s">
        <v>217</v>
      </c>
      <c r="DYB310" s="271">
        <f>DYB309+1</f>
        <v>4</v>
      </c>
      <c r="DYC310" s="275" t="s">
        <v>217</v>
      </c>
      <c r="DYD310" s="271">
        <f>DYD309+1</f>
        <v>4</v>
      </c>
      <c r="DYE310" s="275" t="s">
        <v>217</v>
      </c>
      <c r="DYF310" s="271">
        <f>DYF309+1</f>
        <v>4</v>
      </c>
      <c r="DYG310" s="275" t="s">
        <v>217</v>
      </c>
      <c r="DYH310" s="271">
        <f>DYH309+1</f>
        <v>4</v>
      </c>
      <c r="DYI310" s="275" t="s">
        <v>217</v>
      </c>
      <c r="DYJ310" s="271">
        <f>DYJ309+1</f>
        <v>4</v>
      </c>
      <c r="DYK310" s="275" t="s">
        <v>217</v>
      </c>
      <c r="DYL310" s="271">
        <f>DYL309+1</f>
        <v>4</v>
      </c>
      <c r="DYM310" s="275" t="s">
        <v>217</v>
      </c>
      <c r="DYN310" s="271">
        <f>DYN309+1</f>
        <v>4</v>
      </c>
      <c r="DYO310" s="275" t="s">
        <v>217</v>
      </c>
      <c r="DYP310" s="271">
        <f>DYP309+1</f>
        <v>4</v>
      </c>
      <c r="DYQ310" s="275" t="s">
        <v>217</v>
      </c>
      <c r="DYR310" s="271">
        <f>DYR309+1</f>
        <v>4</v>
      </c>
      <c r="DYS310" s="275" t="s">
        <v>217</v>
      </c>
      <c r="DYT310" s="271">
        <f>DYT309+1</f>
        <v>4</v>
      </c>
      <c r="DYU310" s="275" t="s">
        <v>217</v>
      </c>
      <c r="DYV310" s="271">
        <f>DYV309+1</f>
        <v>4</v>
      </c>
      <c r="DYW310" s="275" t="s">
        <v>217</v>
      </c>
      <c r="DYX310" s="271">
        <f>DYX309+1</f>
        <v>4</v>
      </c>
      <c r="DYY310" s="275" t="s">
        <v>217</v>
      </c>
      <c r="DYZ310" s="271">
        <f>DYZ309+1</f>
        <v>4</v>
      </c>
      <c r="DZA310" s="275" t="s">
        <v>217</v>
      </c>
      <c r="DZB310" s="271">
        <f>DZB309+1</f>
        <v>4</v>
      </c>
      <c r="DZC310" s="275" t="s">
        <v>217</v>
      </c>
      <c r="DZD310" s="271">
        <f>DZD309+1</f>
        <v>4</v>
      </c>
      <c r="DZE310" s="275" t="s">
        <v>217</v>
      </c>
      <c r="DZF310" s="271">
        <f>DZF309+1</f>
        <v>4</v>
      </c>
      <c r="DZG310" s="275" t="s">
        <v>217</v>
      </c>
      <c r="DZH310" s="271">
        <f>DZH309+1</f>
        <v>4</v>
      </c>
      <c r="DZI310" s="275" t="s">
        <v>217</v>
      </c>
      <c r="DZJ310" s="271">
        <f>DZJ309+1</f>
        <v>4</v>
      </c>
      <c r="DZK310" s="275" t="s">
        <v>217</v>
      </c>
      <c r="DZL310" s="271">
        <f>DZL309+1</f>
        <v>4</v>
      </c>
      <c r="DZM310" s="275" t="s">
        <v>217</v>
      </c>
      <c r="DZN310" s="271">
        <f>DZN309+1</f>
        <v>4</v>
      </c>
      <c r="DZO310" s="275" t="s">
        <v>217</v>
      </c>
      <c r="DZP310" s="271">
        <f>DZP309+1</f>
        <v>4</v>
      </c>
      <c r="DZQ310" s="275" t="s">
        <v>217</v>
      </c>
      <c r="DZR310" s="271">
        <f>DZR309+1</f>
        <v>4</v>
      </c>
      <c r="DZS310" s="275" t="s">
        <v>217</v>
      </c>
      <c r="DZT310" s="271">
        <f>DZT309+1</f>
        <v>4</v>
      </c>
      <c r="DZU310" s="275" t="s">
        <v>217</v>
      </c>
      <c r="DZV310" s="271">
        <f>DZV309+1</f>
        <v>4</v>
      </c>
      <c r="DZW310" s="275" t="s">
        <v>217</v>
      </c>
      <c r="DZX310" s="271">
        <f>DZX309+1</f>
        <v>4</v>
      </c>
      <c r="DZY310" s="275" t="s">
        <v>217</v>
      </c>
      <c r="DZZ310" s="271">
        <f>DZZ309+1</f>
        <v>4</v>
      </c>
      <c r="EAA310" s="275" t="s">
        <v>217</v>
      </c>
      <c r="EAB310" s="271">
        <f>EAB309+1</f>
        <v>4</v>
      </c>
      <c r="EAC310" s="275" t="s">
        <v>217</v>
      </c>
      <c r="EAD310" s="271">
        <f>EAD309+1</f>
        <v>4</v>
      </c>
      <c r="EAE310" s="275" t="s">
        <v>217</v>
      </c>
      <c r="EAF310" s="271">
        <f>EAF309+1</f>
        <v>4</v>
      </c>
      <c r="EAG310" s="275" t="s">
        <v>217</v>
      </c>
      <c r="EAH310" s="271">
        <f>EAH309+1</f>
        <v>4</v>
      </c>
      <c r="EAI310" s="275" t="s">
        <v>217</v>
      </c>
      <c r="EAJ310" s="271">
        <f>EAJ309+1</f>
        <v>4</v>
      </c>
      <c r="EAK310" s="275" t="s">
        <v>217</v>
      </c>
      <c r="EAL310" s="271">
        <f>EAL309+1</f>
        <v>4</v>
      </c>
      <c r="EAM310" s="275" t="s">
        <v>217</v>
      </c>
      <c r="EAN310" s="271">
        <f>EAN309+1</f>
        <v>4</v>
      </c>
      <c r="EAO310" s="275" t="s">
        <v>217</v>
      </c>
      <c r="EAP310" s="271">
        <f>EAP309+1</f>
        <v>4</v>
      </c>
      <c r="EAQ310" s="275" t="s">
        <v>217</v>
      </c>
      <c r="EAR310" s="271">
        <f>EAR309+1</f>
        <v>4</v>
      </c>
      <c r="EAS310" s="275" t="s">
        <v>217</v>
      </c>
      <c r="EAT310" s="271">
        <f>EAT309+1</f>
        <v>4</v>
      </c>
      <c r="EAU310" s="275" t="s">
        <v>217</v>
      </c>
      <c r="EAV310" s="271">
        <f>EAV309+1</f>
        <v>4</v>
      </c>
      <c r="EAW310" s="275" t="s">
        <v>217</v>
      </c>
      <c r="EAX310" s="271">
        <f>EAX309+1</f>
        <v>4</v>
      </c>
      <c r="EAY310" s="275" t="s">
        <v>217</v>
      </c>
      <c r="EAZ310" s="271">
        <f>EAZ309+1</f>
        <v>4</v>
      </c>
      <c r="EBA310" s="275" t="s">
        <v>217</v>
      </c>
      <c r="EBB310" s="271">
        <f>EBB309+1</f>
        <v>4</v>
      </c>
      <c r="EBC310" s="275" t="s">
        <v>217</v>
      </c>
      <c r="EBD310" s="271">
        <f>EBD309+1</f>
        <v>4</v>
      </c>
      <c r="EBE310" s="275" t="s">
        <v>217</v>
      </c>
      <c r="EBF310" s="271">
        <f>EBF309+1</f>
        <v>4</v>
      </c>
      <c r="EBG310" s="275" t="s">
        <v>217</v>
      </c>
      <c r="EBH310" s="271">
        <f>EBH309+1</f>
        <v>4</v>
      </c>
      <c r="EBI310" s="275" t="s">
        <v>217</v>
      </c>
      <c r="EBJ310" s="271">
        <f>EBJ309+1</f>
        <v>4</v>
      </c>
      <c r="EBK310" s="275" t="s">
        <v>217</v>
      </c>
      <c r="EBL310" s="271">
        <f>EBL309+1</f>
        <v>4</v>
      </c>
      <c r="EBM310" s="275" t="s">
        <v>217</v>
      </c>
      <c r="EBN310" s="271">
        <f>EBN309+1</f>
        <v>4</v>
      </c>
      <c r="EBO310" s="275" t="s">
        <v>217</v>
      </c>
      <c r="EBP310" s="271">
        <f>EBP309+1</f>
        <v>4</v>
      </c>
      <c r="EBQ310" s="275" t="s">
        <v>217</v>
      </c>
      <c r="EBR310" s="271">
        <f>EBR309+1</f>
        <v>4</v>
      </c>
      <c r="EBS310" s="275" t="s">
        <v>217</v>
      </c>
      <c r="EBT310" s="271">
        <f>EBT309+1</f>
        <v>4</v>
      </c>
      <c r="EBU310" s="275" t="s">
        <v>217</v>
      </c>
      <c r="EBV310" s="271">
        <f>EBV309+1</f>
        <v>4</v>
      </c>
      <c r="EBW310" s="275" t="s">
        <v>217</v>
      </c>
      <c r="EBX310" s="271">
        <f>EBX309+1</f>
        <v>4</v>
      </c>
      <c r="EBY310" s="275" t="s">
        <v>217</v>
      </c>
      <c r="EBZ310" s="271">
        <f>EBZ309+1</f>
        <v>4</v>
      </c>
      <c r="ECA310" s="275" t="s">
        <v>217</v>
      </c>
      <c r="ECB310" s="271">
        <f>ECB309+1</f>
        <v>4</v>
      </c>
      <c r="ECC310" s="275" t="s">
        <v>217</v>
      </c>
      <c r="ECD310" s="271">
        <f>ECD309+1</f>
        <v>4</v>
      </c>
      <c r="ECE310" s="275" t="s">
        <v>217</v>
      </c>
      <c r="ECF310" s="271">
        <f>ECF309+1</f>
        <v>4</v>
      </c>
      <c r="ECG310" s="275" t="s">
        <v>217</v>
      </c>
      <c r="ECH310" s="271">
        <f>ECH309+1</f>
        <v>4</v>
      </c>
      <c r="ECI310" s="275" t="s">
        <v>217</v>
      </c>
      <c r="ECJ310" s="271">
        <f>ECJ309+1</f>
        <v>4</v>
      </c>
      <c r="ECK310" s="275" t="s">
        <v>217</v>
      </c>
      <c r="ECL310" s="271">
        <f>ECL309+1</f>
        <v>4</v>
      </c>
      <c r="ECM310" s="275" t="s">
        <v>217</v>
      </c>
      <c r="ECN310" s="271">
        <f>ECN309+1</f>
        <v>4</v>
      </c>
      <c r="ECO310" s="275" t="s">
        <v>217</v>
      </c>
      <c r="ECP310" s="271">
        <f>ECP309+1</f>
        <v>4</v>
      </c>
      <c r="ECQ310" s="275" t="s">
        <v>217</v>
      </c>
      <c r="ECR310" s="271">
        <f>ECR309+1</f>
        <v>4</v>
      </c>
      <c r="ECS310" s="275" t="s">
        <v>217</v>
      </c>
      <c r="ECT310" s="271">
        <f>ECT309+1</f>
        <v>4</v>
      </c>
      <c r="ECU310" s="275" t="s">
        <v>217</v>
      </c>
      <c r="ECV310" s="271">
        <f>ECV309+1</f>
        <v>4</v>
      </c>
      <c r="ECW310" s="275" t="s">
        <v>217</v>
      </c>
      <c r="ECX310" s="271">
        <f>ECX309+1</f>
        <v>4</v>
      </c>
      <c r="ECY310" s="275" t="s">
        <v>217</v>
      </c>
      <c r="ECZ310" s="271">
        <f>ECZ309+1</f>
        <v>4</v>
      </c>
      <c r="EDA310" s="275" t="s">
        <v>217</v>
      </c>
      <c r="EDB310" s="271">
        <f>EDB309+1</f>
        <v>4</v>
      </c>
      <c r="EDC310" s="275" t="s">
        <v>217</v>
      </c>
      <c r="EDD310" s="271">
        <f>EDD309+1</f>
        <v>4</v>
      </c>
      <c r="EDE310" s="275" t="s">
        <v>217</v>
      </c>
      <c r="EDF310" s="271">
        <f>EDF309+1</f>
        <v>4</v>
      </c>
      <c r="EDG310" s="275" t="s">
        <v>217</v>
      </c>
      <c r="EDH310" s="271">
        <f>EDH309+1</f>
        <v>4</v>
      </c>
      <c r="EDI310" s="275" t="s">
        <v>217</v>
      </c>
      <c r="EDJ310" s="271">
        <f>EDJ309+1</f>
        <v>4</v>
      </c>
      <c r="EDK310" s="275" t="s">
        <v>217</v>
      </c>
      <c r="EDL310" s="271">
        <f>EDL309+1</f>
        <v>4</v>
      </c>
      <c r="EDM310" s="275" t="s">
        <v>217</v>
      </c>
      <c r="EDN310" s="271">
        <f>EDN309+1</f>
        <v>4</v>
      </c>
      <c r="EDO310" s="275" t="s">
        <v>217</v>
      </c>
      <c r="EDP310" s="271">
        <f>EDP309+1</f>
        <v>4</v>
      </c>
      <c r="EDQ310" s="275" t="s">
        <v>217</v>
      </c>
      <c r="EDR310" s="271">
        <f>EDR309+1</f>
        <v>4</v>
      </c>
      <c r="EDS310" s="275" t="s">
        <v>217</v>
      </c>
      <c r="EDT310" s="271">
        <f>EDT309+1</f>
        <v>4</v>
      </c>
      <c r="EDU310" s="275" t="s">
        <v>217</v>
      </c>
      <c r="EDV310" s="271">
        <f>EDV309+1</f>
        <v>4</v>
      </c>
      <c r="EDW310" s="275" t="s">
        <v>217</v>
      </c>
      <c r="EDX310" s="271">
        <f>EDX309+1</f>
        <v>4</v>
      </c>
      <c r="EDY310" s="275" t="s">
        <v>217</v>
      </c>
      <c r="EDZ310" s="271">
        <f>EDZ309+1</f>
        <v>4</v>
      </c>
      <c r="EEA310" s="275" t="s">
        <v>217</v>
      </c>
      <c r="EEB310" s="271">
        <f>EEB309+1</f>
        <v>4</v>
      </c>
      <c r="EEC310" s="275" t="s">
        <v>217</v>
      </c>
      <c r="EED310" s="271">
        <f>EED309+1</f>
        <v>4</v>
      </c>
      <c r="EEE310" s="275" t="s">
        <v>217</v>
      </c>
      <c r="EEF310" s="271">
        <f>EEF309+1</f>
        <v>4</v>
      </c>
      <c r="EEG310" s="275" t="s">
        <v>217</v>
      </c>
      <c r="EEH310" s="271">
        <f>EEH309+1</f>
        <v>4</v>
      </c>
      <c r="EEI310" s="275" t="s">
        <v>217</v>
      </c>
      <c r="EEJ310" s="271">
        <f>EEJ309+1</f>
        <v>4</v>
      </c>
      <c r="EEK310" s="275" t="s">
        <v>217</v>
      </c>
      <c r="EEL310" s="271">
        <f>EEL309+1</f>
        <v>4</v>
      </c>
      <c r="EEM310" s="275" t="s">
        <v>217</v>
      </c>
      <c r="EEN310" s="271">
        <f>EEN309+1</f>
        <v>4</v>
      </c>
      <c r="EEO310" s="275" t="s">
        <v>217</v>
      </c>
      <c r="EEP310" s="271">
        <f>EEP309+1</f>
        <v>4</v>
      </c>
      <c r="EEQ310" s="275" t="s">
        <v>217</v>
      </c>
      <c r="EER310" s="271">
        <f>EER309+1</f>
        <v>4</v>
      </c>
      <c r="EES310" s="275" t="s">
        <v>217</v>
      </c>
      <c r="EET310" s="271">
        <f>EET309+1</f>
        <v>4</v>
      </c>
      <c r="EEU310" s="275" t="s">
        <v>217</v>
      </c>
      <c r="EEV310" s="271">
        <f>EEV309+1</f>
        <v>4</v>
      </c>
      <c r="EEW310" s="275" t="s">
        <v>217</v>
      </c>
      <c r="EEX310" s="271">
        <f>EEX309+1</f>
        <v>4</v>
      </c>
      <c r="EEY310" s="275" t="s">
        <v>217</v>
      </c>
      <c r="EEZ310" s="271">
        <f>EEZ309+1</f>
        <v>4</v>
      </c>
      <c r="EFA310" s="275" t="s">
        <v>217</v>
      </c>
      <c r="EFB310" s="271">
        <f>EFB309+1</f>
        <v>4</v>
      </c>
      <c r="EFC310" s="275" t="s">
        <v>217</v>
      </c>
      <c r="EFD310" s="271">
        <f>EFD309+1</f>
        <v>4</v>
      </c>
      <c r="EFE310" s="275" t="s">
        <v>217</v>
      </c>
      <c r="EFF310" s="271">
        <f>EFF309+1</f>
        <v>4</v>
      </c>
      <c r="EFG310" s="275" t="s">
        <v>217</v>
      </c>
      <c r="EFH310" s="271">
        <f>EFH309+1</f>
        <v>4</v>
      </c>
      <c r="EFI310" s="275" t="s">
        <v>217</v>
      </c>
      <c r="EFJ310" s="271">
        <f>EFJ309+1</f>
        <v>4</v>
      </c>
      <c r="EFK310" s="275" t="s">
        <v>217</v>
      </c>
      <c r="EFL310" s="271">
        <f>EFL309+1</f>
        <v>4</v>
      </c>
      <c r="EFM310" s="275" t="s">
        <v>217</v>
      </c>
      <c r="EFN310" s="271">
        <f>EFN309+1</f>
        <v>4</v>
      </c>
      <c r="EFO310" s="275" t="s">
        <v>217</v>
      </c>
      <c r="EFP310" s="271">
        <f>EFP309+1</f>
        <v>4</v>
      </c>
      <c r="EFQ310" s="275" t="s">
        <v>217</v>
      </c>
      <c r="EFR310" s="271">
        <f>EFR309+1</f>
        <v>4</v>
      </c>
      <c r="EFS310" s="275" t="s">
        <v>217</v>
      </c>
      <c r="EFT310" s="271">
        <f>EFT309+1</f>
        <v>4</v>
      </c>
      <c r="EFU310" s="275" t="s">
        <v>217</v>
      </c>
      <c r="EFV310" s="271">
        <f>EFV309+1</f>
        <v>4</v>
      </c>
      <c r="EFW310" s="275" t="s">
        <v>217</v>
      </c>
      <c r="EFX310" s="271">
        <f>EFX309+1</f>
        <v>4</v>
      </c>
      <c r="EFY310" s="275" t="s">
        <v>217</v>
      </c>
      <c r="EFZ310" s="271">
        <f>EFZ309+1</f>
        <v>4</v>
      </c>
      <c r="EGA310" s="275" t="s">
        <v>217</v>
      </c>
      <c r="EGB310" s="271">
        <f>EGB309+1</f>
        <v>4</v>
      </c>
      <c r="EGC310" s="275" t="s">
        <v>217</v>
      </c>
      <c r="EGD310" s="271">
        <f>EGD309+1</f>
        <v>4</v>
      </c>
      <c r="EGE310" s="275" t="s">
        <v>217</v>
      </c>
      <c r="EGF310" s="271">
        <f>EGF309+1</f>
        <v>4</v>
      </c>
      <c r="EGG310" s="275" t="s">
        <v>217</v>
      </c>
      <c r="EGH310" s="271">
        <f>EGH309+1</f>
        <v>4</v>
      </c>
      <c r="EGI310" s="275" t="s">
        <v>217</v>
      </c>
      <c r="EGJ310" s="271">
        <f>EGJ309+1</f>
        <v>4</v>
      </c>
      <c r="EGK310" s="275" t="s">
        <v>217</v>
      </c>
      <c r="EGL310" s="271">
        <f>EGL309+1</f>
        <v>4</v>
      </c>
      <c r="EGM310" s="275" t="s">
        <v>217</v>
      </c>
      <c r="EGN310" s="271">
        <f>EGN309+1</f>
        <v>4</v>
      </c>
      <c r="EGO310" s="275" t="s">
        <v>217</v>
      </c>
      <c r="EGP310" s="271">
        <f>EGP309+1</f>
        <v>4</v>
      </c>
      <c r="EGQ310" s="275" t="s">
        <v>217</v>
      </c>
      <c r="EGR310" s="271">
        <f>EGR309+1</f>
        <v>4</v>
      </c>
      <c r="EGS310" s="275" t="s">
        <v>217</v>
      </c>
      <c r="EGT310" s="271">
        <f>EGT309+1</f>
        <v>4</v>
      </c>
      <c r="EGU310" s="275" t="s">
        <v>217</v>
      </c>
      <c r="EGV310" s="271">
        <f>EGV309+1</f>
        <v>4</v>
      </c>
      <c r="EGW310" s="275" t="s">
        <v>217</v>
      </c>
      <c r="EGX310" s="271">
        <f>EGX309+1</f>
        <v>4</v>
      </c>
      <c r="EGY310" s="275" t="s">
        <v>217</v>
      </c>
      <c r="EGZ310" s="271">
        <f>EGZ309+1</f>
        <v>4</v>
      </c>
      <c r="EHA310" s="275" t="s">
        <v>217</v>
      </c>
      <c r="EHB310" s="271">
        <f>EHB309+1</f>
        <v>4</v>
      </c>
      <c r="EHC310" s="275" t="s">
        <v>217</v>
      </c>
      <c r="EHD310" s="271">
        <f>EHD309+1</f>
        <v>4</v>
      </c>
      <c r="EHE310" s="275" t="s">
        <v>217</v>
      </c>
      <c r="EHF310" s="271">
        <f>EHF309+1</f>
        <v>4</v>
      </c>
      <c r="EHG310" s="275" t="s">
        <v>217</v>
      </c>
      <c r="EHH310" s="271">
        <f>EHH309+1</f>
        <v>4</v>
      </c>
      <c r="EHI310" s="275" t="s">
        <v>217</v>
      </c>
      <c r="EHJ310" s="271">
        <f>EHJ309+1</f>
        <v>4</v>
      </c>
      <c r="EHK310" s="275" t="s">
        <v>217</v>
      </c>
      <c r="EHL310" s="271">
        <f>EHL309+1</f>
        <v>4</v>
      </c>
      <c r="EHM310" s="275" t="s">
        <v>217</v>
      </c>
      <c r="EHN310" s="271">
        <f>EHN309+1</f>
        <v>4</v>
      </c>
      <c r="EHO310" s="275" t="s">
        <v>217</v>
      </c>
      <c r="EHP310" s="271">
        <f>EHP309+1</f>
        <v>4</v>
      </c>
      <c r="EHQ310" s="275" t="s">
        <v>217</v>
      </c>
      <c r="EHR310" s="271">
        <f>EHR309+1</f>
        <v>4</v>
      </c>
      <c r="EHS310" s="275" t="s">
        <v>217</v>
      </c>
      <c r="EHT310" s="271">
        <f>EHT309+1</f>
        <v>4</v>
      </c>
      <c r="EHU310" s="275" t="s">
        <v>217</v>
      </c>
      <c r="EHV310" s="271">
        <f>EHV309+1</f>
        <v>4</v>
      </c>
      <c r="EHW310" s="275" t="s">
        <v>217</v>
      </c>
      <c r="EHX310" s="271">
        <f>EHX309+1</f>
        <v>4</v>
      </c>
      <c r="EHY310" s="275" t="s">
        <v>217</v>
      </c>
      <c r="EHZ310" s="271">
        <f>EHZ309+1</f>
        <v>4</v>
      </c>
      <c r="EIA310" s="275" t="s">
        <v>217</v>
      </c>
      <c r="EIB310" s="271">
        <f>EIB309+1</f>
        <v>4</v>
      </c>
      <c r="EIC310" s="275" t="s">
        <v>217</v>
      </c>
      <c r="EID310" s="271">
        <f>EID309+1</f>
        <v>4</v>
      </c>
      <c r="EIE310" s="275" t="s">
        <v>217</v>
      </c>
      <c r="EIF310" s="271">
        <f>EIF309+1</f>
        <v>4</v>
      </c>
      <c r="EIG310" s="275" t="s">
        <v>217</v>
      </c>
      <c r="EIH310" s="271">
        <f>EIH309+1</f>
        <v>4</v>
      </c>
      <c r="EII310" s="275" t="s">
        <v>217</v>
      </c>
      <c r="EIJ310" s="271">
        <f>EIJ309+1</f>
        <v>4</v>
      </c>
      <c r="EIK310" s="275" t="s">
        <v>217</v>
      </c>
      <c r="EIL310" s="271">
        <f>EIL309+1</f>
        <v>4</v>
      </c>
      <c r="EIM310" s="275" t="s">
        <v>217</v>
      </c>
      <c r="EIN310" s="271">
        <f>EIN309+1</f>
        <v>4</v>
      </c>
      <c r="EIO310" s="275" t="s">
        <v>217</v>
      </c>
      <c r="EIP310" s="271">
        <f>EIP309+1</f>
        <v>4</v>
      </c>
      <c r="EIQ310" s="275" t="s">
        <v>217</v>
      </c>
      <c r="EIR310" s="271">
        <f>EIR309+1</f>
        <v>4</v>
      </c>
      <c r="EIS310" s="275" t="s">
        <v>217</v>
      </c>
      <c r="EIT310" s="271">
        <f>EIT309+1</f>
        <v>4</v>
      </c>
      <c r="EIU310" s="275" t="s">
        <v>217</v>
      </c>
      <c r="EIV310" s="271">
        <f>EIV309+1</f>
        <v>4</v>
      </c>
      <c r="EIW310" s="275" t="s">
        <v>217</v>
      </c>
      <c r="EIX310" s="271">
        <f>EIX309+1</f>
        <v>4</v>
      </c>
      <c r="EIY310" s="275" t="s">
        <v>217</v>
      </c>
      <c r="EIZ310" s="271">
        <f>EIZ309+1</f>
        <v>4</v>
      </c>
      <c r="EJA310" s="275" t="s">
        <v>217</v>
      </c>
      <c r="EJB310" s="271">
        <f>EJB309+1</f>
        <v>4</v>
      </c>
      <c r="EJC310" s="275" t="s">
        <v>217</v>
      </c>
      <c r="EJD310" s="271">
        <f>EJD309+1</f>
        <v>4</v>
      </c>
      <c r="EJE310" s="275" t="s">
        <v>217</v>
      </c>
      <c r="EJF310" s="271">
        <f>EJF309+1</f>
        <v>4</v>
      </c>
      <c r="EJG310" s="275" t="s">
        <v>217</v>
      </c>
      <c r="EJH310" s="271">
        <f>EJH309+1</f>
        <v>4</v>
      </c>
      <c r="EJI310" s="275" t="s">
        <v>217</v>
      </c>
      <c r="EJJ310" s="271">
        <f>EJJ309+1</f>
        <v>4</v>
      </c>
      <c r="EJK310" s="275" t="s">
        <v>217</v>
      </c>
      <c r="EJL310" s="271">
        <f>EJL309+1</f>
        <v>4</v>
      </c>
      <c r="EJM310" s="275" t="s">
        <v>217</v>
      </c>
      <c r="EJN310" s="271">
        <f>EJN309+1</f>
        <v>4</v>
      </c>
      <c r="EJO310" s="275" t="s">
        <v>217</v>
      </c>
      <c r="EJP310" s="271">
        <f>EJP309+1</f>
        <v>4</v>
      </c>
      <c r="EJQ310" s="275" t="s">
        <v>217</v>
      </c>
      <c r="EJR310" s="271">
        <f>EJR309+1</f>
        <v>4</v>
      </c>
      <c r="EJS310" s="275" t="s">
        <v>217</v>
      </c>
      <c r="EJT310" s="271">
        <f>EJT309+1</f>
        <v>4</v>
      </c>
      <c r="EJU310" s="275" t="s">
        <v>217</v>
      </c>
      <c r="EJV310" s="271">
        <f>EJV309+1</f>
        <v>4</v>
      </c>
      <c r="EJW310" s="275" t="s">
        <v>217</v>
      </c>
      <c r="EJX310" s="271">
        <f>EJX309+1</f>
        <v>4</v>
      </c>
      <c r="EJY310" s="275" t="s">
        <v>217</v>
      </c>
      <c r="EJZ310" s="271">
        <f>EJZ309+1</f>
        <v>4</v>
      </c>
      <c r="EKA310" s="275" t="s">
        <v>217</v>
      </c>
      <c r="EKB310" s="271">
        <f>EKB309+1</f>
        <v>4</v>
      </c>
      <c r="EKC310" s="275" t="s">
        <v>217</v>
      </c>
      <c r="EKD310" s="271">
        <f>EKD309+1</f>
        <v>4</v>
      </c>
      <c r="EKE310" s="275" t="s">
        <v>217</v>
      </c>
      <c r="EKF310" s="271">
        <f>EKF309+1</f>
        <v>4</v>
      </c>
      <c r="EKG310" s="275" t="s">
        <v>217</v>
      </c>
      <c r="EKH310" s="271">
        <f>EKH309+1</f>
        <v>4</v>
      </c>
      <c r="EKI310" s="275" t="s">
        <v>217</v>
      </c>
      <c r="EKJ310" s="271">
        <f>EKJ309+1</f>
        <v>4</v>
      </c>
      <c r="EKK310" s="275" t="s">
        <v>217</v>
      </c>
      <c r="EKL310" s="271">
        <f>EKL309+1</f>
        <v>4</v>
      </c>
      <c r="EKM310" s="275" t="s">
        <v>217</v>
      </c>
      <c r="EKN310" s="271">
        <f>EKN309+1</f>
        <v>4</v>
      </c>
      <c r="EKO310" s="275" t="s">
        <v>217</v>
      </c>
      <c r="EKP310" s="271">
        <f>EKP309+1</f>
        <v>4</v>
      </c>
      <c r="EKQ310" s="275" t="s">
        <v>217</v>
      </c>
      <c r="EKR310" s="271">
        <f>EKR309+1</f>
        <v>4</v>
      </c>
      <c r="EKS310" s="275" t="s">
        <v>217</v>
      </c>
      <c r="EKT310" s="271">
        <f>EKT309+1</f>
        <v>4</v>
      </c>
      <c r="EKU310" s="275" t="s">
        <v>217</v>
      </c>
      <c r="EKV310" s="271">
        <f>EKV309+1</f>
        <v>4</v>
      </c>
      <c r="EKW310" s="275" t="s">
        <v>217</v>
      </c>
      <c r="EKX310" s="271">
        <f>EKX309+1</f>
        <v>4</v>
      </c>
      <c r="EKY310" s="275" t="s">
        <v>217</v>
      </c>
      <c r="EKZ310" s="271">
        <f>EKZ309+1</f>
        <v>4</v>
      </c>
      <c r="ELA310" s="275" t="s">
        <v>217</v>
      </c>
      <c r="ELB310" s="271">
        <f>ELB309+1</f>
        <v>4</v>
      </c>
      <c r="ELC310" s="275" t="s">
        <v>217</v>
      </c>
      <c r="ELD310" s="271">
        <f>ELD309+1</f>
        <v>4</v>
      </c>
      <c r="ELE310" s="275" t="s">
        <v>217</v>
      </c>
      <c r="ELF310" s="271">
        <f>ELF309+1</f>
        <v>4</v>
      </c>
      <c r="ELG310" s="275" t="s">
        <v>217</v>
      </c>
      <c r="ELH310" s="271">
        <f>ELH309+1</f>
        <v>4</v>
      </c>
      <c r="ELI310" s="275" t="s">
        <v>217</v>
      </c>
      <c r="ELJ310" s="271">
        <f>ELJ309+1</f>
        <v>4</v>
      </c>
      <c r="ELK310" s="275" t="s">
        <v>217</v>
      </c>
      <c r="ELL310" s="271">
        <f>ELL309+1</f>
        <v>4</v>
      </c>
      <c r="ELM310" s="275" t="s">
        <v>217</v>
      </c>
      <c r="ELN310" s="271">
        <f>ELN309+1</f>
        <v>4</v>
      </c>
      <c r="ELO310" s="275" t="s">
        <v>217</v>
      </c>
      <c r="ELP310" s="271">
        <f>ELP309+1</f>
        <v>4</v>
      </c>
      <c r="ELQ310" s="275" t="s">
        <v>217</v>
      </c>
      <c r="ELR310" s="271">
        <f>ELR309+1</f>
        <v>4</v>
      </c>
      <c r="ELS310" s="275" t="s">
        <v>217</v>
      </c>
      <c r="ELT310" s="271">
        <f>ELT309+1</f>
        <v>4</v>
      </c>
      <c r="ELU310" s="275" t="s">
        <v>217</v>
      </c>
      <c r="ELV310" s="271">
        <f>ELV309+1</f>
        <v>4</v>
      </c>
      <c r="ELW310" s="275" t="s">
        <v>217</v>
      </c>
      <c r="ELX310" s="271">
        <f>ELX309+1</f>
        <v>4</v>
      </c>
      <c r="ELY310" s="275" t="s">
        <v>217</v>
      </c>
      <c r="ELZ310" s="271">
        <f>ELZ309+1</f>
        <v>4</v>
      </c>
      <c r="EMA310" s="275" t="s">
        <v>217</v>
      </c>
      <c r="EMB310" s="271">
        <f>EMB309+1</f>
        <v>4</v>
      </c>
      <c r="EMC310" s="275" t="s">
        <v>217</v>
      </c>
      <c r="EMD310" s="271">
        <f>EMD309+1</f>
        <v>4</v>
      </c>
      <c r="EME310" s="275" t="s">
        <v>217</v>
      </c>
      <c r="EMF310" s="271">
        <f>EMF309+1</f>
        <v>4</v>
      </c>
      <c r="EMG310" s="275" t="s">
        <v>217</v>
      </c>
      <c r="EMH310" s="271">
        <f>EMH309+1</f>
        <v>4</v>
      </c>
      <c r="EMI310" s="275" t="s">
        <v>217</v>
      </c>
      <c r="EMJ310" s="271">
        <f>EMJ309+1</f>
        <v>4</v>
      </c>
      <c r="EMK310" s="275" t="s">
        <v>217</v>
      </c>
      <c r="EML310" s="271">
        <f>EML309+1</f>
        <v>4</v>
      </c>
      <c r="EMM310" s="275" t="s">
        <v>217</v>
      </c>
      <c r="EMN310" s="271">
        <f>EMN309+1</f>
        <v>4</v>
      </c>
      <c r="EMO310" s="275" t="s">
        <v>217</v>
      </c>
      <c r="EMP310" s="271">
        <f>EMP309+1</f>
        <v>4</v>
      </c>
      <c r="EMQ310" s="275" t="s">
        <v>217</v>
      </c>
      <c r="EMR310" s="271">
        <f>EMR309+1</f>
        <v>4</v>
      </c>
      <c r="EMS310" s="275" t="s">
        <v>217</v>
      </c>
      <c r="EMT310" s="271">
        <f>EMT309+1</f>
        <v>4</v>
      </c>
      <c r="EMU310" s="275" t="s">
        <v>217</v>
      </c>
      <c r="EMV310" s="271">
        <f>EMV309+1</f>
        <v>4</v>
      </c>
      <c r="EMW310" s="275" t="s">
        <v>217</v>
      </c>
      <c r="EMX310" s="271">
        <f>EMX309+1</f>
        <v>4</v>
      </c>
      <c r="EMY310" s="275" t="s">
        <v>217</v>
      </c>
      <c r="EMZ310" s="271">
        <f>EMZ309+1</f>
        <v>4</v>
      </c>
      <c r="ENA310" s="275" t="s">
        <v>217</v>
      </c>
      <c r="ENB310" s="271">
        <f>ENB309+1</f>
        <v>4</v>
      </c>
      <c r="ENC310" s="275" t="s">
        <v>217</v>
      </c>
      <c r="END310" s="271">
        <f>END309+1</f>
        <v>4</v>
      </c>
      <c r="ENE310" s="275" t="s">
        <v>217</v>
      </c>
      <c r="ENF310" s="271">
        <f>ENF309+1</f>
        <v>4</v>
      </c>
      <c r="ENG310" s="275" t="s">
        <v>217</v>
      </c>
      <c r="ENH310" s="271">
        <f>ENH309+1</f>
        <v>4</v>
      </c>
      <c r="ENI310" s="275" t="s">
        <v>217</v>
      </c>
      <c r="ENJ310" s="271">
        <f>ENJ309+1</f>
        <v>4</v>
      </c>
      <c r="ENK310" s="275" t="s">
        <v>217</v>
      </c>
      <c r="ENL310" s="271">
        <f>ENL309+1</f>
        <v>4</v>
      </c>
      <c r="ENM310" s="275" t="s">
        <v>217</v>
      </c>
      <c r="ENN310" s="271">
        <f>ENN309+1</f>
        <v>4</v>
      </c>
      <c r="ENO310" s="275" t="s">
        <v>217</v>
      </c>
      <c r="ENP310" s="271">
        <f>ENP309+1</f>
        <v>4</v>
      </c>
      <c r="ENQ310" s="275" t="s">
        <v>217</v>
      </c>
      <c r="ENR310" s="271">
        <f>ENR309+1</f>
        <v>4</v>
      </c>
      <c r="ENS310" s="275" t="s">
        <v>217</v>
      </c>
      <c r="ENT310" s="271">
        <f>ENT309+1</f>
        <v>4</v>
      </c>
      <c r="ENU310" s="275" t="s">
        <v>217</v>
      </c>
      <c r="ENV310" s="271">
        <f>ENV309+1</f>
        <v>4</v>
      </c>
      <c r="ENW310" s="275" t="s">
        <v>217</v>
      </c>
      <c r="ENX310" s="271">
        <f>ENX309+1</f>
        <v>4</v>
      </c>
      <c r="ENY310" s="275" t="s">
        <v>217</v>
      </c>
      <c r="ENZ310" s="271">
        <f>ENZ309+1</f>
        <v>4</v>
      </c>
      <c r="EOA310" s="275" t="s">
        <v>217</v>
      </c>
      <c r="EOB310" s="271">
        <f>EOB309+1</f>
        <v>4</v>
      </c>
      <c r="EOC310" s="275" t="s">
        <v>217</v>
      </c>
      <c r="EOD310" s="271">
        <f>EOD309+1</f>
        <v>4</v>
      </c>
      <c r="EOE310" s="275" t="s">
        <v>217</v>
      </c>
      <c r="EOF310" s="271">
        <f>EOF309+1</f>
        <v>4</v>
      </c>
      <c r="EOG310" s="275" t="s">
        <v>217</v>
      </c>
      <c r="EOH310" s="271">
        <f>EOH309+1</f>
        <v>4</v>
      </c>
      <c r="EOI310" s="275" t="s">
        <v>217</v>
      </c>
      <c r="EOJ310" s="271">
        <f>EOJ309+1</f>
        <v>4</v>
      </c>
      <c r="EOK310" s="275" t="s">
        <v>217</v>
      </c>
      <c r="EOL310" s="271">
        <f>EOL309+1</f>
        <v>4</v>
      </c>
      <c r="EOM310" s="275" t="s">
        <v>217</v>
      </c>
      <c r="EON310" s="271">
        <f>EON309+1</f>
        <v>4</v>
      </c>
      <c r="EOO310" s="275" t="s">
        <v>217</v>
      </c>
      <c r="EOP310" s="271">
        <f>EOP309+1</f>
        <v>4</v>
      </c>
      <c r="EOQ310" s="275" t="s">
        <v>217</v>
      </c>
      <c r="EOR310" s="271">
        <f>EOR309+1</f>
        <v>4</v>
      </c>
      <c r="EOS310" s="275" t="s">
        <v>217</v>
      </c>
      <c r="EOT310" s="271">
        <f>EOT309+1</f>
        <v>4</v>
      </c>
      <c r="EOU310" s="275" t="s">
        <v>217</v>
      </c>
      <c r="EOV310" s="271">
        <f>EOV309+1</f>
        <v>4</v>
      </c>
      <c r="EOW310" s="275" t="s">
        <v>217</v>
      </c>
      <c r="EOX310" s="271">
        <f>EOX309+1</f>
        <v>4</v>
      </c>
      <c r="EOY310" s="275" t="s">
        <v>217</v>
      </c>
      <c r="EOZ310" s="271">
        <f>EOZ309+1</f>
        <v>4</v>
      </c>
      <c r="EPA310" s="275" t="s">
        <v>217</v>
      </c>
      <c r="EPB310" s="271">
        <f>EPB309+1</f>
        <v>4</v>
      </c>
      <c r="EPC310" s="275" t="s">
        <v>217</v>
      </c>
      <c r="EPD310" s="271">
        <f>EPD309+1</f>
        <v>4</v>
      </c>
      <c r="EPE310" s="275" t="s">
        <v>217</v>
      </c>
      <c r="EPF310" s="271">
        <f>EPF309+1</f>
        <v>4</v>
      </c>
      <c r="EPG310" s="275" t="s">
        <v>217</v>
      </c>
      <c r="EPH310" s="271">
        <f>EPH309+1</f>
        <v>4</v>
      </c>
      <c r="EPI310" s="275" t="s">
        <v>217</v>
      </c>
      <c r="EPJ310" s="271">
        <f>EPJ309+1</f>
        <v>4</v>
      </c>
      <c r="EPK310" s="275" t="s">
        <v>217</v>
      </c>
      <c r="EPL310" s="271">
        <f>EPL309+1</f>
        <v>4</v>
      </c>
      <c r="EPM310" s="275" t="s">
        <v>217</v>
      </c>
      <c r="EPN310" s="271">
        <f>EPN309+1</f>
        <v>4</v>
      </c>
      <c r="EPO310" s="275" t="s">
        <v>217</v>
      </c>
      <c r="EPP310" s="271">
        <f>EPP309+1</f>
        <v>4</v>
      </c>
      <c r="EPQ310" s="275" t="s">
        <v>217</v>
      </c>
      <c r="EPR310" s="271">
        <f>EPR309+1</f>
        <v>4</v>
      </c>
      <c r="EPS310" s="275" t="s">
        <v>217</v>
      </c>
      <c r="EPT310" s="271">
        <f>EPT309+1</f>
        <v>4</v>
      </c>
      <c r="EPU310" s="275" t="s">
        <v>217</v>
      </c>
      <c r="EPV310" s="271">
        <f>EPV309+1</f>
        <v>4</v>
      </c>
      <c r="EPW310" s="275" t="s">
        <v>217</v>
      </c>
      <c r="EPX310" s="271">
        <f>EPX309+1</f>
        <v>4</v>
      </c>
      <c r="EPY310" s="275" t="s">
        <v>217</v>
      </c>
      <c r="EPZ310" s="271">
        <f>EPZ309+1</f>
        <v>4</v>
      </c>
      <c r="EQA310" s="275" t="s">
        <v>217</v>
      </c>
      <c r="EQB310" s="271">
        <f>EQB309+1</f>
        <v>4</v>
      </c>
      <c r="EQC310" s="275" t="s">
        <v>217</v>
      </c>
      <c r="EQD310" s="271">
        <f>EQD309+1</f>
        <v>4</v>
      </c>
      <c r="EQE310" s="275" t="s">
        <v>217</v>
      </c>
      <c r="EQF310" s="271">
        <f>EQF309+1</f>
        <v>4</v>
      </c>
      <c r="EQG310" s="275" t="s">
        <v>217</v>
      </c>
      <c r="EQH310" s="271">
        <f>EQH309+1</f>
        <v>4</v>
      </c>
      <c r="EQI310" s="275" t="s">
        <v>217</v>
      </c>
      <c r="EQJ310" s="271">
        <f>EQJ309+1</f>
        <v>4</v>
      </c>
      <c r="EQK310" s="275" t="s">
        <v>217</v>
      </c>
      <c r="EQL310" s="271">
        <f>EQL309+1</f>
        <v>4</v>
      </c>
      <c r="EQM310" s="275" t="s">
        <v>217</v>
      </c>
      <c r="EQN310" s="271">
        <f>EQN309+1</f>
        <v>4</v>
      </c>
      <c r="EQO310" s="275" t="s">
        <v>217</v>
      </c>
      <c r="EQP310" s="271">
        <f>EQP309+1</f>
        <v>4</v>
      </c>
      <c r="EQQ310" s="275" t="s">
        <v>217</v>
      </c>
      <c r="EQR310" s="271">
        <f>EQR309+1</f>
        <v>4</v>
      </c>
      <c r="EQS310" s="275" t="s">
        <v>217</v>
      </c>
      <c r="EQT310" s="271">
        <f>EQT309+1</f>
        <v>4</v>
      </c>
      <c r="EQU310" s="275" t="s">
        <v>217</v>
      </c>
      <c r="EQV310" s="271">
        <f>EQV309+1</f>
        <v>4</v>
      </c>
      <c r="EQW310" s="275" t="s">
        <v>217</v>
      </c>
      <c r="EQX310" s="271">
        <f>EQX309+1</f>
        <v>4</v>
      </c>
      <c r="EQY310" s="275" t="s">
        <v>217</v>
      </c>
      <c r="EQZ310" s="271">
        <f>EQZ309+1</f>
        <v>4</v>
      </c>
      <c r="ERA310" s="275" t="s">
        <v>217</v>
      </c>
      <c r="ERB310" s="271">
        <f>ERB309+1</f>
        <v>4</v>
      </c>
      <c r="ERC310" s="275" t="s">
        <v>217</v>
      </c>
      <c r="ERD310" s="271">
        <f>ERD309+1</f>
        <v>4</v>
      </c>
      <c r="ERE310" s="275" t="s">
        <v>217</v>
      </c>
      <c r="ERF310" s="271">
        <f>ERF309+1</f>
        <v>4</v>
      </c>
      <c r="ERG310" s="275" t="s">
        <v>217</v>
      </c>
      <c r="ERH310" s="271">
        <f>ERH309+1</f>
        <v>4</v>
      </c>
      <c r="ERI310" s="275" t="s">
        <v>217</v>
      </c>
      <c r="ERJ310" s="271">
        <f>ERJ309+1</f>
        <v>4</v>
      </c>
      <c r="ERK310" s="275" t="s">
        <v>217</v>
      </c>
      <c r="ERL310" s="271">
        <f>ERL309+1</f>
        <v>4</v>
      </c>
      <c r="ERM310" s="275" t="s">
        <v>217</v>
      </c>
      <c r="ERN310" s="271">
        <f>ERN309+1</f>
        <v>4</v>
      </c>
      <c r="ERO310" s="275" t="s">
        <v>217</v>
      </c>
      <c r="ERP310" s="271">
        <f>ERP309+1</f>
        <v>4</v>
      </c>
      <c r="ERQ310" s="275" t="s">
        <v>217</v>
      </c>
      <c r="ERR310" s="271">
        <f>ERR309+1</f>
        <v>4</v>
      </c>
      <c r="ERS310" s="275" t="s">
        <v>217</v>
      </c>
      <c r="ERT310" s="271">
        <f>ERT309+1</f>
        <v>4</v>
      </c>
      <c r="ERU310" s="275" t="s">
        <v>217</v>
      </c>
      <c r="ERV310" s="271">
        <f>ERV309+1</f>
        <v>4</v>
      </c>
      <c r="ERW310" s="275" t="s">
        <v>217</v>
      </c>
      <c r="ERX310" s="271">
        <f>ERX309+1</f>
        <v>4</v>
      </c>
      <c r="ERY310" s="275" t="s">
        <v>217</v>
      </c>
      <c r="ERZ310" s="271">
        <f>ERZ309+1</f>
        <v>4</v>
      </c>
      <c r="ESA310" s="275" t="s">
        <v>217</v>
      </c>
      <c r="ESB310" s="271">
        <f>ESB309+1</f>
        <v>4</v>
      </c>
      <c r="ESC310" s="275" t="s">
        <v>217</v>
      </c>
      <c r="ESD310" s="271">
        <f>ESD309+1</f>
        <v>4</v>
      </c>
      <c r="ESE310" s="275" t="s">
        <v>217</v>
      </c>
      <c r="ESF310" s="271">
        <f>ESF309+1</f>
        <v>4</v>
      </c>
      <c r="ESG310" s="275" t="s">
        <v>217</v>
      </c>
      <c r="ESH310" s="271">
        <f>ESH309+1</f>
        <v>4</v>
      </c>
      <c r="ESI310" s="275" t="s">
        <v>217</v>
      </c>
      <c r="ESJ310" s="271">
        <f>ESJ309+1</f>
        <v>4</v>
      </c>
      <c r="ESK310" s="275" t="s">
        <v>217</v>
      </c>
      <c r="ESL310" s="271">
        <f>ESL309+1</f>
        <v>4</v>
      </c>
      <c r="ESM310" s="275" t="s">
        <v>217</v>
      </c>
      <c r="ESN310" s="271">
        <f>ESN309+1</f>
        <v>4</v>
      </c>
      <c r="ESO310" s="275" t="s">
        <v>217</v>
      </c>
      <c r="ESP310" s="271">
        <f>ESP309+1</f>
        <v>4</v>
      </c>
      <c r="ESQ310" s="275" t="s">
        <v>217</v>
      </c>
      <c r="ESR310" s="271">
        <f>ESR309+1</f>
        <v>4</v>
      </c>
      <c r="ESS310" s="275" t="s">
        <v>217</v>
      </c>
      <c r="EST310" s="271">
        <f>EST309+1</f>
        <v>4</v>
      </c>
      <c r="ESU310" s="275" t="s">
        <v>217</v>
      </c>
      <c r="ESV310" s="271">
        <f>ESV309+1</f>
        <v>4</v>
      </c>
      <c r="ESW310" s="275" t="s">
        <v>217</v>
      </c>
      <c r="ESX310" s="271">
        <f>ESX309+1</f>
        <v>4</v>
      </c>
      <c r="ESY310" s="275" t="s">
        <v>217</v>
      </c>
      <c r="ESZ310" s="271">
        <f>ESZ309+1</f>
        <v>4</v>
      </c>
      <c r="ETA310" s="275" t="s">
        <v>217</v>
      </c>
      <c r="ETB310" s="271">
        <f>ETB309+1</f>
        <v>4</v>
      </c>
      <c r="ETC310" s="275" t="s">
        <v>217</v>
      </c>
      <c r="ETD310" s="271">
        <f>ETD309+1</f>
        <v>4</v>
      </c>
      <c r="ETE310" s="275" t="s">
        <v>217</v>
      </c>
      <c r="ETF310" s="271">
        <f>ETF309+1</f>
        <v>4</v>
      </c>
      <c r="ETG310" s="275" t="s">
        <v>217</v>
      </c>
      <c r="ETH310" s="271">
        <f>ETH309+1</f>
        <v>4</v>
      </c>
      <c r="ETI310" s="275" t="s">
        <v>217</v>
      </c>
      <c r="ETJ310" s="271">
        <f>ETJ309+1</f>
        <v>4</v>
      </c>
      <c r="ETK310" s="275" t="s">
        <v>217</v>
      </c>
      <c r="ETL310" s="271">
        <f>ETL309+1</f>
        <v>4</v>
      </c>
      <c r="ETM310" s="275" t="s">
        <v>217</v>
      </c>
      <c r="ETN310" s="271">
        <f>ETN309+1</f>
        <v>4</v>
      </c>
      <c r="ETO310" s="275" t="s">
        <v>217</v>
      </c>
      <c r="ETP310" s="271">
        <f>ETP309+1</f>
        <v>4</v>
      </c>
      <c r="ETQ310" s="275" t="s">
        <v>217</v>
      </c>
      <c r="ETR310" s="271">
        <f>ETR309+1</f>
        <v>4</v>
      </c>
      <c r="ETS310" s="275" t="s">
        <v>217</v>
      </c>
      <c r="ETT310" s="271">
        <f>ETT309+1</f>
        <v>4</v>
      </c>
      <c r="ETU310" s="275" t="s">
        <v>217</v>
      </c>
      <c r="ETV310" s="271">
        <f>ETV309+1</f>
        <v>4</v>
      </c>
      <c r="ETW310" s="275" t="s">
        <v>217</v>
      </c>
      <c r="ETX310" s="271">
        <f>ETX309+1</f>
        <v>4</v>
      </c>
      <c r="ETY310" s="275" t="s">
        <v>217</v>
      </c>
      <c r="ETZ310" s="271">
        <f>ETZ309+1</f>
        <v>4</v>
      </c>
      <c r="EUA310" s="275" t="s">
        <v>217</v>
      </c>
      <c r="EUB310" s="271">
        <f>EUB309+1</f>
        <v>4</v>
      </c>
      <c r="EUC310" s="275" t="s">
        <v>217</v>
      </c>
      <c r="EUD310" s="271">
        <f>EUD309+1</f>
        <v>4</v>
      </c>
      <c r="EUE310" s="275" t="s">
        <v>217</v>
      </c>
      <c r="EUF310" s="271">
        <f>EUF309+1</f>
        <v>4</v>
      </c>
      <c r="EUG310" s="275" t="s">
        <v>217</v>
      </c>
      <c r="EUH310" s="271">
        <f>EUH309+1</f>
        <v>4</v>
      </c>
      <c r="EUI310" s="275" t="s">
        <v>217</v>
      </c>
      <c r="EUJ310" s="271">
        <f>EUJ309+1</f>
        <v>4</v>
      </c>
      <c r="EUK310" s="275" t="s">
        <v>217</v>
      </c>
      <c r="EUL310" s="271">
        <f>EUL309+1</f>
        <v>4</v>
      </c>
      <c r="EUM310" s="275" t="s">
        <v>217</v>
      </c>
      <c r="EUN310" s="271">
        <f>EUN309+1</f>
        <v>4</v>
      </c>
      <c r="EUO310" s="275" t="s">
        <v>217</v>
      </c>
      <c r="EUP310" s="271">
        <f>EUP309+1</f>
        <v>4</v>
      </c>
      <c r="EUQ310" s="275" t="s">
        <v>217</v>
      </c>
      <c r="EUR310" s="271">
        <f>EUR309+1</f>
        <v>4</v>
      </c>
      <c r="EUS310" s="275" t="s">
        <v>217</v>
      </c>
      <c r="EUT310" s="271">
        <f>EUT309+1</f>
        <v>4</v>
      </c>
      <c r="EUU310" s="275" t="s">
        <v>217</v>
      </c>
      <c r="EUV310" s="271">
        <f>EUV309+1</f>
        <v>4</v>
      </c>
      <c r="EUW310" s="275" t="s">
        <v>217</v>
      </c>
      <c r="EUX310" s="271">
        <f>EUX309+1</f>
        <v>4</v>
      </c>
      <c r="EUY310" s="275" t="s">
        <v>217</v>
      </c>
      <c r="EUZ310" s="271">
        <f>EUZ309+1</f>
        <v>4</v>
      </c>
      <c r="EVA310" s="275" t="s">
        <v>217</v>
      </c>
      <c r="EVB310" s="271">
        <f>EVB309+1</f>
        <v>4</v>
      </c>
      <c r="EVC310" s="275" t="s">
        <v>217</v>
      </c>
      <c r="EVD310" s="271">
        <f>EVD309+1</f>
        <v>4</v>
      </c>
      <c r="EVE310" s="275" t="s">
        <v>217</v>
      </c>
      <c r="EVF310" s="271">
        <f>EVF309+1</f>
        <v>4</v>
      </c>
      <c r="EVG310" s="275" t="s">
        <v>217</v>
      </c>
      <c r="EVH310" s="271">
        <f>EVH309+1</f>
        <v>4</v>
      </c>
      <c r="EVI310" s="275" t="s">
        <v>217</v>
      </c>
      <c r="EVJ310" s="271">
        <f>EVJ309+1</f>
        <v>4</v>
      </c>
      <c r="EVK310" s="275" t="s">
        <v>217</v>
      </c>
      <c r="EVL310" s="271">
        <f>EVL309+1</f>
        <v>4</v>
      </c>
      <c r="EVM310" s="275" t="s">
        <v>217</v>
      </c>
      <c r="EVN310" s="271">
        <f>EVN309+1</f>
        <v>4</v>
      </c>
      <c r="EVO310" s="275" t="s">
        <v>217</v>
      </c>
      <c r="EVP310" s="271">
        <f>EVP309+1</f>
        <v>4</v>
      </c>
      <c r="EVQ310" s="275" t="s">
        <v>217</v>
      </c>
      <c r="EVR310" s="271">
        <f>EVR309+1</f>
        <v>4</v>
      </c>
      <c r="EVS310" s="275" t="s">
        <v>217</v>
      </c>
      <c r="EVT310" s="271">
        <f>EVT309+1</f>
        <v>4</v>
      </c>
      <c r="EVU310" s="275" t="s">
        <v>217</v>
      </c>
      <c r="EVV310" s="271">
        <f>EVV309+1</f>
        <v>4</v>
      </c>
      <c r="EVW310" s="275" t="s">
        <v>217</v>
      </c>
      <c r="EVX310" s="271">
        <f>EVX309+1</f>
        <v>4</v>
      </c>
      <c r="EVY310" s="275" t="s">
        <v>217</v>
      </c>
      <c r="EVZ310" s="271">
        <f>EVZ309+1</f>
        <v>4</v>
      </c>
      <c r="EWA310" s="275" t="s">
        <v>217</v>
      </c>
      <c r="EWB310" s="271">
        <f>EWB309+1</f>
        <v>4</v>
      </c>
      <c r="EWC310" s="275" t="s">
        <v>217</v>
      </c>
      <c r="EWD310" s="271">
        <f>EWD309+1</f>
        <v>4</v>
      </c>
      <c r="EWE310" s="275" t="s">
        <v>217</v>
      </c>
      <c r="EWF310" s="271">
        <f>EWF309+1</f>
        <v>4</v>
      </c>
      <c r="EWG310" s="275" t="s">
        <v>217</v>
      </c>
      <c r="EWH310" s="271">
        <f>EWH309+1</f>
        <v>4</v>
      </c>
      <c r="EWI310" s="275" t="s">
        <v>217</v>
      </c>
      <c r="EWJ310" s="271">
        <f>EWJ309+1</f>
        <v>4</v>
      </c>
      <c r="EWK310" s="275" t="s">
        <v>217</v>
      </c>
      <c r="EWL310" s="271">
        <f>EWL309+1</f>
        <v>4</v>
      </c>
      <c r="EWM310" s="275" t="s">
        <v>217</v>
      </c>
      <c r="EWN310" s="271">
        <f>EWN309+1</f>
        <v>4</v>
      </c>
      <c r="EWO310" s="275" t="s">
        <v>217</v>
      </c>
      <c r="EWP310" s="271">
        <f>EWP309+1</f>
        <v>4</v>
      </c>
      <c r="EWQ310" s="275" t="s">
        <v>217</v>
      </c>
      <c r="EWR310" s="271">
        <f>EWR309+1</f>
        <v>4</v>
      </c>
      <c r="EWS310" s="275" t="s">
        <v>217</v>
      </c>
      <c r="EWT310" s="271">
        <f>EWT309+1</f>
        <v>4</v>
      </c>
      <c r="EWU310" s="275" t="s">
        <v>217</v>
      </c>
      <c r="EWV310" s="271">
        <f>EWV309+1</f>
        <v>4</v>
      </c>
      <c r="EWW310" s="275" t="s">
        <v>217</v>
      </c>
      <c r="EWX310" s="271">
        <f>EWX309+1</f>
        <v>4</v>
      </c>
      <c r="EWY310" s="275" t="s">
        <v>217</v>
      </c>
      <c r="EWZ310" s="271">
        <f>EWZ309+1</f>
        <v>4</v>
      </c>
      <c r="EXA310" s="275" t="s">
        <v>217</v>
      </c>
      <c r="EXB310" s="271">
        <f>EXB309+1</f>
        <v>4</v>
      </c>
      <c r="EXC310" s="275" t="s">
        <v>217</v>
      </c>
      <c r="EXD310" s="271">
        <f>EXD309+1</f>
        <v>4</v>
      </c>
      <c r="EXE310" s="275" t="s">
        <v>217</v>
      </c>
      <c r="EXF310" s="271">
        <f>EXF309+1</f>
        <v>4</v>
      </c>
      <c r="EXG310" s="275" t="s">
        <v>217</v>
      </c>
      <c r="EXH310" s="271">
        <f>EXH309+1</f>
        <v>4</v>
      </c>
      <c r="EXI310" s="275" t="s">
        <v>217</v>
      </c>
      <c r="EXJ310" s="271">
        <f>EXJ309+1</f>
        <v>4</v>
      </c>
      <c r="EXK310" s="275" t="s">
        <v>217</v>
      </c>
      <c r="EXL310" s="271">
        <f>EXL309+1</f>
        <v>4</v>
      </c>
      <c r="EXM310" s="275" t="s">
        <v>217</v>
      </c>
      <c r="EXN310" s="271">
        <f>EXN309+1</f>
        <v>4</v>
      </c>
      <c r="EXO310" s="275" t="s">
        <v>217</v>
      </c>
      <c r="EXP310" s="271">
        <f>EXP309+1</f>
        <v>4</v>
      </c>
      <c r="EXQ310" s="275" t="s">
        <v>217</v>
      </c>
      <c r="EXR310" s="271">
        <f>EXR309+1</f>
        <v>4</v>
      </c>
      <c r="EXS310" s="275" t="s">
        <v>217</v>
      </c>
      <c r="EXT310" s="271">
        <f>EXT309+1</f>
        <v>4</v>
      </c>
      <c r="EXU310" s="275" t="s">
        <v>217</v>
      </c>
      <c r="EXV310" s="271">
        <f>EXV309+1</f>
        <v>4</v>
      </c>
      <c r="EXW310" s="275" t="s">
        <v>217</v>
      </c>
      <c r="EXX310" s="271">
        <f>EXX309+1</f>
        <v>4</v>
      </c>
      <c r="EXY310" s="275" t="s">
        <v>217</v>
      </c>
      <c r="EXZ310" s="271">
        <f>EXZ309+1</f>
        <v>4</v>
      </c>
      <c r="EYA310" s="275" t="s">
        <v>217</v>
      </c>
      <c r="EYB310" s="271">
        <f>EYB309+1</f>
        <v>4</v>
      </c>
      <c r="EYC310" s="275" t="s">
        <v>217</v>
      </c>
      <c r="EYD310" s="271">
        <f>EYD309+1</f>
        <v>4</v>
      </c>
      <c r="EYE310" s="275" t="s">
        <v>217</v>
      </c>
      <c r="EYF310" s="271">
        <f>EYF309+1</f>
        <v>4</v>
      </c>
      <c r="EYG310" s="275" t="s">
        <v>217</v>
      </c>
      <c r="EYH310" s="271">
        <f>EYH309+1</f>
        <v>4</v>
      </c>
      <c r="EYI310" s="275" t="s">
        <v>217</v>
      </c>
      <c r="EYJ310" s="271">
        <f>EYJ309+1</f>
        <v>4</v>
      </c>
      <c r="EYK310" s="275" t="s">
        <v>217</v>
      </c>
      <c r="EYL310" s="271">
        <f>EYL309+1</f>
        <v>4</v>
      </c>
      <c r="EYM310" s="275" t="s">
        <v>217</v>
      </c>
      <c r="EYN310" s="271">
        <f>EYN309+1</f>
        <v>4</v>
      </c>
      <c r="EYO310" s="275" t="s">
        <v>217</v>
      </c>
      <c r="EYP310" s="271">
        <f>EYP309+1</f>
        <v>4</v>
      </c>
      <c r="EYQ310" s="275" t="s">
        <v>217</v>
      </c>
      <c r="EYR310" s="271">
        <f>EYR309+1</f>
        <v>4</v>
      </c>
      <c r="EYS310" s="275" t="s">
        <v>217</v>
      </c>
      <c r="EYT310" s="271">
        <f>EYT309+1</f>
        <v>4</v>
      </c>
      <c r="EYU310" s="275" t="s">
        <v>217</v>
      </c>
      <c r="EYV310" s="271">
        <f>EYV309+1</f>
        <v>4</v>
      </c>
      <c r="EYW310" s="275" t="s">
        <v>217</v>
      </c>
      <c r="EYX310" s="271">
        <f>EYX309+1</f>
        <v>4</v>
      </c>
      <c r="EYY310" s="275" t="s">
        <v>217</v>
      </c>
      <c r="EYZ310" s="271">
        <f>EYZ309+1</f>
        <v>4</v>
      </c>
      <c r="EZA310" s="275" t="s">
        <v>217</v>
      </c>
      <c r="EZB310" s="271">
        <f>EZB309+1</f>
        <v>4</v>
      </c>
      <c r="EZC310" s="275" t="s">
        <v>217</v>
      </c>
      <c r="EZD310" s="271">
        <f>EZD309+1</f>
        <v>4</v>
      </c>
      <c r="EZE310" s="275" t="s">
        <v>217</v>
      </c>
      <c r="EZF310" s="271">
        <f>EZF309+1</f>
        <v>4</v>
      </c>
      <c r="EZG310" s="275" t="s">
        <v>217</v>
      </c>
      <c r="EZH310" s="271">
        <f>EZH309+1</f>
        <v>4</v>
      </c>
      <c r="EZI310" s="275" t="s">
        <v>217</v>
      </c>
      <c r="EZJ310" s="271">
        <f>EZJ309+1</f>
        <v>4</v>
      </c>
      <c r="EZK310" s="275" t="s">
        <v>217</v>
      </c>
      <c r="EZL310" s="271">
        <f>EZL309+1</f>
        <v>4</v>
      </c>
      <c r="EZM310" s="275" t="s">
        <v>217</v>
      </c>
      <c r="EZN310" s="271">
        <f>EZN309+1</f>
        <v>4</v>
      </c>
      <c r="EZO310" s="275" t="s">
        <v>217</v>
      </c>
      <c r="EZP310" s="271">
        <f>EZP309+1</f>
        <v>4</v>
      </c>
      <c r="EZQ310" s="275" t="s">
        <v>217</v>
      </c>
      <c r="EZR310" s="271">
        <f>EZR309+1</f>
        <v>4</v>
      </c>
      <c r="EZS310" s="275" t="s">
        <v>217</v>
      </c>
      <c r="EZT310" s="271">
        <f>EZT309+1</f>
        <v>4</v>
      </c>
      <c r="EZU310" s="275" t="s">
        <v>217</v>
      </c>
      <c r="EZV310" s="271">
        <f>EZV309+1</f>
        <v>4</v>
      </c>
      <c r="EZW310" s="275" t="s">
        <v>217</v>
      </c>
      <c r="EZX310" s="271">
        <f>EZX309+1</f>
        <v>4</v>
      </c>
      <c r="EZY310" s="275" t="s">
        <v>217</v>
      </c>
      <c r="EZZ310" s="271">
        <f>EZZ309+1</f>
        <v>4</v>
      </c>
      <c r="FAA310" s="275" t="s">
        <v>217</v>
      </c>
      <c r="FAB310" s="271">
        <f>FAB309+1</f>
        <v>4</v>
      </c>
      <c r="FAC310" s="275" t="s">
        <v>217</v>
      </c>
      <c r="FAD310" s="271">
        <f>FAD309+1</f>
        <v>4</v>
      </c>
      <c r="FAE310" s="275" t="s">
        <v>217</v>
      </c>
      <c r="FAF310" s="271">
        <f>FAF309+1</f>
        <v>4</v>
      </c>
      <c r="FAG310" s="275" t="s">
        <v>217</v>
      </c>
      <c r="FAH310" s="271">
        <f>FAH309+1</f>
        <v>4</v>
      </c>
      <c r="FAI310" s="275" t="s">
        <v>217</v>
      </c>
      <c r="FAJ310" s="271">
        <f>FAJ309+1</f>
        <v>4</v>
      </c>
      <c r="FAK310" s="275" t="s">
        <v>217</v>
      </c>
      <c r="FAL310" s="271">
        <f>FAL309+1</f>
        <v>4</v>
      </c>
      <c r="FAM310" s="275" t="s">
        <v>217</v>
      </c>
      <c r="FAN310" s="271">
        <f>FAN309+1</f>
        <v>4</v>
      </c>
      <c r="FAO310" s="275" t="s">
        <v>217</v>
      </c>
      <c r="FAP310" s="271">
        <f>FAP309+1</f>
        <v>4</v>
      </c>
      <c r="FAQ310" s="275" t="s">
        <v>217</v>
      </c>
      <c r="FAR310" s="271">
        <f>FAR309+1</f>
        <v>4</v>
      </c>
      <c r="FAS310" s="275" t="s">
        <v>217</v>
      </c>
      <c r="FAT310" s="271">
        <f>FAT309+1</f>
        <v>4</v>
      </c>
      <c r="FAU310" s="275" t="s">
        <v>217</v>
      </c>
      <c r="FAV310" s="271">
        <f>FAV309+1</f>
        <v>4</v>
      </c>
      <c r="FAW310" s="275" t="s">
        <v>217</v>
      </c>
      <c r="FAX310" s="271">
        <f>FAX309+1</f>
        <v>4</v>
      </c>
      <c r="FAY310" s="275" t="s">
        <v>217</v>
      </c>
      <c r="FAZ310" s="271">
        <f>FAZ309+1</f>
        <v>4</v>
      </c>
      <c r="FBA310" s="275" t="s">
        <v>217</v>
      </c>
      <c r="FBB310" s="271">
        <f>FBB309+1</f>
        <v>4</v>
      </c>
      <c r="FBC310" s="275" t="s">
        <v>217</v>
      </c>
      <c r="FBD310" s="271">
        <f>FBD309+1</f>
        <v>4</v>
      </c>
      <c r="FBE310" s="275" t="s">
        <v>217</v>
      </c>
      <c r="FBF310" s="271">
        <f>FBF309+1</f>
        <v>4</v>
      </c>
      <c r="FBG310" s="275" t="s">
        <v>217</v>
      </c>
      <c r="FBH310" s="271">
        <f>FBH309+1</f>
        <v>4</v>
      </c>
      <c r="FBI310" s="275" t="s">
        <v>217</v>
      </c>
      <c r="FBJ310" s="271">
        <f>FBJ309+1</f>
        <v>4</v>
      </c>
      <c r="FBK310" s="275" t="s">
        <v>217</v>
      </c>
      <c r="FBL310" s="271">
        <f>FBL309+1</f>
        <v>4</v>
      </c>
      <c r="FBM310" s="275" t="s">
        <v>217</v>
      </c>
      <c r="FBN310" s="271">
        <f>FBN309+1</f>
        <v>4</v>
      </c>
      <c r="FBO310" s="275" t="s">
        <v>217</v>
      </c>
      <c r="FBP310" s="271">
        <f>FBP309+1</f>
        <v>4</v>
      </c>
      <c r="FBQ310" s="275" t="s">
        <v>217</v>
      </c>
      <c r="FBR310" s="271">
        <f>FBR309+1</f>
        <v>4</v>
      </c>
      <c r="FBS310" s="275" t="s">
        <v>217</v>
      </c>
      <c r="FBT310" s="271">
        <f>FBT309+1</f>
        <v>4</v>
      </c>
      <c r="FBU310" s="275" t="s">
        <v>217</v>
      </c>
      <c r="FBV310" s="271">
        <f>FBV309+1</f>
        <v>4</v>
      </c>
      <c r="FBW310" s="275" t="s">
        <v>217</v>
      </c>
      <c r="FBX310" s="271">
        <f>FBX309+1</f>
        <v>4</v>
      </c>
      <c r="FBY310" s="275" t="s">
        <v>217</v>
      </c>
      <c r="FBZ310" s="271">
        <f>FBZ309+1</f>
        <v>4</v>
      </c>
      <c r="FCA310" s="275" t="s">
        <v>217</v>
      </c>
      <c r="FCB310" s="271">
        <f>FCB309+1</f>
        <v>4</v>
      </c>
      <c r="FCC310" s="275" t="s">
        <v>217</v>
      </c>
      <c r="FCD310" s="271">
        <f>FCD309+1</f>
        <v>4</v>
      </c>
      <c r="FCE310" s="275" t="s">
        <v>217</v>
      </c>
      <c r="FCF310" s="271">
        <f>FCF309+1</f>
        <v>4</v>
      </c>
      <c r="FCG310" s="275" t="s">
        <v>217</v>
      </c>
      <c r="FCH310" s="271">
        <f>FCH309+1</f>
        <v>4</v>
      </c>
      <c r="FCI310" s="275" t="s">
        <v>217</v>
      </c>
      <c r="FCJ310" s="271">
        <f>FCJ309+1</f>
        <v>4</v>
      </c>
      <c r="FCK310" s="275" t="s">
        <v>217</v>
      </c>
      <c r="FCL310" s="271">
        <f>FCL309+1</f>
        <v>4</v>
      </c>
      <c r="FCM310" s="275" t="s">
        <v>217</v>
      </c>
      <c r="FCN310" s="271">
        <f>FCN309+1</f>
        <v>4</v>
      </c>
      <c r="FCO310" s="275" t="s">
        <v>217</v>
      </c>
      <c r="FCP310" s="271">
        <f>FCP309+1</f>
        <v>4</v>
      </c>
      <c r="FCQ310" s="275" t="s">
        <v>217</v>
      </c>
      <c r="FCR310" s="271">
        <f>FCR309+1</f>
        <v>4</v>
      </c>
      <c r="FCS310" s="275" t="s">
        <v>217</v>
      </c>
      <c r="FCT310" s="271">
        <f>FCT309+1</f>
        <v>4</v>
      </c>
      <c r="FCU310" s="275" t="s">
        <v>217</v>
      </c>
      <c r="FCV310" s="271">
        <f>FCV309+1</f>
        <v>4</v>
      </c>
      <c r="FCW310" s="275" t="s">
        <v>217</v>
      </c>
      <c r="FCX310" s="271">
        <f>FCX309+1</f>
        <v>4</v>
      </c>
      <c r="FCY310" s="275" t="s">
        <v>217</v>
      </c>
      <c r="FCZ310" s="271">
        <f>FCZ309+1</f>
        <v>4</v>
      </c>
      <c r="FDA310" s="275" t="s">
        <v>217</v>
      </c>
      <c r="FDB310" s="271">
        <f>FDB309+1</f>
        <v>4</v>
      </c>
      <c r="FDC310" s="275" t="s">
        <v>217</v>
      </c>
      <c r="FDD310" s="271">
        <f>FDD309+1</f>
        <v>4</v>
      </c>
      <c r="FDE310" s="275" t="s">
        <v>217</v>
      </c>
      <c r="FDF310" s="271">
        <f>FDF309+1</f>
        <v>4</v>
      </c>
      <c r="FDG310" s="275" t="s">
        <v>217</v>
      </c>
      <c r="FDH310" s="271">
        <f>FDH309+1</f>
        <v>4</v>
      </c>
      <c r="FDI310" s="275" t="s">
        <v>217</v>
      </c>
      <c r="FDJ310" s="271">
        <f>FDJ309+1</f>
        <v>4</v>
      </c>
      <c r="FDK310" s="275" t="s">
        <v>217</v>
      </c>
      <c r="FDL310" s="271">
        <f>FDL309+1</f>
        <v>4</v>
      </c>
      <c r="FDM310" s="275" t="s">
        <v>217</v>
      </c>
      <c r="FDN310" s="271">
        <f>FDN309+1</f>
        <v>4</v>
      </c>
      <c r="FDO310" s="275" t="s">
        <v>217</v>
      </c>
      <c r="FDP310" s="271">
        <f>FDP309+1</f>
        <v>4</v>
      </c>
      <c r="FDQ310" s="275" t="s">
        <v>217</v>
      </c>
      <c r="FDR310" s="271">
        <f>FDR309+1</f>
        <v>4</v>
      </c>
      <c r="FDS310" s="275" t="s">
        <v>217</v>
      </c>
      <c r="FDT310" s="271">
        <f>FDT309+1</f>
        <v>4</v>
      </c>
      <c r="FDU310" s="275" t="s">
        <v>217</v>
      </c>
      <c r="FDV310" s="271">
        <f>FDV309+1</f>
        <v>4</v>
      </c>
      <c r="FDW310" s="275" t="s">
        <v>217</v>
      </c>
      <c r="FDX310" s="271">
        <f>FDX309+1</f>
        <v>4</v>
      </c>
      <c r="FDY310" s="275" t="s">
        <v>217</v>
      </c>
      <c r="FDZ310" s="271">
        <f>FDZ309+1</f>
        <v>4</v>
      </c>
      <c r="FEA310" s="275" t="s">
        <v>217</v>
      </c>
      <c r="FEB310" s="271">
        <f>FEB309+1</f>
        <v>4</v>
      </c>
      <c r="FEC310" s="275" t="s">
        <v>217</v>
      </c>
      <c r="FED310" s="271">
        <f>FED309+1</f>
        <v>4</v>
      </c>
      <c r="FEE310" s="275" t="s">
        <v>217</v>
      </c>
      <c r="FEF310" s="271">
        <f>FEF309+1</f>
        <v>4</v>
      </c>
      <c r="FEG310" s="275" t="s">
        <v>217</v>
      </c>
      <c r="FEH310" s="271">
        <f>FEH309+1</f>
        <v>4</v>
      </c>
      <c r="FEI310" s="275" t="s">
        <v>217</v>
      </c>
      <c r="FEJ310" s="271">
        <f>FEJ309+1</f>
        <v>4</v>
      </c>
      <c r="FEK310" s="275" t="s">
        <v>217</v>
      </c>
      <c r="FEL310" s="271">
        <f>FEL309+1</f>
        <v>4</v>
      </c>
      <c r="FEM310" s="275" t="s">
        <v>217</v>
      </c>
      <c r="FEN310" s="271">
        <f>FEN309+1</f>
        <v>4</v>
      </c>
      <c r="FEO310" s="275" t="s">
        <v>217</v>
      </c>
      <c r="FEP310" s="271">
        <f>FEP309+1</f>
        <v>4</v>
      </c>
      <c r="FEQ310" s="275" t="s">
        <v>217</v>
      </c>
      <c r="FER310" s="271">
        <f>FER309+1</f>
        <v>4</v>
      </c>
      <c r="FES310" s="275" t="s">
        <v>217</v>
      </c>
      <c r="FET310" s="271">
        <f>FET309+1</f>
        <v>4</v>
      </c>
      <c r="FEU310" s="275" t="s">
        <v>217</v>
      </c>
      <c r="FEV310" s="271">
        <f>FEV309+1</f>
        <v>4</v>
      </c>
      <c r="FEW310" s="275" t="s">
        <v>217</v>
      </c>
      <c r="FEX310" s="271">
        <f>FEX309+1</f>
        <v>4</v>
      </c>
      <c r="FEY310" s="275" t="s">
        <v>217</v>
      </c>
      <c r="FEZ310" s="271">
        <f>FEZ309+1</f>
        <v>4</v>
      </c>
      <c r="FFA310" s="275" t="s">
        <v>217</v>
      </c>
      <c r="FFB310" s="271">
        <f>FFB309+1</f>
        <v>4</v>
      </c>
      <c r="FFC310" s="275" t="s">
        <v>217</v>
      </c>
      <c r="FFD310" s="271">
        <f>FFD309+1</f>
        <v>4</v>
      </c>
      <c r="FFE310" s="275" t="s">
        <v>217</v>
      </c>
      <c r="FFF310" s="271">
        <f>FFF309+1</f>
        <v>4</v>
      </c>
      <c r="FFG310" s="275" t="s">
        <v>217</v>
      </c>
      <c r="FFH310" s="271">
        <f>FFH309+1</f>
        <v>4</v>
      </c>
      <c r="FFI310" s="275" t="s">
        <v>217</v>
      </c>
      <c r="FFJ310" s="271">
        <f>FFJ309+1</f>
        <v>4</v>
      </c>
      <c r="FFK310" s="275" t="s">
        <v>217</v>
      </c>
      <c r="FFL310" s="271">
        <f>FFL309+1</f>
        <v>4</v>
      </c>
      <c r="FFM310" s="275" t="s">
        <v>217</v>
      </c>
      <c r="FFN310" s="271">
        <f>FFN309+1</f>
        <v>4</v>
      </c>
      <c r="FFO310" s="275" t="s">
        <v>217</v>
      </c>
      <c r="FFP310" s="271">
        <f>FFP309+1</f>
        <v>4</v>
      </c>
      <c r="FFQ310" s="275" t="s">
        <v>217</v>
      </c>
      <c r="FFR310" s="271">
        <f>FFR309+1</f>
        <v>4</v>
      </c>
      <c r="FFS310" s="275" t="s">
        <v>217</v>
      </c>
      <c r="FFT310" s="271">
        <f>FFT309+1</f>
        <v>4</v>
      </c>
      <c r="FFU310" s="275" t="s">
        <v>217</v>
      </c>
      <c r="FFV310" s="271">
        <f>FFV309+1</f>
        <v>4</v>
      </c>
      <c r="FFW310" s="275" t="s">
        <v>217</v>
      </c>
      <c r="FFX310" s="271">
        <f>FFX309+1</f>
        <v>4</v>
      </c>
      <c r="FFY310" s="275" t="s">
        <v>217</v>
      </c>
      <c r="FFZ310" s="271">
        <f>FFZ309+1</f>
        <v>4</v>
      </c>
      <c r="FGA310" s="275" t="s">
        <v>217</v>
      </c>
      <c r="FGB310" s="271">
        <f>FGB309+1</f>
        <v>4</v>
      </c>
      <c r="FGC310" s="275" t="s">
        <v>217</v>
      </c>
      <c r="FGD310" s="271">
        <f>FGD309+1</f>
        <v>4</v>
      </c>
      <c r="FGE310" s="275" t="s">
        <v>217</v>
      </c>
      <c r="FGF310" s="271">
        <f>FGF309+1</f>
        <v>4</v>
      </c>
      <c r="FGG310" s="275" t="s">
        <v>217</v>
      </c>
      <c r="FGH310" s="271">
        <f>FGH309+1</f>
        <v>4</v>
      </c>
      <c r="FGI310" s="275" t="s">
        <v>217</v>
      </c>
      <c r="FGJ310" s="271">
        <f>FGJ309+1</f>
        <v>4</v>
      </c>
      <c r="FGK310" s="275" t="s">
        <v>217</v>
      </c>
      <c r="FGL310" s="271">
        <f>FGL309+1</f>
        <v>4</v>
      </c>
      <c r="FGM310" s="275" t="s">
        <v>217</v>
      </c>
      <c r="FGN310" s="271">
        <f>FGN309+1</f>
        <v>4</v>
      </c>
      <c r="FGO310" s="275" t="s">
        <v>217</v>
      </c>
      <c r="FGP310" s="271">
        <f>FGP309+1</f>
        <v>4</v>
      </c>
      <c r="FGQ310" s="275" t="s">
        <v>217</v>
      </c>
      <c r="FGR310" s="271">
        <f>FGR309+1</f>
        <v>4</v>
      </c>
      <c r="FGS310" s="275" t="s">
        <v>217</v>
      </c>
      <c r="FGT310" s="271">
        <f>FGT309+1</f>
        <v>4</v>
      </c>
      <c r="FGU310" s="275" t="s">
        <v>217</v>
      </c>
      <c r="FGV310" s="271">
        <f>FGV309+1</f>
        <v>4</v>
      </c>
      <c r="FGW310" s="275" t="s">
        <v>217</v>
      </c>
      <c r="FGX310" s="271">
        <f>FGX309+1</f>
        <v>4</v>
      </c>
      <c r="FGY310" s="275" t="s">
        <v>217</v>
      </c>
      <c r="FGZ310" s="271">
        <f>FGZ309+1</f>
        <v>4</v>
      </c>
      <c r="FHA310" s="275" t="s">
        <v>217</v>
      </c>
      <c r="FHB310" s="271">
        <f>FHB309+1</f>
        <v>4</v>
      </c>
      <c r="FHC310" s="275" t="s">
        <v>217</v>
      </c>
      <c r="FHD310" s="271">
        <f>FHD309+1</f>
        <v>4</v>
      </c>
      <c r="FHE310" s="275" t="s">
        <v>217</v>
      </c>
      <c r="FHF310" s="271">
        <f>FHF309+1</f>
        <v>4</v>
      </c>
      <c r="FHG310" s="275" t="s">
        <v>217</v>
      </c>
      <c r="FHH310" s="271">
        <f>FHH309+1</f>
        <v>4</v>
      </c>
      <c r="FHI310" s="275" t="s">
        <v>217</v>
      </c>
      <c r="FHJ310" s="271">
        <f>FHJ309+1</f>
        <v>4</v>
      </c>
      <c r="FHK310" s="275" t="s">
        <v>217</v>
      </c>
      <c r="FHL310" s="271">
        <f>FHL309+1</f>
        <v>4</v>
      </c>
      <c r="FHM310" s="275" t="s">
        <v>217</v>
      </c>
      <c r="FHN310" s="271">
        <f>FHN309+1</f>
        <v>4</v>
      </c>
      <c r="FHO310" s="275" t="s">
        <v>217</v>
      </c>
      <c r="FHP310" s="271">
        <f>FHP309+1</f>
        <v>4</v>
      </c>
      <c r="FHQ310" s="275" t="s">
        <v>217</v>
      </c>
      <c r="FHR310" s="271">
        <f>FHR309+1</f>
        <v>4</v>
      </c>
      <c r="FHS310" s="275" t="s">
        <v>217</v>
      </c>
      <c r="FHT310" s="271">
        <f>FHT309+1</f>
        <v>4</v>
      </c>
      <c r="FHU310" s="275" t="s">
        <v>217</v>
      </c>
      <c r="FHV310" s="271">
        <f>FHV309+1</f>
        <v>4</v>
      </c>
      <c r="FHW310" s="275" t="s">
        <v>217</v>
      </c>
      <c r="FHX310" s="271">
        <f>FHX309+1</f>
        <v>4</v>
      </c>
      <c r="FHY310" s="275" t="s">
        <v>217</v>
      </c>
      <c r="FHZ310" s="271">
        <f>FHZ309+1</f>
        <v>4</v>
      </c>
      <c r="FIA310" s="275" t="s">
        <v>217</v>
      </c>
      <c r="FIB310" s="271">
        <f>FIB309+1</f>
        <v>4</v>
      </c>
      <c r="FIC310" s="275" t="s">
        <v>217</v>
      </c>
      <c r="FID310" s="271">
        <f>FID309+1</f>
        <v>4</v>
      </c>
      <c r="FIE310" s="275" t="s">
        <v>217</v>
      </c>
      <c r="FIF310" s="271">
        <f>FIF309+1</f>
        <v>4</v>
      </c>
      <c r="FIG310" s="275" t="s">
        <v>217</v>
      </c>
      <c r="FIH310" s="271">
        <f>FIH309+1</f>
        <v>4</v>
      </c>
      <c r="FII310" s="275" t="s">
        <v>217</v>
      </c>
      <c r="FIJ310" s="271">
        <f>FIJ309+1</f>
        <v>4</v>
      </c>
      <c r="FIK310" s="275" t="s">
        <v>217</v>
      </c>
      <c r="FIL310" s="271">
        <f>FIL309+1</f>
        <v>4</v>
      </c>
      <c r="FIM310" s="275" t="s">
        <v>217</v>
      </c>
      <c r="FIN310" s="271">
        <f>FIN309+1</f>
        <v>4</v>
      </c>
      <c r="FIO310" s="275" t="s">
        <v>217</v>
      </c>
      <c r="FIP310" s="271">
        <f>FIP309+1</f>
        <v>4</v>
      </c>
      <c r="FIQ310" s="275" t="s">
        <v>217</v>
      </c>
      <c r="FIR310" s="271">
        <f>FIR309+1</f>
        <v>4</v>
      </c>
      <c r="FIS310" s="275" t="s">
        <v>217</v>
      </c>
      <c r="FIT310" s="271">
        <f>FIT309+1</f>
        <v>4</v>
      </c>
      <c r="FIU310" s="275" t="s">
        <v>217</v>
      </c>
      <c r="FIV310" s="271">
        <f>FIV309+1</f>
        <v>4</v>
      </c>
      <c r="FIW310" s="275" t="s">
        <v>217</v>
      </c>
      <c r="FIX310" s="271">
        <f>FIX309+1</f>
        <v>4</v>
      </c>
      <c r="FIY310" s="275" t="s">
        <v>217</v>
      </c>
      <c r="FIZ310" s="271">
        <f>FIZ309+1</f>
        <v>4</v>
      </c>
      <c r="FJA310" s="275" t="s">
        <v>217</v>
      </c>
      <c r="FJB310" s="271">
        <f>FJB309+1</f>
        <v>4</v>
      </c>
      <c r="FJC310" s="275" t="s">
        <v>217</v>
      </c>
      <c r="FJD310" s="271">
        <f>FJD309+1</f>
        <v>4</v>
      </c>
      <c r="FJE310" s="275" t="s">
        <v>217</v>
      </c>
      <c r="FJF310" s="271">
        <f>FJF309+1</f>
        <v>4</v>
      </c>
      <c r="FJG310" s="275" t="s">
        <v>217</v>
      </c>
      <c r="FJH310" s="271">
        <f>FJH309+1</f>
        <v>4</v>
      </c>
      <c r="FJI310" s="275" t="s">
        <v>217</v>
      </c>
      <c r="FJJ310" s="271">
        <f>FJJ309+1</f>
        <v>4</v>
      </c>
      <c r="FJK310" s="275" t="s">
        <v>217</v>
      </c>
      <c r="FJL310" s="271">
        <f>FJL309+1</f>
        <v>4</v>
      </c>
      <c r="FJM310" s="275" t="s">
        <v>217</v>
      </c>
      <c r="FJN310" s="271">
        <f>FJN309+1</f>
        <v>4</v>
      </c>
      <c r="FJO310" s="275" t="s">
        <v>217</v>
      </c>
      <c r="FJP310" s="271">
        <f>FJP309+1</f>
        <v>4</v>
      </c>
      <c r="FJQ310" s="275" t="s">
        <v>217</v>
      </c>
      <c r="FJR310" s="271">
        <f>FJR309+1</f>
        <v>4</v>
      </c>
      <c r="FJS310" s="275" t="s">
        <v>217</v>
      </c>
      <c r="FJT310" s="271">
        <f>FJT309+1</f>
        <v>4</v>
      </c>
      <c r="FJU310" s="275" t="s">
        <v>217</v>
      </c>
      <c r="FJV310" s="271">
        <f>FJV309+1</f>
        <v>4</v>
      </c>
      <c r="FJW310" s="275" t="s">
        <v>217</v>
      </c>
      <c r="FJX310" s="271">
        <f>FJX309+1</f>
        <v>4</v>
      </c>
      <c r="FJY310" s="275" t="s">
        <v>217</v>
      </c>
      <c r="FJZ310" s="271">
        <f>FJZ309+1</f>
        <v>4</v>
      </c>
      <c r="FKA310" s="275" t="s">
        <v>217</v>
      </c>
      <c r="FKB310" s="271">
        <f>FKB309+1</f>
        <v>4</v>
      </c>
      <c r="FKC310" s="275" t="s">
        <v>217</v>
      </c>
      <c r="FKD310" s="271">
        <f>FKD309+1</f>
        <v>4</v>
      </c>
      <c r="FKE310" s="275" t="s">
        <v>217</v>
      </c>
      <c r="FKF310" s="271">
        <f>FKF309+1</f>
        <v>4</v>
      </c>
      <c r="FKG310" s="275" t="s">
        <v>217</v>
      </c>
      <c r="FKH310" s="271">
        <f>FKH309+1</f>
        <v>4</v>
      </c>
      <c r="FKI310" s="275" t="s">
        <v>217</v>
      </c>
      <c r="FKJ310" s="271">
        <f>FKJ309+1</f>
        <v>4</v>
      </c>
      <c r="FKK310" s="275" t="s">
        <v>217</v>
      </c>
      <c r="FKL310" s="271">
        <f>FKL309+1</f>
        <v>4</v>
      </c>
      <c r="FKM310" s="275" t="s">
        <v>217</v>
      </c>
      <c r="FKN310" s="271">
        <f>FKN309+1</f>
        <v>4</v>
      </c>
      <c r="FKO310" s="275" t="s">
        <v>217</v>
      </c>
      <c r="FKP310" s="271">
        <f>FKP309+1</f>
        <v>4</v>
      </c>
      <c r="FKQ310" s="275" t="s">
        <v>217</v>
      </c>
      <c r="FKR310" s="271">
        <f>FKR309+1</f>
        <v>4</v>
      </c>
      <c r="FKS310" s="275" t="s">
        <v>217</v>
      </c>
      <c r="FKT310" s="271">
        <f>FKT309+1</f>
        <v>4</v>
      </c>
      <c r="FKU310" s="275" t="s">
        <v>217</v>
      </c>
      <c r="FKV310" s="271">
        <f>FKV309+1</f>
        <v>4</v>
      </c>
      <c r="FKW310" s="275" t="s">
        <v>217</v>
      </c>
      <c r="FKX310" s="271">
        <f>FKX309+1</f>
        <v>4</v>
      </c>
      <c r="FKY310" s="275" t="s">
        <v>217</v>
      </c>
      <c r="FKZ310" s="271">
        <f>FKZ309+1</f>
        <v>4</v>
      </c>
      <c r="FLA310" s="275" t="s">
        <v>217</v>
      </c>
      <c r="FLB310" s="271">
        <f>FLB309+1</f>
        <v>4</v>
      </c>
      <c r="FLC310" s="275" t="s">
        <v>217</v>
      </c>
      <c r="FLD310" s="271">
        <f>FLD309+1</f>
        <v>4</v>
      </c>
      <c r="FLE310" s="275" t="s">
        <v>217</v>
      </c>
      <c r="FLF310" s="271">
        <f>FLF309+1</f>
        <v>4</v>
      </c>
      <c r="FLG310" s="275" t="s">
        <v>217</v>
      </c>
      <c r="FLH310" s="271">
        <f>FLH309+1</f>
        <v>4</v>
      </c>
      <c r="FLI310" s="275" t="s">
        <v>217</v>
      </c>
      <c r="FLJ310" s="271">
        <f>FLJ309+1</f>
        <v>4</v>
      </c>
      <c r="FLK310" s="275" t="s">
        <v>217</v>
      </c>
      <c r="FLL310" s="271">
        <f>FLL309+1</f>
        <v>4</v>
      </c>
      <c r="FLM310" s="275" t="s">
        <v>217</v>
      </c>
      <c r="FLN310" s="271">
        <f>FLN309+1</f>
        <v>4</v>
      </c>
      <c r="FLO310" s="275" t="s">
        <v>217</v>
      </c>
      <c r="FLP310" s="271">
        <f>FLP309+1</f>
        <v>4</v>
      </c>
      <c r="FLQ310" s="275" t="s">
        <v>217</v>
      </c>
      <c r="FLR310" s="271">
        <f>FLR309+1</f>
        <v>4</v>
      </c>
      <c r="FLS310" s="275" t="s">
        <v>217</v>
      </c>
      <c r="FLT310" s="271">
        <f>FLT309+1</f>
        <v>4</v>
      </c>
      <c r="FLU310" s="275" t="s">
        <v>217</v>
      </c>
      <c r="FLV310" s="271">
        <f>FLV309+1</f>
        <v>4</v>
      </c>
      <c r="FLW310" s="275" t="s">
        <v>217</v>
      </c>
      <c r="FLX310" s="271">
        <f>FLX309+1</f>
        <v>4</v>
      </c>
      <c r="FLY310" s="275" t="s">
        <v>217</v>
      </c>
      <c r="FLZ310" s="271">
        <f>FLZ309+1</f>
        <v>4</v>
      </c>
      <c r="FMA310" s="275" t="s">
        <v>217</v>
      </c>
      <c r="FMB310" s="271">
        <f>FMB309+1</f>
        <v>4</v>
      </c>
      <c r="FMC310" s="275" t="s">
        <v>217</v>
      </c>
      <c r="FMD310" s="271">
        <f>FMD309+1</f>
        <v>4</v>
      </c>
      <c r="FME310" s="275" t="s">
        <v>217</v>
      </c>
      <c r="FMF310" s="271">
        <f>FMF309+1</f>
        <v>4</v>
      </c>
      <c r="FMG310" s="275" t="s">
        <v>217</v>
      </c>
      <c r="FMH310" s="271">
        <f>FMH309+1</f>
        <v>4</v>
      </c>
      <c r="FMI310" s="275" t="s">
        <v>217</v>
      </c>
      <c r="FMJ310" s="271">
        <f>FMJ309+1</f>
        <v>4</v>
      </c>
      <c r="FMK310" s="275" t="s">
        <v>217</v>
      </c>
      <c r="FML310" s="271">
        <f>FML309+1</f>
        <v>4</v>
      </c>
      <c r="FMM310" s="275" t="s">
        <v>217</v>
      </c>
      <c r="FMN310" s="271">
        <f>FMN309+1</f>
        <v>4</v>
      </c>
      <c r="FMO310" s="275" t="s">
        <v>217</v>
      </c>
      <c r="FMP310" s="271">
        <f>FMP309+1</f>
        <v>4</v>
      </c>
      <c r="FMQ310" s="275" t="s">
        <v>217</v>
      </c>
      <c r="FMR310" s="271">
        <f>FMR309+1</f>
        <v>4</v>
      </c>
      <c r="FMS310" s="275" t="s">
        <v>217</v>
      </c>
      <c r="FMT310" s="271">
        <f>FMT309+1</f>
        <v>4</v>
      </c>
      <c r="FMU310" s="275" t="s">
        <v>217</v>
      </c>
      <c r="FMV310" s="271">
        <f>FMV309+1</f>
        <v>4</v>
      </c>
      <c r="FMW310" s="275" t="s">
        <v>217</v>
      </c>
      <c r="FMX310" s="271">
        <f>FMX309+1</f>
        <v>4</v>
      </c>
      <c r="FMY310" s="275" t="s">
        <v>217</v>
      </c>
      <c r="FMZ310" s="271">
        <f>FMZ309+1</f>
        <v>4</v>
      </c>
      <c r="FNA310" s="275" t="s">
        <v>217</v>
      </c>
      <c r="FNB310" s="271">
        <f>FNB309+1</f>
        <v>4</v>
      </c>
      <c r="FNC310" s="275" t="s">
        <v>217</v>
      </c>
      <c r="FND310" s="271">
        <f>FND309+1</f>
        <v>4</v>
      </c>
      <c r="FNE310" s="275" t="s">
        <v>217</v>
      </c>
      <c r="FNF310" s="271">
        <f>FNF309+1</f>
        <v>4</v>
      </c>
      <c r="FNG310" s="275" t="s">
        <v>217</v>
      </c>
      <c r="FNH310" s="271">
        <f>FNH309+1</f>
        <v>4</v>
      </c>
      <c r="FNI310" s="275" t="s">
        <v>217</v>
      </c>
      <c r="FNJ310" s="271">
        <f>FNJ309+1</f>
        <v>4</v>
      </c>
      <c r="FNK310" s="275" t="s">
        <v>217</v>
      </c>
      <c r="FNL310" s="271">
        <f>FNL309+1</f>
        <v>4</v>
      </c>
      <c r="FNM310" s="275" t="s">
        <v>217</v>
      </c>
      <c r="FNN310" s="271">
        <f>FNN309+1</f>
        <v>4</v>
      </c>
      <c r="FNO310" s="275" t="s">
        <v>217</v>
      </c>
      <c r="FNP310" s="271">
        <f>FNP309+1</f>
        <v>4</v>
      </c>
      <c r="FNQ310" s="275" t="s">
        <v>217</v>
      </c>
      <c r="FNR310" s="271">
        <f>FNR309+1</f>
        <v>4</v>
      </c>
      <c r="FNS310" s="275" t="s">
        <v>217</v>
      </c>
      <c r="FNT310" s="271">
        <f>FNT309+1</f>
        <v>4</v>
      </c>
      <c r="FNU310" s="275" t="s">
        <v>217</v>
      </c>
      <c r="FNV310" s="271">
        <f>FNV309+1</f>
        <v>4</v>
      </c>
      <c r="FNW310" s="275" t="s">
        <v>217</v>
      </c>
      <c r="FNX310" s="271">
        <f>FNX309+1</f>
        <v>4</v>
      </c>
      <c r="FNY310" s="275" t="s">
        <v>217</v>
      </c>
      <c r="FNZ310" s="271">
        <f>FNZ309+1</f>
        <v>4</v>
      </c>
      <c r="FOA310" s="275" t="s">
        <v>217</v>
      </c>
      <c r="FOB310" s="271">
        <f>FOB309+1</f>
        <v>4</v>
      </c>
      <c r="FOC310" s="275" t="s">
        <v>217</v>
      </c>
      <c r="FOD310" s="271">
        <f>FOD309+1</f>
        <v>4</v>
      </c>
      <c r="FOE310" s="275" t="s">
        <v>217</v>
      </c>
      <c r="FOF310" s="271">
        <f>FOF309+1</f>
        <v>4</v>
      </c>
      <c r="FOG310" s="275" t="s">
        <v>217</v>
      </c>
      <c r="FOH310" s="271">
        <f>FOH309+1</f>
        <v>4</v>
      </c>
      <c r="FOI310" s="275" t="s">
        <v>217</v>
      </c>
      <c r="FOJ310" s="271">
        <f>FOJ309+1</f>
        <v>4</v>
      </c>
      <c r="FOK310" s="275" t="s">
        <v>217</v>
      </c>
      <c r="FOL310" s="271">
        <f>FOL309+1</f>
        <v>4</v>
      </c>
      <c r="FOM310" s="275" t="s">
        <v>217</v>
      </c>
      <c r="FON310" s="271">
        <f>FON309+1</f>
        <v>4</v>
      </c>
      <c r="FOO310" s="275" t="s">
        <v>217</v>
      </c>
      <c r="FOP310" s="271">
        <f>FOP309+1</f>
        <v>4</v>
      </c>
      <c r="FOQ310" s="275" t="s">
        <v>217</v>
      </c>
      <c r="FOR310" s="271">
        <f>FOR309+1</f>
        <v>4</v>
      </c>
      <c r="FOS310" s="275" t="s">
        <v>217</v>
      </c>
      <c r="FOT310" s="271">
        <f>FOT309+1</f>
        <v>4</v>
      </c>
      <c r="FOU310" s="275" t="s">
        <v>217</v>
      </c>
      <c r="FOV310" s="271">
        <f>FOV309+1</f>
        <v>4</v>
      </c>
      <c r="FOW310" s="275" t="s">
        <v>217</v>
      </c>
      <c r="FOX310" s="271">
        <f>FOX309+1</f>
        <v>4</v>
      </c>
      <c r="FOY310" s="275" t="s">
        <v>217</v>
      </c>
      <c r="FOZ310" s="271">
        <f>FOZ309+1</f>
        <v>4</v>
      </c>
      <c r="FPA310" s="275" t="s">
        <v>217</v>
      </c>
      <c r="FPB310" s="271">
        <f>FPB309+1</f>
        <v>4</v>
      </c>
      <c r="FPC310" s="275" t="s">
        <v>217</v>
      </c>
      <c r="FPD310" s="271">
        <f>FPD309+1</f>
        <v>4</v>
      </c>
      <c r="FPE310" s="275" t="s">
        <v>217</v>
      </c>
      <c r="FPF310" s="271">
        <f>FPF309+1</f>
        <v>4</v>
      </c>
      <c r="FPG310" s="275" t="s">
        <v>217</v>
      </c>
      <c r="FPH310" s="271">
        <f>FPH309+1</f>
        <v>4</v>
      </c>
      <c r="FPI310" s="275" t="s">
        <v>217</v>
      </c>
      <c r="FPJ310" s="271">
        <f>FPJ309+1</f>
        <v>4</v>
      </c>
      <c r="FPK310" s="275" t="s">
        <v>217</v>
      </c>
      <c r="FPL310" s="271">
        <f>FPL309+1</f>
        <v>4</v>
      </c>
      <c r="FPM310" s="275" t="s">
        <v>217</v>
      </c>
      <c r="FPN310" s="271">
        <f>FPN309+1</f>
        <v>4</v>
      </c>
      <c r="FPO310" s="275" t="s">
        <v>217</v>
      </c>
      <c r="FPP310" s="271">
        <f>FPP309+1</f>
        <v>4</v>
      </c>
      <c r="FPQ310" s="275" t="s">
        <v>217</v>
      </c>
      <c r="FPR310" s="271">
        <f>FPR309+1</f>
        <v>4</v>
      </c>
      <c r="FPS310" s="275" t="s">
        <v>217</v>
      </c>
      <c r="FPT310" s="271">
        <f>FPT309+1</f>
        <v>4</v>
      </c>
      <c r="FPU310" s="275" t="s">
        <v>217</v>
      </c>
      <c r="FPV310" s="271">
        <f>FPV309+1</f>
        <v>4</v>
      </c>
      <c r="FPW310" s="275" t="s">
        <v>217</v>
      </c>
      <c r="FPX310" s="271">
        <f>FPX309+1</f>
        <v>4</v>
      </c>
      <c r="FPY310" s="275" t="s">
        <v>217</v>
      </c>
      <c r="FPZ310" s="271">
        <f>FPZ309+1</f>
        <v>4</v>
      </c>
      <c r="FQA310" s="275" t="s">
        <v>217</v>
      </c>
      <c r="FQB310" s="271">
        <f>FQB309+1</f>
        <v>4</v>
      </c>
      <c r="FQC310" s="275" t="s">
        <v>217</v>
      </c>
      <c r="FQD310" s="271">
        <f>FQD309+1</f>
        <v>4</v>
      </c>
      <c r="FQE310" s="275" t="s">
        <v>217</v>
      </c>
      <c r="FQF310" s="271">
        <f>FQF309+1</f>
        <v>4</v>
      </c>
      <c r="FQG310" s="275" t="s">
        <v>217</v>
      </c>
      <c r="FQH310" s="271">
        <f>FQH309+1</f>
        <v>4</v>
      </c>
      <c r="FQI310" s="275" t="s">
        <v>217</v>
      </c>
      <c r="FQJ310" s="271">
        <f>FQJ309+1</f>
        <v>4</v>
      </c>
      <c r="FQK310" s="275" t="s">
        <v>217</v>
      </c>
      <c r="FQL310" s="271">
        <f>FQL309+1</f>
        <v>4</v>
      </c>
      <c r="FQM310" s="275" t="s">
        <v>217</v>
      </c>
      <c r="FQN310" s="271">
        <f>FQN309+1</f>
        <v>4</v>
      </c>
      <c r="FQO310" s="275" t="s">
        <v>217</v>
      </c>
      <c r="FQP310" s="271">
        <f>FQP309+1</f>
        <v>4</v>
      </c>
      <c r="FQQ310" s="275" t="s">
        <v>217</v>
      </c>
      <c r="FQR310" s="271">
        <f>FQR309+1</f>
        <v>4</v>
      </c>
      <c r="FQS310" s="275" t="s">
        <v>217</v>
      </c>
      <c r="FQT310" s="271">
        <f>FQT309+1</f>
        <v>4</v>
      </c>
      <c r="FQU310" s="275" t="s">
        <v>217</v>
      </c>
      <c r="FQV310" s="271">
        <f>FQV309+1</f>
        <v>4</v>
      </c>
      <c r="FQW310" s="275" t="s">
        <v>217</v>
      </c>
      <c r="FQX310" s="271"/>
      <c r="FQY310" s="275"/>
      <c r="FQZ310" s="271"/>
      <c r="FRA310" s="275"/>
      <c r="FRB310" s="271"/>
      <c r="FRC310" s="275"/>
      <c r="FRD310" s="271"/>
      <c r="FRE310" s="275"/>
      <c r="FRF310" s="271"/>
      <c r="FRG310" s="275"/>
      <c r="FRH310" s="271"/>
      <c r="FRI310" s="275"/>
      <c r="FRJ310" s="271"/>
      <c r="FRK310" s="275"/>
      <c r="FRL310" s="271"/>
      <c r="FRM310" s="275"/>
      <c r="FRN310" s="271"/>
      <c r="FRO310" s="275"/>
      <c r="FRP310" s="271"/>
      <c r="FRQ310" s="275"/>
      <c r="FRR310" s="271"/>
      <c r="FRS310" s="275"/>
      <c r="FRT310" s="271"/>
      <c r="FRU310" s="275"/>
      <c r="FRV310" s="271"/>
      <c r="FRW310" s="275"/>
      <c r="FRX310" s="271"/>
      <c r="FRY310" s="275"/>
      <c r="FRZ310" s="271"/>
      <c r="FSA310" s="275"/>
      <c r="FSB310" s="271"/>
      <c r="FSC310" s="275"/>
      <c r="FSD310" s="271"/>
      <c r="FSE310" s="275"/>
      <c r="FSF310" s="271"/>
      <c r="FSG310" s="275"/>
      <c r="FSH310" s="271"/>
      <c r="FSI310" s="275"/>
      <c r="FSJ310" s="271"/>
      <c r="FSK310" s="275"/>
      <c r="FSL310" s="271"/>
      <c r="FSM310" s="275"/>
      <c r="FSN310" s="271"/>
      <c r="FSO310" s="275"/>
      <c r="FSP310" s="271"/>
      <c r="FSQ310" s="275"/>
      <c r="FSR310" s="271"/>
      <c r="FSS310" s="275"/>
      <c r="FST310" s="271"/>
      <c r="FSU310" s="275"/>
      <c r="FSV310" s="271"/>
      <c r="FSW310" s="275"/>
      <c r="FSX310" s="271"/>
      <c r="FSY310" s="275"/>
      <c r="FSZ310" s="271"/>
      <c r="FTA310" s="275"/>
      <c r="FTB310" s="271"/>
      <c r="FTC310" s="275"/>
      <c r="FTD310" s="271"/>
      <c r="FTE310" s="275"/>
      <c r="FTF310" s="271"/>
      <c r="FTG310" s="275"/>
      <c r="FTH310" s="271"/>
      <c r="FTI310" s="275"/>
      <c r="FTJ310" s="271"/>
      <c r="FTK310" s="275"/>
      <c r="FTL310" s="271"/>
      <c r="FTM310" s="275"/>
      <c r="FTN310" s="271"/>
      <c r="FTO310" s="275"/>
      <c r="FTP310" s="271"/>
      <c r="FTQ310" s="275"/>
      <c r="FTR310" s="271"/>
      <c r="FTS310" s="275"/>
      <c r="FTT310" s="271"/>
      <c r="FTU310" s="275"/>
      <c r="FTV310" s="271"/>
      <c r="FTW310" s="275"/>
      <c r="FTX310" s="271"/>
      <c r="FTY310" s="275"/>
      <c r="FTZ310" s="271"/>
      <c r="FUA310" s="275"/>
      <c r="FUB310" s="271"/>
      <c r="FUC310" s="275"/>
      <c r="FUD310" s="271"/>
      <c r="FUE310" s="275"/>
      <c r="FUF310" s="271"/>
      <c r="FUG310" s="275"/>
      <c r="FUH310" s="271"/>
      <c r="FUI310" s="275"/>
      <c r="FUJ310" s="271"/>
      <c r="FUK310" s="275"/>
      <c r="FUL310" s="271"/>
      <c r="FUM310" s="275"/>
      <c r="FUN310" s="271"/>
      <c r="FUO310" s="275"/>
      <c r="FUP310" s="271"/>
      <c r="FUQ310" s="275"/>
      <c r="FUR310" s="271"/>
      <c r="FUS310" s="275"/>
      <c r="FUT310" s="271"/>
      <c r="FUU310" s="275"/>
      <c r="FUV310" s="271"/>
      <c r="FUW310" s="275"/>
      <c r="FUX310" s="271"/>
      <c r="FUY310" s="275"/>
      <c r="FUZ310" s="271"/>
      <c r="FVA310" s="275"/>
      <c r="FVB310" s="271"/>
      <c r="FVC310" s="275"/>
      <c r="FVD310" s="271"/>
      <c r="FVE310" s="275"/>
      <c r="FVF310" s="271"/>
      <c r="FVG310" s="275"/>
      <c r="FVH310" s="271"/>
      <c r="FVI310" s="275"/>
      <c r="FVJ310" s="271"/>
      <c r="FVK310" s="275"/>
      <c r="FVL310" s="271"/>
      <c r="FVM310" s="275"/>
      <c r="FVN310" s="271"/>
      <c r="FVO310" s="275"/>
      <c r="FVP310" s="271"/>
      <c r="FVQ310" s="275"/>
      <c r="FVR310" s="271"/>
      <c r="FVS310" s="275"/>
      <c r="FVT310" s="271"/>
      <c r="FVU310" s="275"/>
      <c r="FVV310" s="271"/>
      <c r="FVW310" s="275"/>
      <c r="FVX310" s="271"/>
      <c r="FVY310" s="275"/>
      <c r="FVZ310" s="271"/>
      <c r="FWA310" s="275"/>
      <c r="FWB310" s="271"/>
      <c r="FWC310" s="275"/>
      <c r="FWD310" s="271"/>
      <c r="FWE310" s="275"/>
      <c r="FWF310" s="271"/>
      <c r="FWG310" s="275"/>
      <c r="FWH310" s="271"/>
      <c r="FWI310" s="275"/>
      <c r="FWJ310" s="271"/>
      <c r="FWK310" s="275"/>
      <c r="FWL310" s="271"/>
      <c r="FWM310" s="275"/>
      <c r="FWN310" s="271"/>
      <c r="FWO310" s="275"/>
      <c r="FWP310" s="271"/>
      <c r="FWQ310" s="275"/>
      <c r="FWR310" s="271"/>
      <c r="FWS310" s="275"/>
      <c r="FWT310" s="271"/>
      <c r="FWU310" s="275"/>
      <c r="FWV310" s="271"/>
      <c r="FWW310" s="275"/>
      <c r="FWX310" s="271"/>
      <c r="FWY310" s="275"/>
      <c r="FWZ310" s="271"/>
      <c r="FXA310" s="275"/>
      <c r="FXB310" s="271"/>
      <c r="FXC310" s="275"/>
      <c r="FXD310" s="271"/>
      <c r="FXE310" s="275"/>
      <c r="FXF310" s="271"/>
      <c r="FXG310" s="275"/>
      <c r="FXH310" s="271"/>
      <c r="FXI310" s="275"/>
      <c r="FXJ310" s="271"/>
      <c r="FXK310" s="275"/>
      <c r="FXL310" s="271"/>
      <c r="FXM310" s="275"/>
      <c r="FXN310" s="271"/>
      <c r="FXO310" s="275"/>
      <c r="FXP310" s="271"/>
      <c r="FXQ310" s="275"/>
      <c r="FXR310" s="271"/>
      <c r="FXS310" s="275"/>
      <c r="FXT310" s="271"/>
      <c r="FXU310" s="275"/>
      <c r="FXV310" s="271"/>
      <c r="FXW310" s="275"/>
      <c r="FXX310" s="271"/>
      <c r="FXY310" s="275"/>
      <c r="FXZ310" s="271"/>
      <c r="FYA310" s="275"/>
      <c r="FYB310" s="271"/>
      <c r="FYC310" s="275"/>
      <c r="FYD310" s="271"/>
      <c r="FYE310" s="275"/>
      <c r="FYF310" s="271"/>
      <c r="FYG310" s="275"/>
      <c r="FYH310" s="271"/>
      <c r="FYI310" s="275"/>
      <c r="FYJ310" s="271"/>
      <c r="FYK310" s="275"/>
      <c r="FYL310" s="271"/>
      <c r="FYM310" s="275"/>
      <c r="FYN310" s="271"/>
      <c r="FYO310" s="275"/>
      <c r="FYP310" s="271"/>
      <c r="FYQ310" s="275"/>
      <c r="FYR310" s="271"/>
      <c r="FYS310" s="275"/>
      <c r="FYT310" s="271"/>
      <c r="FYU310" s="275"/>
      <c r="FYV310" s="271"/>
      <c r="FYW310" s="275"/>
      <c r="FYX310" s="271"/>
      <c r="FYY310" s="275"/>
      <c r="FYZ310" s="271"/>
      <c r="FZA310" s="275"/>
      <c r="FZB310" s="271"/>
      <c r="FZC310" s="275"/>
      <c r="FZD310" s="271"/>
      <c r="FZE310" s="275"/>
      <c r="FZF310" s="271"/>
      <c r="FZG310" s="275"/>
      <c r="FZH310" s="271"/>
      <c r="FZI310" s="275"/>
      <c r="FZJ310" s="271"/>
      <c r="FZK310" s="275"/>
      <c r="FZL310" s="271"/>
      <c r="FZM310" s="275"/>
      <c r="FZN310" s="271"/>
      <c r="FZO310" s="275"/>
      <c r="FZP310" s="271"/>
      <c r="FZQ310" s="275"/>
      <c r="FZR310" s="271"/>
      <c r="FZS310" s="275"/>
      <c r="FZT310" s="271"/>
      <c r="FZU310" s="275"/>
      <c r="FZV310" s="271"/>
      <c r="FZW310" s="275"/>
      <c r="FZX310" s="271"/>
      <c r="FZY310" s="275"/>
      <c r="FZZ310" s="271"/>
      <c r="GAA310" s="275"/>
      <c r="GAB310" s="271"/>
      <c r="GAC310" s="275"/>
      <c r="GAD310" s="271"/>
      <c r="GAE310" s="275"/>
      <c r="GAF310" s="271"/>
      <c r="GAG310" s="275"/>
      <c r="GAH310" s="271"/>
      <c r="GAI310" s="275"/>
      <c r="GAJ310" s="271"/>
      <c r="GAK310" s="275"/>
      <c r="GAL310" s="271"/>
      <c r="GAM310" s="275"/>
      <c r="GAN310" s="271"/>
      <c r="GAO310" s="275"/>
      <c r="GAP310" s="271"/>
      <c r="GAQ310" s="275"/>
      <c r="GAR310" s="271"/>
      <c r="GAS310" s="275"/>
      <c r="GAT310" s="271"/>
      <c r="GAU310" s="275"/>
      <c r="GAV310" s="271"/>
      <c r="GAW310" s="275"/>
      <c r="GAX310" s="271"/>
      <c r="GAY310" s="275"/>
      <c r="GAZ310" s="271"/>
      <c r="GBA310" s="275"/>
      <c r="GBB310" s="271"/>
      <c r="GBC310" s="275"/>
      <c r="GBD310" s="271"/>
      <c r="GBE310" s="275"/>
      <c r="GBF310" s="271"/>
      <c r="GBG310" s="275"/>
      <c r="GBH310" s="271"/>
      <c r="GBI310" s="275"/>
      <c r="GBJ310" s="271"/>
      <c r="GBK310" s="275"/>
      <c r="GBL310" s="271"/>
      <c r="GBM310" s="275"/>
      <c r="GBN310" s="271"/>
      <c r="GBO310" s="275"/>
      <c r="GBP310" s="271"/>
      <c r="GBQ310" s="275"/>
      <c r="GBR310" s="271"/>
      <c r="GBS310" s="275"/>
      <c r="GBT310" s="271"/>
      <c r="GBU310" s="275"/>
      <c r="GBV310" s="271"/>
      <c r="GBW310" s="275"/>
      <c r="GBX310" s="271"/>
      <c r="GBY310" s="275"/>
      <c r="GBZ310" s="271"/>
      <c r="GCA310" s="275"/>
      <c r="GCB310" s="271"/>
      <c r="GCC310" s="275"/>
      <c r="GCD310" s="271"/>
      <c r="GCE310" s="275"/>
      <c r="GCF310" s="271"/>
      <c r="GCG310" s="275"/>
      <c r="GCH310" s="271"/>
      <c r="GCI310" s="275"/>
      <c r="GCJ310" s="271"/>
      <c r="GCK310" s="275"/>
      <c r="GCL310" s="271"/>
      <c r="GCM310" s="275"/>
      <c r="GCN310" s="271"/>
      <c r="GCO310" s="275"/>
      <c r="GCP310" s="271"/>
      <c r="GCQ310" s="275"/>
      <c r="GCR310" s="271"/>
      <c r="GCS310" s="275"/>
      <c r="GCT310" s="271"/>
      <c r="GCU310" s="275"/>
      <c r="GCV310" s="271"/>
      <c r="GCW310" s="275"/>
      <c r="GCX310" s="271"/>
      <c r="GCY310" s="275"/>
      <c r="GCZ310" s="271"/>
      <c r="GDA310" s="275"/>
      <c r="GDB310" s="271"/>
      <c r="GDC310" s="275"/>
      <c r="GDD310" s="271"/>
      <c r="GDE310" s="275"/>
      <c r="GDF310" s="271"/>
      <c r="GDG310" s="275"/>
      <c r="GDH310" s="271"/>
      <c r="GDI310" s="275"/>
      <c r="GDJ310" s="271"/>
      <c r="GDK310" s="275"/>
      <c r="GDL310" s="271"/>
      <c r="GDM310" s="275"/>
      <c r="GDN310" s="271"/>
      <c r="GDO310" s="275"/>
      <c r="GDP310" s="271"/>
      <c r="GDQ310" s="275"/>
      <c r="GDR310" s="271"/>
      <c r="GDS310" s="275"/>
      <c r="GDT310" s="271"/>
      <c r="GDU310" s="275"/>
      <c r="GDV310" s="271"/>
      <c r="GDW310" s="275"/>
      <c r="GDX310" s="271"/>
      <c r="GDY310" s="275"/>
      <c r="GDZ310" s="271"/>
      <c r="GEA310" s="275"/>
      <c r="GEB310" s="271"/>
      <c r="GEC310" s="275"/>
      <c r="GED310" s="271"/>
      <c r="GEE310" s="275"/>
      <c r="GEF310" s="271"/>
      <c r="GEG310" s="275"/>
      <c r="GEH310" s="271"/>
      <c r="GEI310" s="275"/>
      <c r="GEJ310" s="271"/>
      <c r="GEK310" s="275"/>
      <c r="GEL310" s="271"/>
      <c r="GEM310" s="275"/>
      <c r="GEN310" s="271"/>
      <c r="GEO310" s="275"/>
      <c r="GEP310" s="271"/>
      <c r="GEQ310" s="275"/>
      <c r="GER310" s="271"/>
      <c r="GES310" s="275"/>
      <c r="GET310" s="271"/>
      <c r="GEU310" s="275"/>
      <c r="GEV310" s="271"/>
      <c r="GEW310" s="275"/>
      <c r="GEX310" s="271"/>
      <c r="GEY310" s="275"/>
      <c r="GEZ310" s="271"/>
      <c r="GFA310" s="275"/>
      <c r="GFB310" s="271"/>
      <c r="GFC310" s="275"/>
      <c r="GFD310" s="271"/>
      <c r="GFE310" s="275"/>
      <c r="GFF310" s="271"/>
      <c r="GFG310" s="275"/>
      <c r="GFH310" s="271"/>
      <c r="GFI310" s="275"/>
      <c r="GFJ310" s="271"/>
      <c r="GFK310" s="275"/>
      <c r="GFL310" s="271"/>
      <c r="GFM310" s="275"/>
      <c r="GFN310" s="271"/>
      <c r="GFO310" s="275"/>
      <c r="GFP310" s="271"/>
      <c r="GFQ310" s="275"/>
      <c r="GFR310" s="271"/>
      <c r="GFS310" s="275"/>
      <c r="GFT310" s="271"/>
      <c r="GFU310" s="275"/>
      <c r="GFV310" s="271"/>
      <c r="GFW310" s="275"/>
      <c r="GFX310" s="271"/>
      <c r="GFY310" s="275"/>
      <c r="GFZ310" s="271"/>
      <c r="GGA310" s="275"/>
      <c r="GGB310" s="271"/>
      <c r="GGC310" s="275"/>
      <c r="GGD310" s="271"/>
      <c r="GGE310" s="275"/>
      <c r="GGF310" s="271"/>
      <c r="GGG310" s="275"/>
      <c r="GGH310" s="271"/>
      <c r="GGI310" s="275"/>
      <c r="GGJ310" s="271"/>
      <c r="GGK310" s="275"/>
      <c r="GGL310" s="271"/>
      <c r="GGM310" s="275"/>
      <c r="GGN310" s="271"/>
      <c r="GGO310" s="275"/>
      <c r="GGP310" s="271"/>
      <c r="GGQ310" s="275"/>
      <c r="GGR310" s="271"/>
      <c r="GGS310" s="275"/>
      <c r="GGT310" s="271"/>
      <c r="GGU310" s="275"/>
      <c r="GGV310" s="271"/>
      <c r="GGW310" s="275"/>
      <c r="GGX310" s="271"/>
      <c r="GGY310" s="275"/>
      <c r="GGZ310" s="271"/>
      <c r="GHA310" s="275"/>
      <c r="GHB310" s="271"/>
      <c r="GHC310" s="275"/>
      <c r="GHD310" s="271"/>
      <c r="GHE310" s="275"/>
      <c r="GHF310" s="271"/>
      <c r="GHG310" s="275"/>
      <c r="GHH310" s="271"/>
      <c r="GHI310" s="275"/>
      <c r="GHJ310" s="271"/>
      <c r="GHK310" s="275"/>
      <c r="GHL310" s="271"/>
      <c r="GHM310" s="275"/>
      <c r="GHN310" s="271"/>
      <c r="GHO310" s="275"/>
      <c r="GHP310" s="271"/>
      <c r="GHQ310" s="275"/>
      <c r="GHR310" s="271"/>
      <c r="GHS310" s="275"/>
      <c r="GHT310" s="271"/>
      <c r="GHU310" s="275"/>
      <c r="GHV310" s="271"/>
      <c r="GHW310" s="275"/>
      <c r="GHX310" s="271"/>
      <c r="GHY310" s="275"/>
      <c r="GHZ310" s="271"/>
      <c r="GIA310" s="275"/>
      <c r="GIB310" s="271"/>
      <c r="GIC310" s="275"/>
      <c r="GID310" s="271"/>
      <c r="GIE310" s="275"/>
      <c r="GIF310" s="271"/>
      <c r="GIG310" s="275"/>
      <c r="GIH310" s="271"/>
      <c r="GII310" s="275"/>
      <c r="GIJ310" s="271"/>
      <c r="GIK310" s="275"/>
      <c r="GIL310" s="271"/>
      <c r="GIM310" s="275"/>
      <c r="GIN310" s="271"/>
      <c r="GIO310" s="275"/>
      <c r="GIP310" s="271"/>
      <c r="GIQ310" s="275"/>
      <c r="GIR310" s="271"/>
      <c r="GIS310" s="275"/>
      <c r="GIT310" s="271"/>
      <c r="GIU310" s="275"/>
      <c r="GIV310" s="271"/>
      <c r="GIW310" s="275"/>
      <c r="GIX310" s="271"/>
      <c r="GIY310" s="275"/>
      <c r="GIZ310" s="271"/>
      <c r="GJA310" s="275"/>
      <c r="GJB310" s="271"/>
      <c r="GJC310" s="275"/>
      <c r="GJD310" s="271"/>
      <c r="GJE310" s="275"/>
      <c r="GJF310" s="271"/>
      <c r="GJG310" s="275"/>
      <c r="GJH310" s="271"/>
      <c r="GJI310" s="275"/>
      <c r="GJJ310" s="271"/>
      <c r="GJK310" s="275"/>
      <c r="GJL310" s="271"/>
      <c r="GJM310" s="275"/>
      <c r="GJN310" s="271"/>
      <c r="GJO310" s="275"/>
      <c r="GJP310" s="271"/>
      <c r="GJQ310" s="275"/>
      <c r="GJR310" s="271"/>
      <c r="GJS310" s="275"/>
      <c r="GJT310" s="271"/>
      <c r="GJU310" s="275"/>
      <c r="GJV310" s="271"/>
      <c r="GJW310" s="275"/>
      <c r="GJX310" s="271"/>
      <c r="GJY310" s="275"/>
      <c r="GJZ310" s="271"/>
      <c r="GKA310" s="275"/>
      <c r="GKB310" s="271"/>
      <c r="GKC310" s="275"/>
      <c r="GKD310" s="271"/>
      <c r="GKE310" s="275"/>
      <c r="GKF310" s="271"/>
      <c r="GKG310" s="275"/>
      <c r="GKH310" s="271"/>
      <c r="GKI310" s="275"/>
      <c r="GKJ310" s="271"/>
      <c r="GKK310" s="275"/>
      <c r="GKL310" s="271"/>
      <c r="GKM310" s="275"/>
      <c r="GKN310" s="271"/>
      <c r="GKO310" s="275"/>
      <c r="GKP310" s="271"/>
      <c r="GKQ310" s="275"/>
      <c r="GKR310" s="271"/>
      <c r="GKS310" s="275"/>
      <c r="GKT310" s="271"/>
      <c r="GKU310" s="275"/>
      <c r="GKV310" s="271"/>
      <c r="GKW310" s="275"/>
      <c r="GKX310" s="271"/>
      <c r="GKY310" s="275"/>
      <c r="GKZ310" s="271"/>
      <c r="GLA310" s="275"/>
      <c r="GLB310" s="271"/>
      <c r="GLC310" s="275"/>
      <c r="GLD310" s="271"/>
      <c r="GLE310" s="275"/>
      <c r="GLF310" s="271"/>
      <c r="GLG310" s="275"/>
      <c r="GLH310" s="271"/>
      <c r="GLI310" s="275"/>
      <c r="GLJ310" s="271"/>
      <c r="GLK310" s="275"/>
      <c r="GLL310" s="271"/>
      <c r="GLM310" s="275"/>
      <c r="GLN310" s="271"/>
      <c r="GLO310" s="275"/>
      <c r="GLP310" s="271"/>
      <c r="GLQ310" s="275"/>
      <c r="GLR310" s="271"/>
      <c r="GLS310" s="275"/>
      <c r="GLT310" s="271"/>
      <c r="GLU310" s="275"/>
      <c r="GLV310" s="271"/>
      <c r="GLW310" s="275"/>
      <c r="GLX310" s="271"/>
      <c r="GLY310" s="275"/>
      <c r="GLZ310" s="271"/>
      <c r="GMA310" s="275"/>
      <c r="GMB310" s="271"/>
      <c r="GMC310" s="275"/>
      <c r="GMD310" s="271"/>
      <c r="GME310" s="275"/>
      <c r="GMF310" s="271"/>
      <c r="GMG310" s="275"/>
      <c r="GMH310" s="271"/>
      <c r="GMI310" s="275"/>
      <c r="GMJ310" s="271"/>
      <c r="GMK310" s="275"/>
      <c r="GML310" s="271"/>
      <c r="GMM310" s="275"/>
      <c r="GMN310" s="271"/>
      <c r="GMO310" s="275"/>
      <c r="GMP310" s="271"/>
      <c r="GMQ310" s="275"/>
      <c r="GMR310" s="271"/>
      <c r="GMS310" s="275"/>
      <c r="GMT310" s="271"/>
      <c r="GMU310" s="275"/>
      <c r="GMV310" s="271"/>
      <c r="GMW310" s="275"/>
      <c r="GMX310" s="271"/>
      <c r="GMY310" s="275"/>
      <c r="GMZ310" s="271"/>
      <c r="GNA310" s="275"/>
      <c r="GNB310" s="271"/>
      <c r="GNC310" s="275"/>
      <c r="GND310" s="271"/>
      <c r="GNE310" s="275"/>
      <c r="GNF310" s="271"/>
      <c r="GNG310" s="275"/>
      <c r="GNH310" s="271"/>
      <c r="GNI310" s="275"/>
      <c r="GNJ310" s="271"/>
      <c r="GNK310" s="275"/>
      <c r="GNL310" s="271"/>
      <c r="GNM310" s="275"/>
      <c r="GNN310" s="271"/>
      <c r="GNO310" s="275"/>
      <c r="GNP310" s="271"/>
      <c r="GNQ310" s="275"/>
      <c r="GNR310" s="271"/>
      <c r="GNS310" s="275"/>
      <c r="GNT310" s="271"/>
      <c r="GNU310" s="275"/>
      <c r="GNV310" s="271"/>
      <c r="GNW310" s="275"/>
      <c r="GNX310" s="271"/>
      <c r="GNY310" s="275"/>
      <c r="GNZ310" s="271"/>
      <c r="GOA310" s="275"/>
      <c r="GOB310" s="271"/>
      <c r="GOC310" s="275"/>
      <c r="GOD310" s="271"/>
      <c r="GOE310" s="275"/>
      <c r="GOF310" s="271"/>
      <c r="GOG310" s="275"/>
      <c r="GOH310" s="271"/>
      <c r="GOI310" s="275"/>
      <c r="GOJ310" s="271"/>
      <c r="GOK310" s="275"/>
      <c r="GOL310" s="271"/>
      <c r="GOM310" s="275"/>
      <c r="GON310" s="271"/>
      <c r="GOO310" s="275"/>
      <c r="GOP310" s="271"/>
      <c r="GOQ310" s="275"/>
      <c r="GOR310" s="271"/>
      <c r="GOS310" s="275"/>
      <c r="GOT310" s="271"/>
      <c r="GOU310" s="275"/>
      <c r="GOV310" s="271"/>
      <c r="GOW310" s="275"/>
      <c r="GOX310" s="271"/>
      <c r="GOY310" s="275"/>
      <c r="GOZ310" s="271"/>
      <c r="GPA310" s="275"/>
      <c r="GPB310" s="271"/>
      <c r="GPC310" s="275"/>
      <c r="GPD310" s="271"/>
      <c r="GPE310" s="275"/>
      <c r="GPF310" s="271"/>
      <c r="GPG310" s="275"/>
      <c r="GPH310" s="271"/>
      <c r="GPI310" s="275"/>
      <c r="GPJ310" s="271"/>
      <c r="GPK310" s="275"/>
      <c r="GPL310" s="271"/>
      <c r="GPM310" s="275"/>
      <c r="GPN310" s="271"/>
      <c r="GPO310" s="275"/>
      <c r="GPP310" s="271"/>
      <c r="GPQ310" s="275"/>
      <c r="GPR310" s="271"/>
      <c r="GPS310" s="275"/>
      <c r="GPT310" s="271"/>
      <c r="GPU310" s="275"/>
      <c r="GPV310" s="271"/>
      <c r="GPW310" s="275"/>
      <c r="GPX310" s="271"/>
      <c r="GPY310" s="275"/>
      <c r="GPZ310" s="271"/>
      <c r="GQA310" s="275"/>
      <c r="GQB310" s="271"/>
      <c r="GQC310" s="275"/>
      <c r="GQD310" s="271"/>
      <c r="GQE310" s="275"/>
      <c r="GQF310" s="271"/>
      <c r="GQG310" s="275"/>
      <c r="GQH310" s="271"/>
      <c r="GQI310" s="275"/>
      <c r="GQJ310" s="271"/>
      <c r="GQK310" s="275"/>
      <c r="GQL310" s="271"/>
      <c r="GQM310" s="275"/>
      <c r="GQN310" s="271"/>
      <c r="GQO310" s="275"/>
      <c r="GQP310" s="271"/>
      <c r="GQQ310" s="275"/>
      <c r="GQR310" s="271"/>
      <c r="GQS310" s="275"/>
      <c r="GQT310" s="271"/>
      <c r="GQU310" s="275"/>
      <c r="GQV310" s="271"/>
      <c r="GQW310" s="275"/>
      <c r="GQX310" s="271"/>
      <c r="GQY310" s="275"/>
      <c r="GQZ310" s="271"/>
      <c r="GRA310" s="275"/>
      <c r="GRB310" s="271"/>
      <c r="GRC310" s="275"/>
      <c r="GRD310" s="271"/>
      <c r="GRE310" s="275"/>
      <c r="GRF310" s="271"/>
      <c r="GRG310" s="275"/>
      <c r="GRH310" s="271"/>
      <c r="GRI310" s="275"/>
      <c r="GRJ310" s="271"/>
      <c r="GRK310" s="275"/>
      <c r="GRL310" s="271"/>
      <c r="GRM310" s="275"/>
      <c r="GRN310" s="271"/>
      <c r="GRO310" s="275"/>
      <c r="GRP310" s="271"/>
      <c r="GRQ310" s="275"/>
      <c r="GRR310" s="271"/>
      <c r="GRS310" s="275"/>
      <c r="GRT310" s="271"/>
      <c r="GRU310" s="275"/>
      <c r="GRV310" s="271"/>
      <c r="GRW310" s="275"/>
      <c r="GRX310" s="271"/>
      <c r="GRY310" s="275"/>
      <c r="GRZ310" s="271"/>
      <c r="GSA310" s="275"/>
      <c r="GSB310" s="271"/>
      <c r="GSC310" s="275"/>
      <c r="GSD310" s="271"/>
      <c r="GSE310" s="275"/>
      <c r="GSF310" s="271"/>
      <c r="GSG310" s="275"/>
      <c r="GSH310" s="271"/>
      <c r="GSI310" s="275"/>
      <c r="GSJ310" s="271"/>
      <c r="GSK310" s="275"/>
      <c r="GSL310" s="271"/>
      <c r="GSM310" s="275"/>
      <c r="GSN310" s="271"/>
      <c r="GSO310" s="275"/>
      <c r="GSP310" s="271"/>
      <c r="GSQ310" s="275"/>
      <c r="GSR310" s="271"/>
      <c r="GSS310" s="275"/>
      <c r="GST310" s="271"/>
      <c r="GSU310" s="275"/>
      <c r="GSV310" s="271"/>
      <c r="GSW310" s="275"/>
      <c r="GSX310" s="271"/>
      <c r="GSY310" s="275"/>
      <c r="GSZ310" s="271"/>
      <c r="GTA310" s="275"/>
      <c r="GTB310" s="271"/>
      <c r="GTC310" s="275"/>
      <c r="GTD310" s="271"/>
      <c r="GTE310" s="275"/>
      <c r="GTF310" s="271"/>
      <c r="GTG310" s="275"/>
      <c r="GTH310" s="271"/>
      <c r="GTI310" s="275"/>
      <c r="GTJ310" s="271"/>
      <c r="GTK310" s="275"/>
      <c r="GTL310" s="271"/>
      <c r="GTM310" s="275"/>
      <c r="GTN310" s="271"/>
      <c r="GTO310" s="275"/>
      <c r="GTP310" s="271"/>
      <c r="GTQ310" s="275"/>
      <c r="GTR310" s="271"/>
      <c r="GTS310" s="275"/>
      <c r="GTT310" s="271"/>
      <c r="GTU310" s="275"/>
      <c r="GTV310" s="271"/>
      <c r="GTW310" s="275"/>
      <c r="GTX310" s="271"/>
      <c r="GTY310" s="275"/>
      <c r="GTZ310" s="271"/>
      <c r="GUA310" s="275"/>
      <c r="GUB310" s="271"/>
      <c r="GUC310" s="275"/>
      <c r="GUD310" s="271"/>
      <c r="GUE310" s="275"/>
      <c r="GUF310" s="271"/>
      <c r="GUG310" s="275"/>
      <c r="GUH310" s="271"/>
      <c r="GUI310" s="275"/>
      <c r="GUJ310" s="271"/>
      <c r="GUK310" s="275"/>
      <c r="GUL310" s="271"/>
      <c r="GUM310" s="275"/>
      <c r="GUN310" s="271"/>
      <c r="GUO310" s="275"/>
      <c r="GUP310" s="271"/>
      <c r="GUQ310" s="275"/>
      <c r="GUR310" s="271"/>
      <c r="GUS310" s="275"/>
      <c r="GUT310" s="271"/>
      <c r="GUU310" s="275"/>
      <c r="GUV310" s="271"/>
      <c r="GUW310" s="275"/>
      <c r="GUX310" s="271"/>
      <c r="GUY310" s="275"/>
      <c r="GUZ310" s="271"/>
      <c r="GVA310" s="275"/>
      <c r="GVB310" s="271"/>
      <c r="GVC310" s="275"/>
      <c r="GVD310" s="271"/>
      <c r="GVE310" s="275"/>
      <c r="GVF310" s="271"/>
      <c r="GVG310" s="275"/>
      <c r="GVH310" s="271"/>
      <c r="GVI310" s="275"/>
      <c r="GVJ310" s="271"/>
      <c r="GVK310" s="275"/>
      <c r="GVL310" s="271"/>
      <c r="GVM310" s="275"/>
      <c r="GVN310" s="271"/>
      <c r="GVO310" s="275"/>
      <c r="GVP310" s="271"/>
      <c r="GVQ310" s="275"/>
      <c r="GVR310" s="271"/>
      <c r="GVS310" s="275"/>
      <c r="GVT310" s="271"/>
      <c r="GVU310" s="275"/>
      <c r="GVV310" s="271"/>
      <c r="GVW310" s="275"/>
      <c r="GVX310" s="271"/>
      <c r="GVY310" s="275"/>
      <c r="GVZ310" s="271"/>
      <c r="GWA310" s="275"/>
      <c r="GWB310" s="271"/>
      <c r="GWC310" s="275"/>
      <c r="GWD310" s="271"/>
      <c r="GWE310" s="275"/>
      <c r="GWF310" s="271"/>
      <c r="GWG310" s="275"/>
      <c r="GWH310" s="271"/>
      <c r="GWI310" s="275"/>
      <c r="GWJ310" s="271"/>
      <c r="GWK310" s="275"/>
      <c r="GWL310" s="271"/>
      <c r="GWM310" s="275"/>
      <c r="GWN310" s="271"/>
      <c r="GWO310" s="275"/>
      <c r="GWP310" s="271"/>
      <c r="GWQ310" s="275"/>
      <c r="GWR310" s="271"/>
      <c r="GWS310" s="275"/>
      <c r="GWT310" s="271"/>
      <c r="GWU310" s="275"/>
      <c r="GWV310" s="271"/>
      <c r="GWW310" s="275"/>
      <c r="GWX310" s="271"/>
      <c r="GWY310" s="275"/>
      <c r="GWZ310" s="271"/>
      <c r="GXA310" s="275"/>
      <c r="GXB310" s="271"/>
      <c r="GXC310" s="275"/>
      <c r="GXD310" s="271"/>
      <c r="GXE310" s="275"/>
      <c r="GXF310" s="271"/>
      <c r="GXG310" s="275"/>
      <c r="GXH310" s="271"/>
      <c r="GXI310" s="275"/>
      <c r="GXJ310" s="271"/>
      <c r="GXK310" s="275"/>
      <c r="GXL310" s="271"/>
      <c r="GXM310" s="275"/>
      <c r="GXN310" s="271"/>
      <c r="GXO310" s="275"/>
      <c r="GXP310" s="271"/>
      <c r="GXQ310" s="275"/>
      <c r="GXR310" s="271"/>
      <c r="GXS310" s="275"/>
      <c r="GXT310" s="271"/>
      <c r="GXU310" s="275"/>
      <c r="GXV310" s="271"/>
      <c r="GXW310" s="275"/>
      <c r="GXX310" s="271"/>
      <c r="GXY310" s="275"/>
      <c r="GXZ310" s="271"/>
      <c r="GYA310" s="275"/>
      <c r="GYB310" s="271"/>
      <c r="GYC310" s="275"/>
      <c r="GYD310" s="271"/>
      <c r="GYE310" s="275"/>
      <c r="GYF310" s="271"/>
      <c r="GYG310" s="275"/>
      <c r="GYH310" s="271"/>
      <c r="GYI310" s="275"/>
      <c r="GYJ310" s="271"/>
      <c r="GYK310" s="275"/>
      <c r="GYL310" s="271"/>
      <c r="GYM310" s="275"/>
      <c r="GYN310" s="271"/>
      <c r="GYO310" s="275"/>
      <c r="GYP310" s="271"/>
      <c r="GYQ310" s="275"/>
      <c r="GYR310" s="271"/>
      <c r="GYS310" s="275"/>
      <c r="GYT310" s="271"/>
      <c r="GYU310" s="275"/>
      <c r="GYV310" s="271"/>
      <c r="GYW310" s="275"/>
      <c r="GYX310" s="271"/>
      <c r="GYY310" s="275"/>
      <c r="GYZ310" s="271"/>
      <c r="GZA310" s="275"/>
      <c r="GZB310" s="271"/>
      <c r="GZC310" s="275"/>
      <c r="GZD310" s="271"/>
      <c r="GZE310" s="275"/>
      <c r="GZF310" s="271"/>
      <c r="GZG310" s="275"/>
      <c r="GZH310" s="271"/>
      <c r="GZI310" s="275"/>
      <c r="GZJ310" s="271"/>
      <c r="GZK310" s="275"/>
      <c r="GZL310" s="271"/>
      <c r="GZM310" s="275"/>
      <c r="GZN310" s="271"/>
      <c r="GZO310" s="275"/>
      <c r="GZP310" s="271"/>
      <c r="GZQ310" s="275"/>
      <c r="GZR310" s="271"/>
      <c r="GZS310" s="275"/>
      <c r="GZT310" s="271"/>
      <c r="GZU310" s="275"/>
      <c r="GZV310" s="271"/>
      <c r="GZW310" s="275"/>
      <c r="GZX310" s="271"/>
      <c r="GZY310" s="275"/>
      <c r="GZZ310" s="271"/>
      <c r="HAA310" s="275"/>
      <c r="HAB310" s="271"/>
      <c r="HAC310" s="275"/>
      <c r="HAD310" s="271"/>
      <c r="HAE310" s="275"/>
      <c r="HAF310" s="271"/>
      <c r="HAG310" s="275"/>
      <c r="HAH310" s="271"/>
      <c r="HAI310" s="275"/>
      <c r="HAJ310" s="271"/>
      <c r="HAK310" s="275"/>
      <c r="HAL310" s="271"/>
      <c r="HAM310" s="275"/>
      <c r="HAN310" s="271"/>
      <c r="HAO310" s="275"/>
      <c r="HAP310" s="271"/>
      <c r="HAQ310" s="275"/>
      <c r="HAR310" s="271"/>
      <c r="HAS310" s="275"/>
      <c r="HAT310" s="271"/>
      <c r="HAU310" s="275"/>
      <c r="HAV310" s="271"/>
      <c r="HAW310" s="275"/>
      <c r="HAX310" s="271"/>
      <c r="HAY310" s="275"/>
      <c r="HAZ310" s="271"/>
      <c r="HBA310" s="275"/>
      <c r="HBB310" s="271"/>
      <c r="HBC310" s="275"/>
      <c r="HBD310" s="271"/>
      <c r="HBE310" s="275"/>
      <c r="HBF310" s="271"/>
      <c r="HBG310" s="275"/>
      <c r="HBH310" s="271"/>
      <c r="HBI310" s="275"/>
      <c r="HBJ310" s="271"/>
      <c r="HBK310" s="275"/>
      <c r="HBL310" s="271"/>
      <c r="HBM310" s="275"/>
      <c r="HBN310" s="271"/>
      <c r="HBO310" s="275"/>
      <c r="HBP310" s="271"/>
      <c r="HBQ310" s="275"/>
      <c r="HBR310" s="271"/>
      <c r="HBS310" s="275"/>
      <c r="HBT310" s="271"/>
      <c r="HBU310" s="275"/>
      <c r="HBV310" s="271"/>
      <c r="HBW310" s="275"/>
      <c r="HBX310" s="271"/>
      <c r="HBY310" s="275"/>
      <c r="HBZ310" s="271"/>
      <c r="HCA310" s="275"/>
      <c r="HCB310" s="271"/>
      <c r="HCC310" s="275"/>
      <c r="HCD310" s="271"/>
      <c r="HCE310" s="275"/>
      <c r="HCF310" s="271"/>
      <c r="HCG310" s="275"/>
      <c r="HCH310" s="271"/>
      <c r="HCI310" s="275"/>
      <c r="HCJ310" s="271"/>
      <c r="HCK310" s="275"/>
      <c r="HCL310" s="271"/>
      <c r="HCM310" s="275"/>
      <c r="HCN310" s="271"/>
      <c r="HCO310" s="275"/>
      <c r="HCP310" s="271"/>
      <c r="HCQ310" s="275"/>
      <c r="HCR310" s="271"/>
      <c r="HCS310" s="275"/>
      <c r="HCT310" s="271"/>
      <c r="HCU310" s="275"/>
      <c r="HCV310" s="271"/>
      <c r="HCW310" s="275"/>
      <c r="HCX310" s="271"/>
      <c r="HCY310" s="275"/>
      <c r="HCZ310" s="271"/>
      <c r="HDA310" s="275"/>
      <c r="HDB310" s="271"/>
      <c r="HDC310" s="275"/>
      <c r="HDD310" s="271"/>
      <c r="HDE310" s="275"/>
      <c r="HDF310" s="271"/>
      <c r="HDG310" s="275"/>
      <c r="HDH310" s="271"/>
      <c r="HDI310" s="275"/>
      <c r="HDJ310" s="271"/>
      <c r="HDK310" s="275"/>
      <c r="HDL310" s="271"/>
      <c r="HDM310" s="275"/>
      <c r="HDN310" s="271"/>
      <c r="HDO310" s="275"/>
      <c r="HDP310" s="271"/>
      <c r="HDQ310" s="275"/>
      <c r="HDR310" s="271"/>
      <c r="HDS310" s="275"/>
      <c r="HDT310" s="271"/>
      <c r="HDU310" s="275"/>
      <c r="HDV310" s="271"/>
      <c r="HDW310" s="275"/>
      <c r="HDX310" s="271"/>
      <c r="HDY310" s="275"/>
      <c r="HDZ310" s="271"/>
      <c r="HEA310" s="275"/>
      <c r="HEB310" s="271"/>
      <c r="HEC310" s="275"/>
      <c r="HED310" s="271"/>
      <c r="HEE310" s="275"/>
      <c r="HEF310" s="271"/>
      <c r="HEG310" s="275"/>
      <c r="HEH310" s="271"/>
      <c r="HEI310" s="275"/>
      <c r="HEJ310" s="271"/>
      <c r="HEK310" s="275"/>
      <c r="HEL310" s="271"/>
      <c r="HEM310" s="275"/>
      <c r="HEN310" s="271"/>
      <c r="HEO310" s="275"/>
      <c r="HEP310" s="271"/>
      <c r="HEQ310" s="275"/>
      <c r="HER310" s="271"/>
      <c r="HES310" s="275"/>
      <c r="HET310" s="271"/>
      <c r="HEU310" s="275"/>
      <c r="HEV310" s="271"/>
      <c r="HEW310" s="275"/>
      <c r="HEX310" s="271"/>
      <c r="HEY310" s="275"/>
      <c r="HEZ310" s="271"/>
      <c r="HFA310" s="275"/>
      <c r="HFB310" s="271"/>
      <c r="HFC310" s="275"/>
      <c r="HFD310" s="271"/>
      <c r="HFE310" s="275"/>
      <c r="HFF310" s="271"/>
      <c r="HFG310" s="275"/>
      <c r="HFH310" s="271"/>
      <c r="HFI310" s="275"/>
      <c r="HFJ310" s="271"/>
      <c r="HFK310" s="275"/>
      <c r="HFL310" s="271"/>
      <c r="HFM310" s="275"/>
      <c r="HFN310" s="271"/>
      <c r="HFO310" s="275"/>
      <c r="HFP310" s="271"/>
      <c r="HFQ310" s="275"/>
      <c r="HFR310" s="271"/>
      <c r="HFS310" s="275"/>
      <c r="HFT310" s="271"/>
      <c r="HFU310" s="275"/>
      <c r="HFV310" s="271"/>
      <c r="HFW310" s="275"/>
      <c r="HFX310" s="271"/>
      <c r="HFY310" s="275"/>
      <c r="HFZ310" s="271"/>
      <c r="HGA310" s="275"/>
      <c r="HGB310" s="271"/>
      <c r="HGC310" s="275"/>
      <c r="HGD310" s="271"/>
      <c r="HGE310" s="275"/>
      <c r="HGF310" s="271"/>
      <c r="HGG310" s="275"/>
      <c r="HGH310" s="271"/>
      <c r="HGI310" s="275"/>
      <c r="HGJ310" s="271"/>
      <c r="HGK310" s="275"/>
      <c r="HGL310" s="271"/>
      <c r="HGM310" s="275"/>
      <c r="HGN310" s="271"/>
      <c r="HGO310" s="275"/>
      <c r="HGP310" s="271"/>
      <c r="HGQ310" s="275"/>
      <c r="HGR310" s="271"/>
      <c r="HGS310" s="275"/>
      <c r="HGT310" s="271"/>
      <c r="HGU310" s="275"/>
      <c r="HGV310" s="271"/>
      <c r="HGW310" s="275"/>
      <c r="HGX310" s="271"/>
      <c r="HGY310" s="275"/>
      <c r="HGZ310" s="271"/>
      <c r="HHA310" s="275"/>
      <c r="HHB310" s="271"/>
      <c r="HHC310" s="275"/>
      <c r="HHD310" s="271"/>
      <c r="HHE310" s="275"/>
      <c r="HHF310" s="271"/>
      <c r="HHG310" s="275"/>
      <c r="HHH310" s="271"/>
      <c r="HHI310" s="275"/>
      <c r="HHJ310" s="271"/>
      <c r="HHK310" s="275"/>
      <c r="HHL310" s="271"/>
      <c r="HHM310" s="275"/>
      <c r="HHN310" s="271"/>
      <c r="HHO310" s="275"/>
      <c r="HHP310" s="271"/>
      <c r="HHQ310" s="275"/>
      <c r="HHR310" s="271"/>
      <c r="HHS310" s="275"/>
      <c r="HHT310" s="271"/>
      <c r="HHU310" s="275"/>
      <c r="HHV310" s="271"/>
      <c r="HHW310" s="275"/>
      <c r="HHX310" s="271"/>
      <c r="HHY310" s="275"/>
      <c r="HHZ310" s="271"/>
      <c r="HIA310" s="275"/>
      <c r="HIB310" s="271"/>
      <c r="HIC310" s="275"/>
      <c r="HID310" s="271"/>
      <c r="HIE310" s="275"/>
      <c r="HIF310" s="271"/>
      <c r="HIG310" s="275"/>
      <c r="HIH310" s="271"/>
      <c r="HII310" s="275"/>
      <c r="HIJ310" s="271"/>
      <c r="HIK310" s="275"/>
      <c r="HIL310" s="271"/>
      <c r="HIM310" s="275"/>
      <c r="HIN310" s="271"/>
      <c r="HIO310" s="275"/>
      <c r="HIP310" s="271"/>
      <c r="HIQ310" s="275"/>
      <c r="HIR310" s="271"/>
      <c r="HIS310" s="275"/>
      <c r="HIT310" s="271"/>
      <c r="HIU310" s="275"/>
      <c r="HIV310" s="271"/>
      <c r="HIW310" s="275"/>
      <c r="HIX310" s="271"/>
      <c r="HIY310" s="275"/>
      <c r="HIZ310" s="271"/>
      <c r="HJA310" s="275"/>
      <c r="HJB310" s="271"/>
      <c r="HJC310" s="275"/>
      <c r="HJD310" s="271"/>
      <c r="HJE310" s="275"/>
      <c r="HJF310" s="271"/>
      <c r="HJG310" s="275"/>
      <c r="HJH310" s="271"/>
      <c r="HJI310" s="275"/>
      <c r="HJJ310" s="271"/>
      <c r="HJK310" s="275"/>
      <c r="HJL310" s="271"/>
      <c r="HJM310" s="275"/>
      <c r="HJN310" s="271"/>
      <c r="HJO310" s="275"/>
      <c r="HJP310" s="271"/>
      <c r="HJQ310" s="275"/>
      <c r="HJR310" s="271"/>
      <c r="HJS310" s="275"/>
      <c r="HJT310" s="271"/>
      <c r="HJU310" s="275"/>
      <c r="HJV310" s="271"/>
      <c r="HJW310" s="275"/>
      <c r="HJX310" s="271"/>
      <c r="HJY310" s="275"/>
      <c r="HJZ310" s="271"/>
      <c r="HKA310" s="275"/>
      <c r="HKB310" s="271"/>
      <c r="HKC310" s="275"/>
      <c r="HKD310" s="271"/>
      <c r="HKE310" s="275"/>
      <c r="HKF310" s="271"/>
      <c r="HKG310" s="275"/>
      <c r="HKH310" s="271"/>
      <c r="HKI310" s="275"/>
      <c r="HKJ310" s="271"/>
      <c r="HKK310" s="275"/>
      <c r="HKL310" s="271"/>
      <c r="HKM310" s="275"/>
      <c r="HKN310" s="271"/>
      <c r="HKO310" s="275"/>
      <c r="HKP310" s="271"/>
      <c r="HKQ310" s="275"/>
      <c r="HKR310" s="271"/>
      <c r="HKS310" s="275"/>
      <c r="HKT310" s="271"/>
      <c r="HKU310" s="275"/>
      <c r="HKV310" s="271"/>
      <c r="HKW310" s="275"/>
      <c r="HKX310" s="271"/>
      <c r="HKY310" s="275"/>
      <c r="HKZ310" s="271"/>
      <c r="HLA310" s="275"/>
      <c r="HLB310" s="271"/>
      <c r="HLC310" s="275"/>
      <c r="HLD310" s="271"/>
      <c r="HLE310" s="275"/>
      <c r="HLF310" s="271"/>
      <c r="HLG310" s="275"/>
      <c r="HLH310" s="271"/>
      <c r="HLI310" s="275"/>
      <c r="HLJ310" s="271"/>
      <c r="HLK310" s="275"/>
      <c r="HLL310" s="271"/>
      <c r="HLM310" s="275"/>
      <c r="HLN310" s="271"/>
      <c r="HLO310" s="275"/>
      <c r="HLP310" s="271"/>
      <c r="HLQ310" s="275"/>
      <c r="HLR310" s="271"/>
      <c r="HLS310" s="275"/>
      <c r="HLT310" s="271"/>
      <c r="HLU310" s="275"/>
      <c r="HLV310" s="271"/>
      <c r="HLW310" s="275"/>
      <c r="HLX310" s="271"/>
      <c r="HLY310" s="275"/>
      <c r="HLZ310" s="271"/>
      <c r="HMA310" s="275"/>
      <c r="HMB310" s="271"/>
      <c r="HMC310" s="275"/>
      <c r="HMD310" s="271"/>
      <c r="HME310" s="275"/>
      <c r="HMF310" s="271"/>
      <c r="HMG310" s="275"/>
      <c r="HMH310" s="271"/>
      <c r="HMI310" s="275"/>
      <c r="HMJ310" s="271"/>
      <c r="HMK310" s="275"/>
      <c r="HML310" s="271"/>
      <c r="HMM310" s="275"/>
      <c r="HMN310" s="271"/>
      <c r="HMO310" s="275"/>
      <c r="HMP310" s="271"/>
      <c r="HMQ310" s="275"/>
      <c r="HMR310" s="271"/>
      <c r="HMS310" s="275"/>
      <c r="HMT310" s="271"/>
      <c r="HMU310" s="275"/>
      <c r="HMV310" s="271"/>
      <c r="HMW310" s="275"/>
      <c r="HMX310" s="271"/>
      <c r="HMY310" s="275"/>
      <c r="HMZ310" s="271"/>
      <c r="HNA310" s="275"/>
      <c r="HNB310" s="271"/>
      <c r="HNC310" s="275"/>
      <c r="HND310" s="271"/>
      <c r="HNE310" s="275"/>
      <c r="HNF310" s="271"/>
      <c r="HNG310" s="275"/>
      <c r="HNH310" s="271"/>
      <c r="HNI310" s="275"/>
      <c r="HNJ310" s="271"/>
      <c r="HNK310" s="275"/>
      <c r="HNL310" s="271"/>
      <c r="HNM310" s="275"/>
      <c r="HNN310" s="271"/>
      <c r="HNO310" s="275"/>
      <c r="HNP310" s="271"/>
      <c r="HNQ310" s="275"/>
      <c r="HNR310" s="271"/>
      <c r="HNS310" s="275"/>
      <c r="HNT310" s="271"/>
      <c r="HNU310" s="275"/>
      <c r="HNV310" s="271"/>
      <c r="HNW310" s="275"/>
      <c r="HNX310" s="271"/>
      <c r="HNY310" s="275"/>
      <c r="HNZ310" s="271"/>
      <c r="HOA310" s="275"/>
      <c r="HOB310" s="271"/>
      <c r="HOC310" s="275"/>
      <c r="HOD310" s="271"/>
      <c r="HOE310" s="275"/>
      <c r="HOF310" s="271"/>
      <c r="HOG310" s="275"/>
      <c r="HOH310" s="271"/>
      <c r="HOI310" s="275"/>
      <c r="HOJ310" s="271"/>
      <c r="HOK310" s="275"/>
      <c r="HOL310" s="271"/>
      <c r="HOM310" s="275"/>
      <c r="HON310" s="271"/>
      <c r="HOO310" s="275"/>
      <c r="HOP310" s="271"/>
      <c r="HOQ310" s="275"/>
      <c r="HOR310" s="271"/>
      <c r="HOS310" s="275"/>
      <c r="HOT310" s="271"/>
      <c r="HOU310" s="275"/>
      <c r="HOV310" s="271"/>
      <c r="HOW310" s="275"/>
      <c r="HOX310" s="271"/>
      <c r="HOY310" s="275"/>
      <c r="HOZ310" s="271"/>
      <c r="HPA310" s="275"/>
      <c r="HPB310" s="271"/>
      <c r="HPC310" s="275"/>
      <c r="HPD310" s="271"/>
      <c r="HPE310" s="275"/>
      <c r="HPF310" s="271"/>
      <c r="HPG310" s="275"/>
      <c r="HPH310" s="271"/>
      <c r="HPI310" s="275"/>
      <c r="HPJ310" s="271"/>
      <c r="HPK310" s="275"/>
      <c r="HPL310" s="271"/>
      <c r="HPM310" s="275"/>
      <c r="HPN310" s="271"/>
      <c r="HPO310" s="275"/>
      <c r="HPP310" s="271"/>
      <c r="HPQ310" s="275"/>
      <c r="HPR310" s="271"/>
      <c r="HPS310" s="275"/>
      <c r="HPT310" s="271"/>
      <c r="HPU310" s="275"/>
      <c r="HPV310" s="271"/>
      <c r="HPW310" s="275"/>
      <c r="HPX310" s="271"/>
      <c r="HPY310" s="275"/>
      <c r="HPZ310" s="271"/>
      <c r="HQA310" s="275"/>
      <c r="HQB310" s="271"/>
      <c r="HQC310" s="275"/>
      <c r="HQD310" s="271"/>
      <c r="HQE310" s="275"/>
      <c r="HQF310" s="271"/>
      <c r="HQG310" s="275"/>
      <c r="HQH310" s="271"/>
      <c r="HQI310" s="275"/>
      <c r="HQJ310" s="271"/>
      <c r="HQK310" s="275"/>
      <c r="HQL310" s="271"/>
      <c r="HQM310" s="275"/>
      <c r="HQN310" s="271"/>
      <c r="HQO310" s="275"/>
      <c r="HQP310" s="271"/>
      <c r="HQQ310" s="275"/>
      <c r="HQR310" s="271"/>
      <c r="HQS310" s="275"/>
      <c r="HQT310" s="271"/>
      <c r="HQU310" s="275"/>
      <c r="HQV310" s="271"/>
      <c r="HQW310" s="275"/>
      <c r="HQX310" s="271"/>
      <c r="HQY310" s="275"/>
      <c r="HQZ310" s="271"/>
      <c r="HRA310" s="275"/>
      <c r="HRB310" s="271"/>
      <c r="HRC310" s="275"/>
      <c r="HRD310" s="271"/>
      <c r="HRE310" s="275"/>
      <c r="HRF310" s="271"/>
      <c r="HRG310" s="275"/>
      <c r="HRH310" s="271"/>
      <c r="HRI310" s="275"/>
      <c r="HRJ310" s="271"/>
      <c r="HRK310" s="275"/>
      <c r="HRL310" s="271"/>
      <c r="HRM310" s="275"/>
      <c r="HRN310" s="271"/>
      <c r="HRO310" s="275"/>
      <c r="HRP310" s="271"/>
      <c r="HRQ310" s="275"/>
      <c r="HRR310" s="271"/>
      <c r="HRS310" s="275"/>
      <c r="HRT310" s="271"/>
      <c r="HRU310" s="275"/>
      <c r="HRV310" s="271"/>
      <c r="HRW310" s="275"/>
      <c r="HRX310" s="271"/>
      <c r="HRY310" s="275"/>
      <c r="HRZ310" s="271"/>
      <c r="HSA310" s="275"/>
      <c r="HSB310" s="271"/>
      <c r="HSC310" s="275"/>
      <c r="HSD310" s="271"/>
      <c r="HSE310" s="275"/>
      <c r="HSF310" s="271"/>
      <c r="HSG310" s="275"/>
      <c r="HSH310" s="271"/>
      <c r="HSI310" s="275"/>
      <c r="HSJ310" s="271"/>
      <c r="HSK310" s="275"/>
      <c r="HSL310" s="271"/>
      <c r="HSM310" s="275"/>
      <c r="HSN310" s="271"/>
      <c r="HSO310" s="275"/>
      <c r="HSP310" s="271"/>
      <c r="HSQ310" s="275"/>
      <c r="HSR310" s="271"/>
      <c r="HSS310" s="275"/>
      <c r="HST310" s="271"/>
      <c r="HSU310" s="275"/>
      <c r="HSV310" s="271"/>
      <c r="HSW310" s="275"/>
      <c r="HSX310" s="271"/>
      <c r="HSY310" s="275"/>
      <c r="HSZ310" s="271"/>
      <c r="HTA310" s="275"/>
      <c r="HTB310" s="271"/>
      <c r="HTC310" s="275"/>
      <c r="HTD310" s="271"/>
      <c r="HTE310" s="275"/>
      <c r="HTF310" s="271"/>
      <c r="HTG310" s="275"/>
      <c r="HTH310" s="271"/>
      <c r="HTI310" s="275"/>
      <c r="HTJ310" s="271"/>
      <c r="HTK310" s="275"/>
      <c r="HTL310" s="271"/>
      <c r="HTM310" s="275"/>
      <c r="HTN310" s="271"/>
      <c r="HTO310" s="275"/>
      <c r="HTP310" s="271"/>
      <c r="HTQ310" s="275"/>
      <c r="HTR310" s="271"/>
      <c r="HTS310" s="275"/>
      <c r="HTT310" s="271"/>
      <c r="HTU310" s="275"/>
      <c r="HTV310" s="271"/>
      <c r="HTW310" s="275"/>
      <c r="HTX310" s="271"/>
      <c r="HTY310" s="275"/>
      <c r="HTZ310" s="271"/>
      <c r="HUA310" s="275"/>
      <c r="HUB310" s="271"/>
      <c r="HUC310" s="275"/>
      <c r="HUD310" s="271"/>
      <c r="HUE310" s="275"/>
      <c r="HUF310" s="271"/>
      <c r="HUG310" s="275"/>
      <c r="HUH310" s="271"/>
      <c r="HUI310" s="275"/>
      <c r="HUJ310" s="271"/>
      <c r="HUK310" s="275"/>
      <c r="HUL310" s="271"/>
      <c r="HUM310" s="275"/>
      <c r="HUN310" s="271"/>
      <c r="HUO310" s="275"/>
      <c r="HUP310" s="271"/>
      <c r="HUQ310" s="275"/>
      <c r="HUR310" s="271"/>
      <c r="HUS310" s="275"/>
      <c r="HUT310" s="271"/>
      <c r="HUU310" s="275"/>
      <c r="HUV310" s="271"/>
      <c r="HUW310" s="275"/>
      <c r="HUX310" s="271"/>
      <c r="HUY310" s="275"/>
      <c r="HUZ310" s="271"/>
      <c r="HVA310" s="275"/>
      <c r="HVB310" s="271"/>
      <c r="HVC310" s="275"/>
      <c r="HVD310" s="271"/>
      <c r="HVE310" s="275"/>
      <c r="HVF310" s="271"/>
      <c r="HVG310" s="275"/>
      <c r="HVH310" s="271"/>
      <c r="HVI310" s="275"/>
      <c r="HVJ310" s="271"/>
      <c r="HVK310" s="275"/>
      <c r="HVL310" s="271"/>
      <c r="HVM310" s="275"/>
      <c r="HVN310" s="271"/>
      <c r="HVO310" s="275"/>
      <c r="HVP310" s="271"/>
      <c r="HVQ310" s="275"/>
      <c r="HVR310" s="271"/>
      <c r="HVS310" s="275"/>
      <c r="HVT310" s="271"/>
      <c r="HVU310" s="275"/>
      <c r="HVV310" s="271"/>
      <c r="HVW310" s="275"/>
      <c r="HVX310" s="271"/>
      <c r="HVY310" s="275"/>
      <c r="HVZ310" s="271"/>
      <c r="HWA310" s="275"/>
      <c r="HWB310" s="271"/>
      <c r="HWC310" s="275"/>
      <c r="HWD310" s="271"/>
      <c r="HWE310" s="275"/>
      <c r="HWF310" s="271"/>
      <c r="HWG310" s="275"/>
      <c r="HWH310" s="271"/>
      <c r="HWI310" s="275"/>
      <c r="HWJ310" s="271"/>
      <c r="HWK310" s="275"/>
      <c r="HWL310" s="271"/>
      <c r="HWM310" s="275"/>
      <c r="HWN310" s="271"/>
      <c r="HWO310" s="275"/>
      <c r="HWP310" s="271"/>
      <c r="HWQ310" s="275"/>
      <c r="HWR310" s="271"/>
      <c r="HWS310" s="275"/>
      <c r="HWT310" s="271"/>
      <c r="HWU310" s="275"/>
      <c r="HWV310" s="271"/>
      <c r="HWW310" s="275"/>
      <c r="HWX310" s="271"/>
      <c r="HWY310" s="275"/>
      <c r="HWZ310" s="271"/>
      <c r="HXA310" s="275"/>
      <c r="HXB310" s="271"/>
      <c r="HXC310" s="275"/>
      <c r="HXD310" s="271"/>
      <c r="HXE310" s="275"/>
      <c r="HXF310" s="271"/>
      <c r="HXG310" s="275"/>
      <c r="HXH310" s="271"/>
      <c r="HXI310" s="275"/>
      <c r="HXJ310" s="271"/>
      <c r="HXK310" s="275"/>
      <c r="HXL310" s="271"/>
      <c r="HXM310" s="275"/>
      <c r="HXN310" s="271"/>
      <c r="HXO310" s="275"/>
      <c r="HXP310" s="271"/>
      <c r="HXQ310" s="275"/>
      <c r="HXR310" s="271"/>
      <c r="HXS310" s="275"/>
      <c r="HXT310" s="271"/>
      <c r="HXU310" s="275"/>
      <c r="HXV310" s="271"/>
      <c r="HXW310" s="275"/>
      <c r="HXX310" s="271"/>
      <c r="HXY310" s="275"/>
      <c r="HXZ310" s="271"/>
      <c r="HYA310" s="275"/>
      <c r="HYB310" s="271"/>
      <c r="HYC310" s="275"/>
      <c r="HYD310" s="271"/>
      <c r="HYE310" s="275"/>
      <c r="HYF310" s="271"/>
      <c r="HYG310" s="275"/>
      <c r="HYH310" s="271"/>
      <c r="HYI310" s="275"/>
      <c r="HYJ310" s="271"/>
      <c r="HYK310" s="275"/>
      <c r="HYL310" s="271"/>
      <c r="HYM310" s="275"/>
      <c r="HYN310" s="271"/>
      <c r="HYO310" s="275"/>
      <c r="HYP310" s="271"/>
      <c r="HYQ310" s="275"/>
      <c r="HYR310" s="271"/>
      <c r="HYS310" s="275"/>
      <c r="HYT310" s="271"/>
      <c r="HYU310" s="275"/>
      <c r="HYV310" s="271"/>
      <c r="HYW310" s="275"/>
      <c r="HYX310" s="271"/>
      <c r="HYY310" s="275"/>
      <c r="HYZ310" s="271"/>
      <c r="HZA310" s="275"/>
      <c r="HZB310" s="271"/>
      <c r="HZC310" s="275"/>
      <c r="HZD310" s="271"/>
      <c r="HZE310" s="275"/>
      <c r="HZF310" s="271"/>
      <c r="HZG310" s="275"/>
      <c r="HZH310" s="271"/>
      <c r="HZI310" s="275"/>
      <c r="HZJ310" s="271"/>
      <c r="HZK310" s="275"/>
      <c r="HZL310" s="271"/>
      <c r="HZM310" s="275"/>
      <c r="HZN310" s="271"/>
      <c r="HZO310" s="275"/>
      <c r="HZP310" s="271"/>
      <c r="HZQ310" s="275"/>
      <c r="HZR310" s="271"/>
      <c r="HZS310" s="275"/>
      <c r="HZT310" s="271"/>
      <c r="HZU310" s="275"/>
      <c r="HZV310" s="271"/>
      <c r="HZW310" s="275"/>
      <c r="HZX310" s="271"/>
      <c r="HZY310" s="275"/>
      <c r="HZZ310" s="271"/>
      <c r="IAA310" s="275"/>
      <c r="IAB310" s="271"/>
      <c r="IAC310" s="275"/>
      <c r="IAD310" s="271"/>
      <c r="IAE310" s="275"/>
      <c r="IAF310" s="271"/>
      <c r="IAG310" s="275"/>
      <c r="IAH310" s="271"/>
      <c r="IAI310" s="275"/>
      <c r="IAJ310" s="271"/>
      <c r="IAK310" s="275"/>
      <c r="IAL310" s="271"/>
      <c r="IAM310" s="275"/>
      <c r="IAN310" s="271"/>
      <c r="IAO310" s="275"/>
      <c r="IAP310" s="271"/>
      <c r="IAQ310" s="275"/>
      <c r="IAR310" s="271"/>
      <c r="IAS310" s="275"/>
      <c r="IAT310" s="271"/>
      <c r="IAU310" s="275"/>
      <c r="IAV310" s="271"/>
      <c r="IAW310" s="275"/>
      <c r="IAX310" s="271"/>
      <c r="IAY310" s="275"/>
      <c r="IAZ310" s="271"/>
      <c r="IBA310" s="275"/>
      <c r="IBB310" s="271"/>
      <c r="IBC310" s="275"/>
      <c r="IBD310" s="271"/>
      <c r="IBE310" s="275"/>
      <c r="IBF310" s="271"/>
      <c r="IBG310" s="275"/>
      <c r="IBH310" s="271"/>
      <c r="IBI310" s="275"/>
      <c r="IBJ310" s="271"/>
      <c r="IBK310" s="275"/>
      <c r="IBL310" s="271"/>
      <c r="IBM310" s="275"/>
      <c r="IBN310" s="271"/>
      <c r="IBO310" s="275"/>
      <c r="IBP310" s="271"/>
      <c r="IBQ310" s="275"/>
      <c r="IBR310" s="271"/>
      <c r="IBS310" s="275"/>
      <c r="IBT310" s="271"/>
      <c r="IBU310" s="275"/>
      <c r="IBV310" s="271"/>
      <c r="IBW310" s="275"/>
      <c r="IBX310" s="271"/>
      <c r="IBY310" s="275"/>
      <c r="IBZ310" s="271"/>
      <c r="ICA310" s="275"/>
      <c r="ICB310" s="271"/>
      <c r="ICC310" s="275"/>
      <c r="ICD310" s="271"/>
      <c r="ICE310" s="275"/>
      <c r="ICF310" s="271"/>
      <c r="ICG310" s="275"/>
      <c r="ICH310" s="271"/>
      <c r="ICI310" s="275"/>
      <c r="ICJ310" s="271"/>
      <c r="ICK310" s="275"/>
      <c r="ICL310" s="271"/>
      <c r="ICM310" s="275"/>
      <c r="ICN310" s="271"/>
      <c r="ICO310" s="275"/>
      <c r="ICP310" s="271"/>
      <c r="ICQ310" s="275"/>
      <c r="ICR310" s="271"/>
      <c r="ICS310" s="275"/>
      <c r="ICT310" s="271"/>
      <c r="ICU310" s="275"/>
      <c r="ICV310" s="271"/>
      <c r="ICW310" s="275"/>
      <c r="ICX310" s="271"/>
      <c r="ICY310" s="275"/>
      <c r="ICZ310" s="271"/>
      <c r="IDA310" s="275"/>
      <c r="IDB310" s="271"/>
      <c r="IDC310" s="275"/>
      <c r="IDD310" s="271"/>
      <c r="IDE310" s="275"/>
      <c r="IDF310" s="271"/>
      <c r="IDG310" s="275"/>
      <c r="IDH310" s="271"/>
      <c r="IDI310" s="275"/>
      <c r="IDJ310" s="271"/>
      <c r="IDK310" s="275"/>
      <c r="IDL310" s="271"/>
      <c r="IDM310" s="275"/>
      <c r="IDN310" s="271"/>
      <c r="IDO310" s="275"/>
      <c r="IDP310" s="271"/>
      <c r="IDQ310" s="275"/>
      <c r="IDR310" s="271"/>
      <c r="IDS310" s="275"/>
      <c r="IDT310" s="271"/>
      <c r="IDU310" s="275"/>
      <c r="IDV310" s="271"/>
      <c r="IDW310" s="275"/>
      <c r="IDX310" s="271"/>
      <c r="IDY310" s="275"/>
      <c r="IDZ310" s="271"/>
      <c r="IEA310" s="275"/>
      <c r="IEB310" s="271"/>
      <c r="IEC310" s="275"/>
      <c r="IED310" s="271"/>
      <c r="IEE310" s="275"/>
      <c r="IEF310" s="271"/>
      <c r="IEG310" s="275"/>
      <c r="IEH310" s="271"/>
      <c r="IEI310" s="275"/>
      <c r="IEJ310" s="271"/>
      <c r="IEK310" s="275"/>
      <c r="IEL310" s="271"/>
      <c r="IEM310" s="275"/>
      <c r="IEN310" s="271"/>
      <c r="IEO310" s="275"/>
      <c r="IEP310" s="271"/>
      <c r="IEQ310" s="275"/>
      <c r="IER310" s="271"/>
      <c r="IES310" s="275"/>
      <c r="IET310" s="271"/>
      <c r="IEU310" s="275"/>
      <c r="IEV310" s="271"/>
      <c r="IEW310" s="275"/>
      <c r="IEX310" s="271"/>
      <c r="IEY310" s="275"/>
      <c r="IEZ310" s="271"/>
      <c r="IFA310" s="275"/>
      <c r="IFB310" s="271"/>
      <c r="IFC310" s="275"/>
      <c r="IFD310" s="271"/>
      <c r="IFE310" s="275"/>
      <c r="IFF310" s="271"/>
      <c r="IFG310" s="275"/>
      <c r="IFH310" s="271"/>
      <c r="IFI310" s="275"/>
      <c r="IFJ310" s="271"/>
      <c r="IFK310" s="275"/>
      <c r="IFL310" s="271"/>
      <c r="IFM310" s="275"/>
      <c r="IFN310" s="271"/>
      <c r="IFO310" s="275"/>
      <c r="IFP310" s="271"/>
      <c r="IFQ310" s="275"/>
      <c r="IFR310" s="271"/>
      <c r="IFS310" s="275"/>
      <c r="IFT310" s="271"/>
      <c r="IFU310" s="275"/>
      <c r="IFV310" s="271"/>
      <c r="IFW310" s="275"/>
      <c r="IFX310" s="271"/>
      <c r="IFY310" s="275"/>
      <c r="IFZ310" s="271"/>
      <c r="IGA310" s="275"/>
      <c r="IGB310" s="271"/>
      <c r="IGC310" s="275"/>
      <c r="IGD310" s="271"/>
      <c r="IGE310" s="275"/>
      <c r="IGF310" s="271"/>
      <c r="IGG310" s="275"/>
      <c r="IGH310" s="271"/>
      <c r="IGI310" s="275"/>
      <c r="IGJ310" s="271"/>
      <c r="IGK310" s="275"/>
      <c r="IGL310" s="271"/>
      <c r="IGM310" s="275"/>
      <c r="IGN310" s="271"/>
      <c r="IGO310" s="275"/>
      <c r="IGP310" s="271"/>
      <c r="IGQ310" s="275"/>
      <c r="IGR310" s="271"/>
      <c r="IGS310" s="275"/>
      <c r="IGT310" s="271"/>
      <c r="IGU310" s="275"/>
      <c r="IGV310" s="271"/>
      <c r="IGW310" s="275"/>
      <c r="IGX310" s="271"/>
      <c r="IGY310" s="275"/>
      <c r="IGZ310" s="271"/>
      <c r="IHA310" s="275"/>
      <c r="IHB310" s="271"/>
      <c r="IHC310" s="275"/>
      <c r="IHD310" s="271"/>
      <c r="IHE310" s="275"/>
      <c r="IHF310" s="271"/>
      <c r="IHG310" s="275"/>
      <c r="IHH310" s="271"/>
      <c r="IHI310" s="275"/>
      <c r="IHJ310" s="271"/>
      <c r="IHK310" s="275"/>
      <c r="IHL310" s="271"/>
      <c r="IHM310" s="275"/>
      <c r="IHN310" s="271"/>
      <c r="IHO310" s="275"/>
      <c r="IHP310" s="271"/>
      <c r="IHQ310" s="275"/>
      <c r="IHR310" s="271"/>
      <c r="IHS310" s="275"/>
      <c r="IHT310" s="271"/>
      <c r="IHU310" s="275"/>
      <c r="IHV310" s="271"/>
      <c r="IHW310" s="275"/>
      <c r="IHX310" s="271"/>
      <c r="IHY310" s="275"/>
      <c r="IHZ310" s="271"/>
      <c r="IIA310" s="275"/>
      <c r="IIB310" s="271"/>
      <c r="IIC310" s="275"/>
      <c r="IID310" s="271"/>
      <c r="IIE310" s="275"/>
      <c r="IIF310" s="271"/>
      <c r="IIG310" s="275"/>
      <c r="IIH310" s="271"/>
      <c r="III310" s="275"/>
      <c r="IIJ310" s="271"/>
      <c r="IIK310" s="275"/>
      <c r="IIL310" s="271"/>
      <c r="IIM310" s="275"/>
      <c r="IIN310" s="271"/>
      <c r="IIO310" s="275"/>
      <c r="IIP310" s="271"/>
      <c r="IIQ310" s="275"/>
      <c r="IIR310" s="271"/>
      <c r="IIS310" s="275"/>
      <c r="IIT310" s="271"/>
      <c r="IIU310" s="275"/>
      <c r="IIV310" s="271"/>
      <c r="IIW310" s="275"/>
      <c r="IIX310" s="271"/>
      <c r="IIY310" s="275"/>
      <c r="IIZ310" s="271"/>
      <c r="IJA310" s="275"/>
      <c r="IJB310" s="271"/>
      <c r="IJC310" s="275"/>
      <c r="IJD310" s="271"/>
      <c r="IJE310" s="275"/>
      <c r="IJF310" s="271"/>
      <c r="IJG310" s="275"/>
      <c r="IJH310" s="271"/>
      <c r="IJI310" s="275"/>
      <c r="IJJ310" s="271"/>
      <c r="IJK310" s="275"/>
      <c r="IJL310" s="271"/>
      <c r="IJM310" s="275"/>
      <c r="IJN310" s="271"/>
      <c r="IJO310" s="275"/>
      <c r="IJP310" s="271"/>
      <c r="IJQ310" s="275"/>
      <c r="IJR310" s="271"/>
      <c r="IJS310" s="275"/>
      <c r="IJT310" s="271"/>
      <c r="IJU310" s="275"/>
      <c r="IJV310" s="271"/>
      <c r="IJW310" s="275"/>
      <c r="IJX310" s="271"/>
      <c r="IJY310" s="275"/>
      <c r="IJZ310" s="271"/>
      <c r="IKA310" s="275"/>
      <c r="IKB310" s="271"/>
      <c r="IKC310" s="275"/>
      <c r="IKD310" s="271"/>
      <c r="IKE310" s="275"/>
      <c r="IKF310" s="271"/>
      <c r="IKG310" s="275"/>
      <c r="IKH310" s="271"/>
      <c r="IKI310" s="275"/>
      <c r="IKJ310" s="271"/>
      <c r="IKK310" s="275"/>
      <c r="IKL310" s="271"/>
      <c r="IKM310" s="275"/>
      <c r="IKN310" s="271"/>
      <c r="IKO310" s="275"/>
      <c r="IKP310" s="271"/>
      <c r="IKQ310" s="275"/>
      <c r="IKR310" s="271"/>
      <c r="IKS310" s="275"/>
      <c r="IKT310" s="271"/>
      <c r="IKU310" s="275"/>
      <c r="IKV310" s="271"/>
      <c r="IKW310" s="275"/>
      <c r="IKX310" s="271"/>
      <c r="IKY310" s="275"/>
      <c r="IKZ310" s="271"/>
      <c r="ILA310" s="275"/>
      <c r="ILB310" s="271"/>
      <c r="ILC310" s="275"/>
      <c r="ILD310" s="271"/>
      <c r="ILE310" s="275"/>
      <c r="ILF310" s="271"/>
      <c r="ILG310" s="275"/>
      <c r="ILH310" s="271"/>
      <c r="ILI310" s="275"/>
      <c r="ILJ310" s="271"/>
      <c r="ILK310" s="275"/>
      <c r="ILL310" s="271"/>
      <c r="ILM310" s="275"/>
      <c r="ILN310" s="271"/>
      <c r="ILO310" s="275"/>
      <c r="ILP310" s="271"/>
      <c r="ILQ310" s="275"/>
      <c r="ILR310" s="271"/>
      <c r="ILS310" s="275"/>
      <c r="ILT310" s="271"/>
      <c r="ILU310" s="275"/>
      <c r="ILV310" s="271"/>
      <c r="ILW310" s="275"/>
      <c r="ILX310" s="271"/>
      <c r="ILY310" s="275"/>
      <c r="ILZ310" s="271"/>
      <c r="IMA310" s="275"/>
      <c r="IMB310" s="271"/>
      <c r="IMC310" s="275"/>
      <c r="IMD310" s="271"/>
      <c r="IME310" s="275"/>
      <c r="IMF310" s="271"/>
      <c r="IMG310" s="275"/>
      <c r="IMH310" s="271"/>
      <c r="IMI310" s="275"/>
      <c r="IMJ310" s="271"/>
      <c r="IMK310" s="275"/>
      <c r="IML310" s="271"/>
      <c r="IMM310" s="275"/>
      <c r="IMN310" s="271"/>
      <c r="IMO310" s="275"/>
      <c r="IMP310" s="271"/>
      <c r="IMQ310" s="275"/>
      <c r="IMR310" s="271"/>
      <c r="IMS310" s="275"/>
      <c r="IMT310" s="271"/>
      <c r="IMU310" s="275"/>
      <c r="IMV310" s="271"/>
      <c r="IMW310" s="275"/>
      <c r="IMX310" s="271"/>
      <c r="IMY310" s="275"/>
      <c r="IMZ310" s="271"/>
      <c r="INA310" s="275"/>
      <c r="INB310" s="271"/>
      <c r="INC310" s="275"/>
      <c r="IND310" s="271"/>
      <c r="INE310" s="275"/>
      <c r="INF310" s="271"/>
      <c r="ING310" s="275"/>
      <c r="INH310" s="271"/>
      <c r="INI310" s="275"/>
      <c r="INJ310" s="271"/>
      <c r="INK310" s="275"/>
      <c r="INL310" s="271"/>
      <c r="INM310" s="275"/>
      <c r="INN310" s="271"/>
      <c r="INO310" s="275"/>
      <c r="INP310" s="271"/>
      <c r="INQ310" s="275"/>
      <c r="INR310" s="271"/>
      <c r="INS310" s="275"/>
      <c r="INT310" s="271"/>
      <c r="INU310" s="275"/>
      <c r="INV310" s="271"/>
      <c r="INW310" s="275"/>
      <c r="INX310" s="271"/>
      <c r="INY310" s="275"/>
      <c r="INZ310" s="271"/>
      <c r="IOA310" s="275"/>
      <c r="IOB310" s="271"/>
      <c r="IOC310" s="275"/>
      <c r="IOD310" s="271"/>
      <c r="IOE310" s="275"/>
      <c r="IOF310" s="271"/>
      <c r="IOG310" s="275"/>
      <c r="IOH310" s="271"/>
      <c r="IOI310" s="275"/>
      <c r="IOJ310" s="271"/>
      <c r="IOK310" s="275"/>
      <c r="IOL310" s="271"/>
      <c r="IOM310" s="275"/>
      <c r="ION310" s="271"/>
      <c r="IOO310" s="275"/>
      <c r="IOP310" s="271"/>
      <c r="IOQ310" s="275"/>
      <c r="IOR310" s="271"/>
      <c r="IOS310" s="275"/>
      <c r="IOT310" s="271"/>
      <c r="IOU310" s="275"/>
      <c r="IOV310" s="271"/>
      <c r="IOW310" s="275"/>
      <c r="IOX310" s="271"/>
      <c r="IOY310" s="275"/>
      <c r="IOZ310" s="271"/>
      <c r="IPA310" s="275"/>
      <c r="IPB310" s="271"/>
      <c r="IPC310" s="275"/>
      <c r="IPD310" s="271"/>
      <c r="IPE310" s="275"/>
      <c r="IPF310" s="271"/>
      <c r="IPG310" s="275"/>
      <c r="IPH310" s="271"/>
      <c r="IPI310" s="275"/>
      <c r="IPJ310" s="271"/>
      <c r="IPK310" s="275"/>
      <c r="IPL310" s="271"/>
      <c r="IPM310" s="275"/>
      <c r="IPN310" s="271"/>
      <c r="IPO310" s="275"/>
      <c r="IPP310" s="271"/>
      <c r="IPQ310" s="275"/>
      <c r="IPR310" s="271"/>
      <c r="IPS310" s="275"/>
      <c r="IPT310" s="271"/>
      <c r="IPU310" s="275"/>
      <c r="IPV310" s="271"/>
      <c r="IPW310" s="275"/>
      <c r="IPX310" s="271"/>
      <c r="IPY310" s="275"/>
      <c r="IPZ310" s="271"/>
      <c r="IQA310" s="275"/>
      <c r="IQB310" s="271"/>
      <c r="IQC310" s="275"/>
      <c r="IQD310" s="271"/>
      <c r="IQE310" s="275"/>
      <c r="IQF310" s="271"/>
      <c r="IQG310" s="275"/>
      <c r="IQH310" s="271"/>
      <c r="IQI310" s="275"/>
      <c r="IQJ310" s="271"/>
      <c r="IQK310" s="275"/>
      <c r="IQL310" s="271"/>
      <c r="IQM310" s="275"/>
      <c r="IQN310" s="271"/>
      <c r="IQO310" s="275"/>
      <c r="IQP310" s="271"/>
      <c r="IQQ310" s="275"/>
      <c r="IQR310" s="271"/>
      <c r="IQS310" s="275"/>
      <c r="IQT310" s="271"/>
      <c r="IQU310" s="275"/>
      <c r="IQV310" s="271"/>
      <c r="IQW310" s="275"/>
      <c r="IQX310" s="271"/>
      <c r="IQY310" s="275"/>
      <c r="IQZ310" s="271"/>
      <c r="IRA310" s="275"/>
      <c r="IRB310" s="271"/>
      <c r="IRC310" s="275"/>
      <c r="IRD310" s="271"/>
      <c r="IRE310" s="275"/>
      <c r="IRF310" s="271"/>
      <c r="IRG310" s="275"/>
      <c r="IRH310" s="271"/>
      <c r="IRI310" s="275"/>
      <c r="IRJ310" s="271"/>
      <c r="IRK310" s="275"/>
      <c r="IRL310" s="271"/>
      <c r="IRM310" s="275"/>
      <c r="IRN310" s="271"/>
      <c r="IRO310" s="275"/>
      <c r="IRP310" s="271"/>
      <c r="IRQ310" s="275"/>
      <c r="IRR310" s="271"/>
      <c r="IRS310" s="275"/>
      <c r="IRT310" s="271"/>
      <c r="IRU310" s="275"/>
      <c r="IRV310" s="271"/>
      <c r="IRW310" s="275"/>
      <c r="IRX310" s="271"/>
      <c r="IRY310" s="275"/>
      <c r="IRZ310" s="271"/>
      <c r="ISA310" s="275"/>
      <c r="ISB310" s="271"/>
      <c r="ISC310" s="275"/>
      <c r="ISD310" s="271"/>
      <c r="ISE310" s="275"/>
      <c r="ISF310" s="271"/>
      <c r="ISG310" s="275"/>
      <c r="ISH310" s="271"/>
      <c r="ISI310" s="275"/>
      <c r="ISJ310" s="271"/>
      <c r="ISK310" s="275"/>
      <c r="ISL310" s="271"/>
      <c r="ISM310" s="275"/>
      <c r="ISN310" s="271"/>
      <c r="ISO310" s="275"/>
      <c r="ISP310" s="271"/>
      <c r="ISQ310" s="275"/>
      <c r="ISR310" s="271"/>
      <c r="ISS310" s="275"/>
      <c r="IST310" s="271"/>
      <c r="ISU310" s="275"/>
      <c r="ISV310" s="271"/>
      <c r="ISW310" s="275"/>
      <c r="ISX310" s="271"/>
      <c r="ISY310" s="275"/>
      <c r="ISZ310" s="271"/>
      <c r="ITA310" s="275"/>
      <c r="ITB310" s="271"/>
      <c r="ITC310" s="275"/>
      <c r="ITD310" s="271"/>
      <c r="ITE310" s="275"/>
      <c r="ITF310" s="271"/>
      <c r="ITG310" s="275"/>
      <c r="ITH310" s="271"/>
      <c r="ITI310" s="275"/>
      <c r="ITJ310" s="271"/>
      <c r="ITK310" s="275"/>
      <c r="ITL310" s="271"/>
      <c r="ITM310" s="275"/>
      <c r="ITN310" s="271"/>
      <c r="ITO310" s="275"/>
      <c r="ITP310" s="271"/>
      <c r="ITQ310" s="275"/>
      <c r="ITR310" s="271"/>
      <c r="ITS310" s="275"/>
      <c r="ITT310" s="271"/>
      <c r="ITU310" s="275"/>
      <c r="ITV310" s="271"/>
      <c r="ITW310" s="275"/>
      <c r="ITX310" s="271"/>
      <c r="ITY310" s="275"/>
      <c r="ITZ310" s="271"/>
      <c r="IUA310" s="275"/>
      <c r="IUB310" s="271"/>
      <c r="IUC310" s="275"/>
      <c r="IUD310" s="271"/>
      <c r="IUE310" s="275"/>
      <c r="IUF310" s="271"/>
      <c r="IUG310" s="275"/>
      <c r="IUH310" s="271"/>
      <c r="IUI310" s="275"/>
      <c r="IUJ310" s="271"/>
      <c r="IUK310" s="275"/>
      <c r="IUL310" s="271"/>
      <c r="IUM310" s="275"/>
      <c r="IUN310" s="271"/>
      <c r="IUO310" s="275"/>
      <c r="IUP310" s="271"/>
      <c r="IUQ310" s="275"/>
      <c r="IUR310" s="271"/>
      <c r="IUS310" s="275"/>
      <c r="IUT310" s="271"/>
      <c r="IUU310" s="275"/>
      <c r="IUV310" s="271"/>
      <c r="IUW310" s="275"/>
      <c r="IUX310" s="271"/>
      <c r="IUY310" s="275"/>
      <c r="IUZ310" s="271"/>
      <c r="IVA310" s="275"/>
      <c r="IVB310" s="271"/>
      <c r="IVC310" s="275"/>
      <c r="IVD310" s="271"/>
      <c r="IVE310" s="275"/>
      <c r="IVF310" s="271"/>
      <c r="IVG310" s="275"/>
      <c r="IVH310" s="271"/>
      <c r="IVI310" s="275"/>
      <c r="IVJ310" s="271"/>
      <c r="IVK310" s="275"/>
      <c r="IVL310" s="271"/>
      <c r="IVM310" s="275"/>
      <c r="IVN310" s="271"/>
      <c r="IVO310" s="275"/>
      <c r="IVP310" s="271"/>
      <c r="IVQ310" s="275"/>
      <c r="IVR310" s="271"/>
      <c r="IVS310" s="275"/>
      <c r="IVT310" s="271"/>
      <c r="IVU310" s="275"/>
      <c r="IVV310" s="271"/>
      <c r="IVW310" s="275"/>
      <c r="IVX310" s="271"/>
      <c r="IVY310" s="275"/>
      <c r="IVZ310" s="271"/>
      <c r="IWA310" s="275"/>
      <c r="IWB310" s="271"/>
      <c r="IWC310" s="275"/>
      <c r="IWD310" s="271"/>
      <c r="IWE310" s="275"/>
      <c r="IWF310" s="271"/>
      <c r="IWG310" s="275"/>
      <c r="IWH310" s="271"/>
      <c r="IWI310" s="275"/>
      <c r="IWJ310" s="271"/>
      <c r="IWK310" s="275"/>
      <c r="IWL310" s="271"/>
      <c r="IWM310" s="275"/>
      <c r="IWN310" s="271"/>
      <c r="IWO310" s="275"/>
      <c r="IWP310" s="271"/>
      <c r="IWQ310" s="275"/>
      <c r="IWR310" s="271"/>
      <c r="IWS310" s="275"/>
      <c r="IWT310" s="271"/>
      <c r="IWU310" s="275"/>
      <c r="IWV310" s="271"/>
      <c r="IWW310" s="275"/>
      <c r="IWX310" s="271"/>
      <c r="IWY310" s="275"/>
      <c r="IWZ310" s="271"/>
      <c r="IXA310" s="275"/>
      <c r="IXB310" s="271"/>
      <c r="IXC310" s="275"/>
      <c r="IXD310" s="271"/>
      <c r="IXE310" s="275"/>
      <c r="IXF310" s="271"/>
      <c r="IXG310" s="275"/>
      <c r="IXH310" s="271"/>
      <c r="IXI310" s="275"/>
      <c r="IXJ310" s="271"/>
      <c r="IXK310" s="275"/>
      <c r="IXL310" s="271"/>
      <c r="IXM310" s="275"/>
      <c r="IXN310" s="271"/>
      <c r="IXO310" s="275"/>
      <c r="IXP310" s="271"/>
      <c r="IXQ310" s="275"/>
      <c r="IXR310" s="271"/>
      <c r="IXS310" s="275"/>
      <c r="IXT310" s="271"/>
      <c r="IXU310" s="275"/>
      <c r="IXV310" s="271"/>
      <c r="IXW310" s="275"/>
      <c r="IXX310" s="271"/>
      <c r="IXY310" s="275"/>
      <c r="IXZ310" s="271"/>
      <c r="IYA310" s="275"/>
      <c r="IYB310" s="271"/>
      <c r="IYC310" s="275"/>
      <c r="IYD310" s="271"/>
      <c r="IYE310" s="275"/>
      <c r="IYF310" s="271"/>
      <c r="IYG310" s="275"/>
      <c r="IYH310" s="271"/>
      <c r="IYI310" s="275"/>
      <c r="IYJ310" s="271"/>
      <c r="IYK310" s="275"/>
      <c r="IYL310" s="271"/>
      <c r="IYM310" s="275"/>
      <c r="IYN310" s="271"/>
      <c r="IYO310" s="275"/>
      <c r="IYP310" s="271"/>
      <c r="IYQ310" s="275"/>
      <c r="IYR310" s="271"/>
      <c r="IYS310" s="275"/>
      <c r="IYT310" s="271"/>
      <c r="IYU310" s="275"/>
      <c r="IYV310" s="271"/>
      <c r="IYW310" s="275"/>
      <c r="IYX310" s="271"/>
      <c r="IYY310" s="275"/>
      <c r="IYZ310" s="271"/>
      <c r="IZA310" s="275"/>
      <c r="IZB310" s="271"/>
      <c r="IZC310" s="275"/>
      <c r="IZD310" s="271"/>
      <c r="IZE310" s="275"/>
      <c r="IZF310" s="271"/>
      <c r="IZG310" s="275"/>
      <c r="IZH310" s="271"/>
      <c r="IZI310" s="275"/>
      <c r="IZJ310" s="271"/>
      <c r="IZK310" s="275"/>
      <c r="IZL310" s="271"/>
      <c r="IZM310" s="275"/>
      <c r="IZN310" s="271"/>
      <c r="IZO310" s="275"/>
      <c r="IZP310" s="271"/>
      <c r="IZQ310" s="275"/>
      <c r="IZR310" s="271"/>
      <c r="IZS310" s="275"/>
      <c r="IZT310" s="271"/>
      <c r="IZU310" s="275"/>
      <c r="IZV310" s="271"/>
      <c r="IZW310" s="275"/>
      <c r="IZX310" s="271"/>
      <c r="IZY310" s="275"/>
      <c r="IZZ310" s="271"/>
      <c r="JAA310" s="275"/>
      <c r="JAB310" s="271"/>
      <c r="JAC310" s="275"/>
      <c r="JAD310" s="271"/>
      <c r="JAE310" s="275"/>
      <c r="JAF310" s="271"/>
      <c r="JAG310" s="275"/>
      <c r="JAH310" s="271"/>
      <c r="JAI310" s="275"/>
      <c r="JAJ310" s="271"/>
      <c r="JAK310" s="275"/>
      <c r="JAL310" s="271"/>
      <c r="JAM310" s="275"/>
      <c r="JAN310" s="271"/>
      <c r="JAO310" s="275"/>
      <c r="JAP310" s="271"/>
      <c r="JAQ310" s="275"/>
      <c r="JAR310" s="271"/>
      <c r="JAS310" s="275"/>
      <c r="JAT310" s="271"/>
      <c r="JAU310" s="275"/>
      <c r="JAV310" s="271"/>
      <c r="JAW310" s="275"/>
      <c r="JAX310" s="271"/>
      <c r="JAY310" s="275"/>
      <c r="JAZ310" s="271"/>
      <c r="JBA310" s="275"/>
      <c r="JBB310" s="271"/>
      <c r="JBC310" s="275"/>
      <c r="JBD310" s="271"/>
      <c r="JBE310" s="275"/>
      <c r="JBF310" s="271"/>
      <c r="JBG310" s="275"/>
      <c r="JBH310" s="271"/>
      <c r="JBI310" s="275"/>
      <c r="JBJ310" s="271"/>
      <c r="JBK310" s="275"/>
      <c r="JBL310" s="271"/>
      <c r="JBM310" s="275"/>
      <c r="JBN310" s="271"/>
      <c r="JBO310" s="275"/>
      <c r="JBP310" s="271"/>
      <c r="JBQ310" s="275"/>
      <c r="JBR310" s="271"/>
      <c r="JBS310" s="275"/>
      <c r="JBT310" s="271"/>
      <c r="JBU310" s="275"/>
      <c r="JBV310" s="271"/>
      <c r="JBW310" s="275"/>
      <c r="JBX310" s="271"/>
      <c r="JBY310" s="275"/>
      <c r="JBZ310" s="271"/>
      <c r="JCA310" s="275"/>
      <c r="JCB310" s="271"/>
      <c r="JCC310" s="275"/>
      <c r="JCD310" s="271"/>
      <c r="JCE310" s="275"/>
      <c r="JCF310" s="271"/>
      <c r="JCG310" s="275"/>
      <c r="JCH310" s="271"/>
      <c r="JCI310" s="275"/>
      <c r="JCJ310" s="271"/>
      <c r="JCK310" s="275"/>
      <c r="JCL310" s="271"/>
      <c r="JCM310" s="275"/>
      <c r="JCN310" s="271"/>
      <c r="JCO310" s="275"/>
      <c r="JCP310" s="271"/>
      <c r="JCQ310" s="275"/>
      <c r="JCR310" s="271"/>
      <c r="JCS310" s="275"/>
      <c r="JCT310" s="271"/>
      <c r="JCU310" s="275"/>
      <c r="JCV310" s="271"/>
      <c r="JCW310" s="275"/>
      <c r="JCX310" s="271"/>
      <c r="JCY310" s="275"/>
      <c r="JCZ310" s="271"/>
      <c r="JDA310" s="275"/>
      <c r="JDB310" s="271"/>
      <c r="JDC310" s="275"/>
      <c r="JDD310" s="271"/>
      <c r="JDE310" s="275"/>
      <c r="JDF310" s="271"/>
      <c r="JDG310" s="275"/>
      <c r="JDH310" s="271"/>
      <c r="JDI310" s="275"/>
      <c r="JDJ310" s="271"/>
      <c r="JDK310" s="275"/>
      <c r="JDL310" s="271"/>
      <c r="JDM310" s="275"/>
      <c r="JDN310" s="271"/>
      <c r="JDO310" s="275"/>
      <c r="JDP310" s="271"/>
      <c r="JDQ310" s="275"/>
      <c r="JDR310" s="271"/>
      <c r="JDS310" s="275"/>
      <c r="JDT310" s="271"/>
      <c r="JDU310" s="275"/>
      <c r="JDV310" s="271"/>
      <c r="JDW310" s="275"/>
      <c r="JDX310" s="271"/>
      <c r="JDY310" s="275"/>
      <c r="JDZ310" s="271"/>
      <c r="JEA310" s="275"/>
      <c r="JEB310" s="271"/>
      <c r="JEC310" s="275"/>
      <c r="JED310" s="271"/>
      <c r="JEE310" s="275"/>
      <c r="JEF310" s="271"/>
      <c r="JEG310" s="275"/>
      <c r="JEH310" s="271"/>
      <c r="JEI310" s="275"/>
      <c r="JEJ310" s="271"/>
      <c r="JEK310" s="275"/>
      <c r="JEL310" s="271"/>
      <c r="JEM310" s="275"/>
      <c r="JEN310" s="271"/>
      <c r="JEO310" s="275"/>
      <c r="JEP310" s="271"/>
      <c r="JEQ310" s="275"/>
      <c r="JER310" s="271"/>
      <c r="JES310" s="275"/>
      <c r="JET310" s="271"/>
      <c r="JEU310" s="275"/>
      <c r="JEV310" s="271"/>
      <c r="JEW310" s="275"/>
      <c r="JEX310" s="271"/>
      <c r="JEY310" s="275"/>
      <c r="JEZ310" s="271"/>
      <c r="JFA310" s="275"/>
      <c r="JFB310" s="271"/>
      <c r="JFC310" s="275"/>
      <c r="JFD310" s="271"/>
      <c r="JFE310" s="275"/>
      <c r="JFF310" s="271"/>
      <c r="JFG310" s="275"/>
      <c r="JFH310" s="271"/>
      <c r="JFI310" s="275"/>
      <c r="JFJ310" s="271"/>
      <c r="JFK310" s="275"/>
      <c r="JFL310" s="271"/>
      <c r="JFM310" s="275"/>
      <c r="JFN310" s="271"/>
      <c r="JFO310" s="275"/>
      <c r="JFP310" s="271"/>
      <c r="JFQ310" s="275"/>
      <c r="JFR310" s="271"/>
      <c r="JFS310" s="275"/>
      <c r="JFT310" s="271"/>
      <c r="JFU310" s="275"/>
      <c r="JFV310" s="271"/>
      <c r="JFW310" s="275"/>
      <c r="JFX310" s="271"/>
      <c r="JFY310" s="275"/>
      <c r="JFZ310" s="271"/>
      <c r="JGA310" s="275"/>
      <c r="JGB310" s="271"/>
      <c r="JGC310" s="275"/>
      <c r="JGD310" s="271"/>
      <c r="JGE310" s="275"/>
      <c r="JGF310" s="271"/>
      <c r="JGG310" s="275"/>
      <c r="JGH310" s="271"/>
      <c r="JGI310" s="275"/>
      <c r="JGJ310" s="271"/>
      <c r="JGK310" s="275"/>
      <c r="JGL310" s="271"/>
      <c r="JGM310" s="275"/>
      <c r="JGN310" s="271"/>
      <c r="JGO310" s="275"/>
      <c r="JGP310" s="271"/>
      <c r="JGQ310" s="275"/>
      <c r="JGR310" s="271"/>
      <c r="JGS310" s="275"/>
      <c r="JGT310" s="271"/>
      <c r="JGU310" s="275"/>
      <c r="JGV310" s="271"/>
      <c r="JGW310" s="275"/>
      <c r="JGX310" s="271"/>
      <c r="JGY310" s="275"/>
      <c r="JGZ310" s="271"/>
      <c r="JHA310" s="275"/>
      <c r="JHB310" s="271"/>
      <c r="JHC310" s="275"/>
      <c r="JHD310" s="271"/>
      <c r="JHE310" s="275"/>
      <c r="JHF310" s="271"/>
      <c r="JHG310" s="275"/>
      <c r="JHH310" s="271"/>
      <c r="JHI310" s="275"/>
      <c r="JHJ310" s="271"/>
      <c r="JHK310" s="275"/>
      <c r="JHL310" s="271"/>
      <c r="JHM310" s="275"/>
      <c r="JHN310" s="271"/>
      <c r="JHO310" s="275"/>
      <c r="JHP310" s="271"/>
      <c r="JHQ310" s="275"/>
      <c r="JHR310" s="271"/>
      <c r="JHS310" s="275"/>
      <c r="JHT310" s="271"/>
      <c r="JHU310" s="275"/>
      <c r="JHV310" s="271"/>
      <c r="JHW310" s="275"/>
      <c r="JHX310" s="271"/>
      <c r="JHY310" s="275"/>
      <c r="JHZ310" s="271"/>
      <c r="JIA310" s="275"/>
      <c r="JIB310" s="271"/>
      <c r="JIC310" s="275"/>
      <c r="JID310" s="271"/>
      <c r="JIE310" s="275"/>
      <c r="JIF310" s="271"/>
      <c r="JIG310" s="275"/>
      <c r="JIH310" s="271"/>
      <c r="JII310" s="275"/>
      <c r="JIJ310" s="271"/>
      <c r="JIK310" s="275"/>
      <c r="JIL310" s="271"/>
      <c r="JIM310" s="275"/>
      <c r="JIN310" s="271"/>
      <c r="JIO310" s="275"/>
      <c r="JIP310" s="271"/>
      <c r="JIQ310" s="275"/>
      <c r="JIR310" s="271"/>
      <c r="JIS310" s="275"/>
      <c r="JIT310" s="271"/>
      <c r="JIU310" s="275"/>
      <c r="JIV310" s="271"/>
      <c r="JIW310" s="275"/>
      <c r="JIX310" s="271"/>
      <c r="JIY310" s="275"/>
      <c r="JIZ310" s="271"/>
      <c r="JJA310" s="275"/>
      <c r="JJB310" s="271"/>
      <c r="JJC310" s="275"/>
      <c r="JJD310" s="271"/>
      <c r="JJE310" s="275"/>
      <c r="JJF310" s="271"/>
      <c r="JJG310" s="275"/>
      <c r="JJH310" s="271"/>
      <c r="JJI310" s="275"/>
      <c r="JJJ310" s="271"/>
      <c r="JJK310" s="275"/>
      <c r="JJL310" s="271"/>
      <c r="JJM310" s="275"/>
      <c r="JJN310" s="271"/>
      <c r="JJO310" s="275"/>
      <c r="JJP310" s="271"/>
      <c r="JJQ310" s="275"/>
      <c r="JJR310" s="271"/>
      <c r="JJS310" s="275"/>
      <c r="JJT310" s="271"/>
      <c r="JJU310" s="275"/>
      <c r="JJV310" s="271"/>
      <c r="JJW310" s="275"/>
      <c r="JJX310" s="271"/>
      <c r="JJY310" s="275"/>
      <c r="JJZ310" s="271"/>
      <c r="JKA310" s="275"/>
      <c r="JKB310" s="271"/>
      <c r="JKC310" s="275"/>
      <c r="JKD310" s="271"/>
      <c r="JKE310" s="275"/>
      <c r="JKF310" s="271"/>
      <c r="JKG310" s="275"/>
      <c r="JKH310" s="271"/>
      <c r="JKI310" s="275"/>
      <c r="JKJ310" s="271"/>
      <c r="JKK310" s="275"/>
      <c r="JKL310" s="271"/>
      <c r="JKM310" s="275"/>
      <c r="JKN310" s="271"/>
      <c r="JKO310" s="275"/>
      <c r="JKP310" s="271"/>
      <c r="JKQ310" s="275"/>
      <c r="JKR310" s="271"/>
      <c r="JKS310" s="275"/>
      <c r="JKT310" s="271"/>
      <c r="JKU310" s="275"/>
      <c r="JKV310" s="271"/>
      <c r="JKW310" s="275"/>
      <c r="JKX310" s="271"/>
      <c r="JKY310" s="275"/>
      <c r="JKZ310" s="271"/>
      <c r="JLA310" s="275"/>
      <c r="JLB310" s="271"/>
      <c r="JLC310" s="275"/>
      <c r="JLD310" s="271"/>
      <c r="JLE310" s="275"/>
      <c r="JLF310" s="271"/>
      <c r="JLG310" s="275"/>
      <c r="JLH310" s="271"/>
      <c r="JLI310" s="275"/>
      <c r="JLJ310" s="271"/>
      <c r="JLK310" s="275"/>
      <c r="JLL310" s="271"/>
      <c r="JLM310" s="275"/>
      <c r="JLN310" s="271"/>
      <c r="JLO310" s="275"/>
      <c r="JLP310" s="271"/>
      <c r="JLQ310" s="275"/>
      <c r="JLR310" s="271"/>
      <c r="JLS310" s="275"/>
      <c r="JLT310" s="271"/>
      <c r="JLU310" s="275"/>
      <c r="JLV310" s="271"/>
      <c r="JLW310" s="275"/>
      <c r="JLX310" s="271"/>
      <c r="JLY310" s="275"/>
      <c r="JLZ310" s="271"/>
      <c r="JMA310" s="275"/>
      <c r="JMB310" s="271"/>
      <c r="JMC310" s="275"/>
      <c r="JMD310" s="271"/>
      <c r="JME310" s="275"/>
      <c r="JMF310" s="271"/>
      <c r="JMG310" s="275"/>
      <c r="JMH310" s="271"/>
      <c r="JMI310" s="275"/>
      <c r="JMJ310" s="271"/>
      <c r="JMK310" s="275"/>
      <c r="JML310" s="271"/>
      <c r="JMM310" s="275"/>
      <c r="JMN310" s="271"/>
      <c r="JMO310" s="275"/>
      <c r="JMP310" s="271"/>
      <c r="JMQ310" s="275"/>
      <c r="JMR310" s="271"/>
      <c r="JMS310" s="275"/>
      <c r="JMT310" s="271"/>
      <c r="JMU310" s="275"/>
      <c r="JMV310" s="271"/>
      <c r="JMW310" s="275"/>
      <c r="JMX310" s="271"/>
      <c r="JMY310" s="275"/>
      <c r="JMZ310" s="271"/>
      <c r="JNA310" s="275"/>
      <c r="JNB310" s="271"/>
      <c r="JNC310" s="275"/>
      <c r="JND310" s="271"/>
      <c r="JNE310" s="275"/>
      <c r="JNF310" s="271"/>
      <c r="JNG310" s="275"/>
      <c r="JNH310" s="271"/>
      <c r="JNI310" s="275"/>
      <c r="JNJ310" s="271"/>
      <c r="JNK310" s="275"/>
      <c r="JNL310" s="271"/>
      <c r="JNM310" s="275"/>
      <c r="JNN310" s="271"/>
      <c r="JNO310" s="275"/>
      <c r="JNP310" s="271"/>
      <c r="JNQ310" s="275"/>
      <c r="JNR310" s="271"/>
      <c r="JNS310" s="275"/>
      <c r="JNT310" s="271"/>
      <c r="JNU310" s="275"/>
      <c r="JNV310" s="271"/>
      <c r="JNW310" s="275"/>
      <c r="JNX310" s="271"/>
      <c r="JNY310" s="275"/>
      <c r="JNZ310" s="271"/>
      <c r="JOA310" s="275"/>
      <c r="JOB310" s="271"/>
      <c r="JOC310" s="275"/>
      <c r="JOD310" s="271"/>
      <c r="JOE310" s="275"/>
      <c r="JOF310" s="271"/>
      <c r="JOG310" s="275"/>
      <c r="JOH310" s="271"/>
      <c r="JOI310" s="275"/>
      <c r="JOJ310" s="271"/>
      <c r="JOK310" s="275"/>
      <c r="JOL310" s="271"/>
      <c r="JOM310" s="275"/>
      <c r="JON310" s="271"/>
      <c r="JOO310" s="275"/>
      <c r="JOP310" s="271"/>
      <c r="JOQ310" s="275"/>
      <c r="JOR310" s="271"/>
      <c r="JOS310" s="275"/>
      <c r="JOT310" s="271"/>
      <c r="JOU310" s="275"/>
      <c r="JOV310" s="271"/>
      <c r="JOW310" s="275"/>
      <c r="JOX310" s="271"/>
      <c r="JOY310" s="275"/>
      <c r="JOZ310" s="271"/>
      <c r="JPA310" s="275"/>
      <c r="JPB310" s="271"/>
      <c r="JPC310" s="275"/>
      <c r="JPD310" s="271"/>
      <c r="JPE310" s="275"/>
      <c r="JPF310" s="271"/>
      <c r="JPG310" s="275"/>
      <c r="JPH310" s="271"/>
      <c r="JPI310" s="275"/>
      <c r="JPJ310" s="271"/>
      <c r="JPK310" s="275"/>
      <c r="JPL310" s="271"/>
      <c r="JPM310" s="275"/>
      <c r="JPN310" s="271"/>
      <c r="JPO310" s="275"/>
      <c r="JPP310" s="271"/>
      <c r="JPQ310" s="275"/>
      <c r="JPR310" s="271"/>
      <c r="JPS310" s="275"/>
      <c r="JPT310" s="271"/>
      <c r="JPU310" s="275"/>
      <c r="JPV310" s="271"/>
      <c r="JPW310" s="275"/>
      <c r="JPX310" s="271"/>
      <c r="JPY310" s="275"/>
      <c r="JPZ310" s="271"/>
      <c r="JQA310" s="275"/>
      <c r="JQB310" s="271"/>
      <c r="JQC310" s="275"/>
      <c r="JQD310" s="271"/>
      <c r="JQE310" s="275"/>
      <c r="JQF310" s="271"/>
      <c r="JQG310" s="275"/>
      <c r="JQH310" s="271"/>
      <c r="JQI310" s="275"/>
      <c r="JQJ310" s="271"/>
      <c r="JQK310" s="275"/>
      <c r="JQL310" s="271"/>
      <c r="JQM310" s="275"/>
      <c r="JQN310" s="271"/>
      <c r="JQO310" s="275"/>
      <c r="JQP310" s="271"/>
      <c r="JQQ310" s="275"/>
      <c r="JQR310" s="271"/>
      <c r="JQS310" s="275"/>
      <c r="JQT310" s="271"/>
      <c r="JQU310" s="275"/>
      <c r="JQV310" s="271"/>
      <c r="JQW310" s="275"/>
      <c r="JQX310" s="271"/>
      <c r="JQY310" s="275"/>
      <c r="JQZ310" s="271"/>
      <c r="JRA310" s="275"/>
      <c r="JRB310" s="271"/>
      <c r="JRC310" s="275"/>
      <c r="JRD310" s="271"/>
      <c r="JRE310" s="275"/>
      <c r="JRF310" s="271"/>
      <c r="JRG310" s="275"/>
      <c r="JRH310" s="271"/>
      <c r="JRI310" s="275"/>
      <c r="JRJ310" s="271"/>
      <c r="JRK310" s="275"/>
      <c r="JRL310" s="271"/>
      <c r="JRM310" s="275"/>
      <c r="JRN310" s="271"/>
      <c r="JRO310" s="275"/>
      <c r="JRP310" s="271"/>
      <c r="JRQ310" s="275"/>
      <c r="JRR310" s="271"/>
      <c r="JRS310" s="275"/>
      <c r="JRT310" s="271"/>
      <c r="JRU310" s="275"/>
      <c r="JRV310" s="271"/>
      <c r="JRW310" s="275"/>
      <c r="JRX310" s="271"/>
      <c r="JRY310" s="275"/>
      <c r="JRZ310" s="271"/>
      <c r="JSA310" s="275"/>
      <c r="JSB310" s="271"/>
      <c r="JSC310" s="275"/>
      <c r="JSD310" s="271"/>
      <c r="JSE310" s="275"/>
      <c r="JSF310" s="271"/>
      <c r="JSG310" s="275"/>
      <c r="JSH310" s="271"/>
      <c r="JSI310" s="275"/>
      <c r="JSJ310" s="271"/>
      <c r="JSK310" s="275"/>
      <c r="JSL310" s="271"/>
      <c r="JSM310" s="275"/>
      <c r="JSN310" s="271"/>
      <c r="JSO310" s="275"/>
      <c r="JSP310" s="271"/>
      <c r="JSQ310" s="275"/>
      <c r="JSR310" s="271"/>
      <c r="JSS310" s="275"/>
      <c r="JST310" s="271"/>
      <c r="JSU310" s="275"/>
      <c r="JSV310" s="271"/>
      <c r="JSW310" s="275"/>
      <c r="JSX310" s="271"/>
      <c r="JSY310" s="275"/>
      <c r="JSZ310" s="271"/>
      <c r="JTA310" s="275"/>
      <c r="JTB310" s="271"/>
      <c r="JTC310" s="275"/>
      <c r="JTD310" s="271"/>
      <c r="JTE310" s="275"/>
      <c r="JTF310" s="271"/>
      <c r="JTG310" s="275"/>
      <c r="JTH310" s="271"/>
      <c r="JTI310" s="275"/>
      <c r="JTJ310" s="271"/>
      <c r="JTK310" s="275"/>
      <c r="JTL310" s="271"/>
      <c r="JTM310" s="275"/>
      <c r="JTN310" s="271"/>
      <c r="JTO310" s="275"/>
      <c r="JTP310" s="271"/>
      <c r="JTQ310" s="275"/>
      <c r="JTR310" s="271"/>
      <c r="JTS310" s="275"/>
      <c r="JTT310" s="271"/>
      <c r="JTU310" s="275"/>
      <c r="JTV310" s="271"/>
      <c r="JTW310" s="275"/>
      <c r="JTX310" s="271"/>
      <c r="JTY310" s="275"/>
      <c r="JTZ310" s="271"/>
      <c r="JUA310" s="275"/>
      <c r="JUB310" s="271"/>
      <c r="JUC310" s="275"/>
      <c r="JUD310" s="271"/>
      <c r="JUE310" s="275"/>
      <c r="JUF310" s="271"/>
      <c r="JUG310" s="275"/>
      <c r="JUH310" s="271"/>
      <c r="JUI310" s="275"/>
      <c r="JUJ310" s="271"/>
      <c r="JUK310" s="275"/>
      <c r="JUL310" s="271"/>
      <c r="JUM310" s="275"/>
      <c r="JUN310" s="271"/>
      <c r="JUO310" s="275"/>
      <c r="JUP310" s="271"/>
      <c r="JUQ310" s="275"/>
      <c r="JUR310" s="271"/>
      <c r="JUS310" s="275"/>
      <c r="JUT310" s="271"/>
      <c r="JUU310" s="275"/>
      <c r="JUV310" s="271"/>
      <c r="JUW310" s="275"/>
      <c r="JUX310" s="271"/>
      <c r="JUY310" s="275"/>
      <c r="JUZ310" s="271"/>
      <c r="JVA310" s="275"/>
      <c r="JVB310" s="271"/>
      <c r="JVC310" s="275"/>
      <c r="JVD310" s="271"/>
      <c r="JVE310" s="275"/>
      <c r="JVF310" s="271"/>
      <c r="JVG310" s="275"/>
      <c r="JVH310" s="271"/>
      <c r="JVI310" s="275"/>
      <c r="JVJ310" s="271"/>
      <c r="JVK310" s="275"/>
      <c r="JVL310" s="271"/>
      <c r="JVM310" s="275"/>
      <c r="JVN310" s="271"/>
      <c r="JVO310" s="275"/>
      <c r="JVP310" s="271"/>
      <c r="JVQ310" s="275"/>
      <c r="JVR310" s="271"/>
      <c r="JVS310" s="275"/>
      <c r="JVT310" s="271"/>
      <c r="JVU310" s="275"/>
      <c r="JVV310" s="271"/>
      <c r="JVW310" s="275"/>
      <c r="JVX310" s="271"/>
      <c r="JVY310" s="275"/>
      <c r="JVZ310" s="271"/>
      <c r="JWA310" s="275"/>
      <c r="JWB310" s="271"/>
      <c r="JWC310" s="275"/>
      <c r="JWD310" s="271"/>
      <c r="JWE310" s="275"/>
      <c r="JWF310" s="271"/>
      <c r="JWG310" s="275"/>
      <c r="JWH310" s="271"/>
      <c r="JWI310" s="275"/>
      <c r="JWJ310" s="271"/>
      <c r="JWK310" s="275"/>
      <c r="JWL310" s="271"/>
      <c r="JWM310" s="275"/>
      <c r="JWN310" s="271"/>
      <c r="JWO310" s="275"/>
      <c r="JWP310" s="271"/>
      <c r="JWQ310" s="275"/>
      <c r="JWR310" s="271"/>
      <c r="JWS310" s="275"/>
      <c r="JWT310" s="271"/>
      <c r="JWU310" s="275"/>
      <c r="JWV310" s="271"/>
      <c r="JWW310" s="275"/>
      <c r="JWX310" s="271"/>
      <c r="JWY310" s="275"/>
      <c r="JWZ310" s="271"/>
      <c r="JXA310" s="275"/>
      <c r="JXB310" s="271"/>
      <c r="JXC310" s="275"/>
      <c r="JXD310" s="271"/>
      <c r="JXE310" s="275"/>
      <c r="JXF310" s="271"/>
      <c r="JXG310" s="275"/>
      <c r="JXH310" s="271"/>
      <c r="JXI310" s="275"/>
      <c r="JXJ310" s="271"/>
      <c r="JXK310" s="275"/>
      <c r="JXL310" s="271"/>
      <c r="JXM310" s="275"/>
      <c r="JXN310" s="271"/>
      <c r="JXO310" s="275"/>
      <c r="JXP310" s="271"/>
      <c r="JXQ310" s="275"/>
      <c r="JXR310" s="271"/>
      <c r="JXS310" s="275"/>
      <c r="JXT310" s="271"/>
      <c r="JXU310" s="275"/>
      <c r="JXV310" s="271"/>
      <c r="JXW310" s="275"/>
      <c r="JXX310" s="271"/>
      <c r="JXY310" s="275"/>
      <c r="JXZ310" s="271"/>
      <c r="JYA310" s="275"/>
      <c r="JYB310" s="271"/>
      <c r="JYC310" s="275"/>
      <c r="JYD310" s="271"/>
      <c r="JYE310" s="275"/>
      <c r="JYF310" s="271"/>
      <c r="JYG310" s="275"/>
      <c r="JYH310" s="271"/>
      <c r="JYI310" s="275"/>
      <c r="JYJ310" s="271"/>
      <c r="JYK310" s="275"/>
      <c r="JYL310" s="271"/>
      <c r="JYM310" s="275"/>
      <c r="JYN310" s="271"/>
      <c r="JYO310" s="275"/>
      <c r="JYP310" s="271"/>
      <c r="JYQ310" s="275"/>
      <c r="JYR310" s="271"/>
      <c r="JYS310" s="275"/>
      <c r="JYT310" s="271"/>
      <c r="JYU310" s="275"/>
      <c r="JYV310" s="271"/>
      <c r="JYW310" s="275"/>
      <c r="JYX310" s="271"/>
      <c r="JYY310" s="275"/>
      <c r="JYZ310" s="271"/>
      <c r="JZA310" s="275"/>
      <c r="JZB310" s="271"/>
      <c r="JZC310" s="275"/>
      <c r="JZD310" s="271"/>
      <c r="JZE310" s="275"/>
      <c r="JZF310" s="271"/>
      <c r="JZG310" s="275"/>
      <c r="JZH310" s="271"/>
      <c r="JZI310" s="275"/>
      <c r="JZJ310" s="271"/>
      <c r="JZK310" s="275"/>
      <c r="JZL310" s="271"/>
      <c r="JZM310" s="275"/>
      <c r="JZN310" s="271"/>
      <c r="JZO310" s="275"/>
      <c r="JZP310" s="271"/>
      <c r="JZQ310" s="275"/>
      <c r="JZR310" s="271"/>
      <c r="JZS310" s="275"/>
      <c r="JZT310" s="271"/>
      <c r="JZU310" s="275"/>
      <c r="JZV310" s="271"/>
      <c r="JZW310" s="275"/>
      <c r="JZX310" s="271"/>
      <c r="JZY310" s="275"/>
      <c r="JZZ310" s="271"/>
      <c r="KAA310" s="275"/>
      <c r="KAB310" s="271"/>
      <c r="KAC310" s="275"/>
      <c r="KAD310" s="271"/>
      <c r="KAE310" s="275"/>
      <c r="KAF310" s="271"/>
      <c r="KAG310" s="275"/>
      <c r="KAH310" s="271"/>
      <c r="KAI310" s="275"/>
      <c r="KAJ310" s="271"/>
      <c r="KAK310" s="275"/>
      <c r="KAL310" s="271"/>
      <c r="KAM310" s="275"/>
      <c r="KAN310" s="271"/>
      <c r="KAO310" s="275"/>
      <c r="KAP310" s="271"/>
      <c r="KAQ310" s="275"/>
      <c r="KAR310" s="271"/>
      <c r="KAS310" s="275"/>
      <c r="KAT310" s="271"/>
      <c r="KAU310" s="275"/>
      <c r="KAV310" s="271"/>
      <c r="KAW310" s="275"/>
      <c r="KAX310" s="271"/>
      <c r="KAY310" s="275"/>
      <c r="KAZ310" s="271"/>
      <c r="KBA310" s="275"/>
      <c r="KBB310" s="271"/>
      <c r="KBC310" s="275"/>
      <c r="KBD310" s="271"/>
      <c r="KBE310" s="275"/>
      <c r="KBF310" s="271"/>
      <c r="KBG310" s="275"/>
      <c r="KBH310" s="271"/>
      <c r="KBI310" s="275"/>
      <c r="KBJ310" s="271"/>
      <c r="KBK310" s="275"/>
      <c r="KBL310" s="271"/>
      <c r="KBM310" s="275"/>
      <c r="KBN310" s="271"/>
      <c r="KBO310" s="275"/>
      <c r="KBP310" s="271"/>
      <c r="KBQ310" s="275"/>
      <c r="KBR310" s="271"/>
      <c r="KBS310" s="275"/>
      <c r="KBT310" s="271"/>
      <c r="KBU310" s="275"/>
      <c r="KBV310" s="271"/>
      <c r="KBW310" s="275"/>
      <c r="KBX310" s="271"/>
      <c r="KBY310" s="275"/>
      <c r="KBZ310" s="271"/>
      <c r="KCA310" s="275"/>
      <c r="KCB310" s="271"/>
      <c r="KCC310" s="275"/>
      <c r="KCD310" s="271"/>
      <c r="KCE310" s="275"/>
      <c r="KCF310" s="271"/>
      <c r="KCG310" s="275"/>
      <c r="KCH310" s="271"/>
      <c r="KCI310" s="275"/>
      <c r="KCJ310" s="271"/>
      <c r="KCK310" s="275"/>
      <c r="KCL310" s="271"/>
      <c r="KCM310" s="275"/>
      <c r="KCN310" s="271"/>
      <c r="KCO310" s="275"/>
      <c r="KCP310" s="271"/>
      <c r="KCQ310" s="275"/>
      <c r="KCR310" s="271"/>
      <c r="KCS310" s="275"/>
      <c r="KCT310" s="271"/>
      <c r="KCU310" s="275"/>
      <c r="KCV310" s="271"/>
      <c r="KCW310" s="275"/>
      <c r="KCX310" s="271"/>
      <c r="KCY310" s="275"/>
      <c r="KCZ310" s="271"/>
      <c r="KDA310" s="275"/>
      <c r="KDB310" s="271"/>
      <c r="KDC310" s="275"/>
      <c r="KDD310" s="271"/>
      <c r="KDE310" s="275"/>
      <c r="KDF310" s="271"/>
      <c r="KDG310" s="275"/>
      <c r="KDH310" s="271"/>
      <c r="KDI310" s="275"/>
      <c r="KDJ310" s="271"/>
      <c r="KDK310" s="275"/>
      <c r="KDL310" s="271"/>
      <c r="KDM310" s="275"/>
      <c r="KDN310" s="271"/>
      <c r="KDO310" s="275"/>
      <c r="KDP310" s="271"/>
      <c r="KDQ310" s="275"/>
      <c r="KDR310" s="271"/>
      <c r="KDS310" s="275"/>
      <c r="KDT310" s="271"/>
      <c r="KDU310" s="275"/>
      <c r="KDV310" s="271"/>
      <c r="KDW310" s="275"/>
      <c r="KDX310" s="271"/>
      <c r="KDY310" s="275"/>
      <c r="KDZ310" s="271"/>
      <c r="KEA310" s="275"/>
      <c r="KEB310" s="271"/>
      <c r="KEC310" s="275"/>
      <c r="KED310" s="271"/>
      <c r="KEE310" s="275"/>
      <c r="KEF310" s="271"/>
      <c r="KEG310" s="275"/>
      <c r="KEH310" s="271"/>
      <c r="KEI310" s="275"/>
      <c r="KEJ310" s="271"/>
      <c r="KEK310" s="275"/>
      <c r="KEL310" s="271"/>
      <c r="KEM310" s="275"/>
      <c r="KEN310" s="271"/>
      <c r="KEO310" s="275"/>
      <c r="KEP310" s="271"/>
      <c r="KEQ310" s="275"/>
      <c r="KER310" s="271"/>
      <c r="KES310" s="275"/>
      <c r="KET310" s="271"/>
      <c r="KEU310" s="275"/>
      <c r="KEV310" s="271"/>
      <c r="KEW310" s="275"/>
      <c r="KEX310" s="271"/>
      <c r="KEY310" s="275"/>
      <c r="KEZ310" s="271"/>
      <c r="KFA310" s="275"/>
      <c r="KFB310" s="271"/>
      <c r="KFC310" s="275"/>
      <c r="KFD310" s="271"/>
      <c r="KFE310" s="275"/>
      <c r="KFF310" s="271"/>
      <c r="KFG310" s="275"/>
      <c r="KFH310" s="271"/>
      <c r="KFI310" s="275"/>
      <c r="KFJ310" s="271"/>
      <c r="KFK310" s="275"/>
      <c r="KFL310" s="271"/>
      <c r="KFM310" s="275"/>
      <c r="KFN310" s="271"/>
      <c r="KFO310" s="275"/>
      <c r="KFP310" s="271"/>
      <c r="KFQ310" s="275"/>
      <c r="KFR310" s="271"/>
      <c r="KFS310" s="275"/>
      <c r="KFT310" s="271"/>
      <c r="KFU310" s="275"/>
      <c r="KFV310" s="271"/>
      <c r="KFW310" s="275"/>
      <c r="KFX310" s="271"/>
      <c r="KFY310" s="275"/>
      <c r="KFZ310" s="271"/>
      <c r="KGA310" s="275"/>
      <c r="KGB310" s="271"/>
      <c r="KGC310" s="275"/>
      <c r="KGD310" s="271"/>
      <c r="KGE310" s="275"/>
      <c r="KGF310" s="271"/>
      <c r="KGG310" s="275"/>
      <c r="KGH310" s="271"/>
      <c r="KGI310" s="275"/>
      <c r="KGJ310" s="271"/>
      <c r="KGK310" s="275"/>
      <c r="KGL310" s="271"/>
      <c r="KGM310" s="275"/>
      <c r="KGN310" s="271"/>
      <c r="KGO310" s="275"/>
      <c r="KGP310" s="271"/>
      <c r="KGQ310" s="275"/>
      <c r="KGR310" s="271"/>
      <c r="KGS310" s="275"/>
      <c r="KGT310" s="271"/>
      <c r="KGU310" s="275"/>
      <c r="KGV310" s="271"/>
      <c r="KGW310" s="275"/>
      <c r="KGX310" s="271"/>
      <c r="KGY310" s="275"/>
      <c r="KGZ310" s="271"/>
      <c r="KHA310" s="275"/>
      <c r="KHB310" s="271"/>
      <c r="KHC310" s="275"/>
      <c r="KHD310" s="271"/>
      <c r="KHE310" s="275"/>
      <c r="KHF310" s="271"/>
      <c r="KHG310" s="275"/>
      <c r="KHH310" s="271"/>
      <c r="KHI310" s="275"/>
      <c r="KHJ310" s="271"/>
      <c r="KHK310" s="275"/>
      <c r="KHL310" s="271"/>
      <c r="KHM310" s="275"/>
      <c r="KHN310" s="271"/>
      <c r="KHO310" s="275"/>
      <c r="KHP310" s="271"/>
      <c r="KHQ310" s="275"/>
      <c r="KHR310" s="271"/>
      <c r="KHS310" s="275"/>
      <c r="KHT310" s="271"/>
      <c r="KHU310" s="275"/>
      <c r="KHV310" s="271"/>
      <c r="KHW310" s="275"/>
      <c r="KHX310" s="271"/>
      <c r="KHY310" s="275"/>
      <c r="KHZ310" s="271"/>
      <c r="KIA310" s="275"/>
      <c r="KIB310" s="271"/>
      <c r="KIC310" s="275"/>
      <c r="KID310" s="271"/>
      <c r="KIE310" s="275"/>
      <c r="KIF310" s="271"/>
      <c r="KIG310" s="275"/>
      <c r="KIH310" s="271"/>
      <c r="KII310" s="275"/>
      <c r="KIJ310" s="271"/>
      <c r="KIK310" s="275"/>
      <c r="KIL310" s="271"/>
      <c r="KIM310" s="275"/>
      <c r="KIN310" s="271"/>
      <c r="KIO310" s="275"/>
      <c r="KIP310" s="271"/>
      <c r="KIQ310" s="275"/>
      <c r="KIR310" s="271"/>
      <c r="KIS310" s="275"/>
      <c r="KIT310" s="271"/>
      <c r="KIU310" s="275"/>
      <c r="KIV310" s="271"/>
      <c r="KIW310" s="275"/>
      <c r="KIX310" s="271"/>
      <c r="KIY310" s="275"/>
      <c r="KIZ310" s="271"/>
      <c r="KJA310" s="275"/>
      <c r="KJB310" s="271"/>
      <c r="KJC310" s="275"/>
      <c r="KJD310" s="271"/>
      <c r="KJE310" s="275"/>
      <c r="KJF310" s="271"/>
      <c r="KJG310" s="275"/>
      <c r="KJH310" s="271"/>
      <c r="KJI310" s="275"/>
      <c r="KJJ310" s="271"/>
      <c r="KJK310" s="275"/>
      <c r="KJL310" s="271"/>
      <c r="KJM310" s="275"/>
      <c r="KJN310" s="271"/>
      <c r="KJO310" s="275"/>
      <c r="KJP310" s="271"/>
      <c r="KJQ310" s="275"/>
      <c r="KJR310" s="271"/>
      <c r="KJS310" s="275"/>
      <c r="KJT310" s="271"/>
      <c r="KJU310" s="275"/>
      <c r="KJV310" s="271"/>
      <c r="KJW310" s="275"/>
      <c r="KJX310" s="271"/>
      <c r="KJY310" s="275"/>
      <c r="KJZ310" s="271"/>
      <c r="KKA310" s="275"/>
      <c r="KKB310" s="271"/>
      <c r="KKC310" s="275"/>
      <c r="KKD310" s="271"/>
      <c r="KKE310" s="275"/>
      <c r="KKF310" s="271"/>
      <c r="KKG310" s="275"/>
      <c r="KKH310" s="271"/>
      <c r="KKI310" s="275"/>
      <c r="KKJ310" s="271"/>
      <c r="KKK310" s="275"/>
      <c r="KKL310" s="271"/>
      <c r="KKM310" s="275"/>
      <c r="KKN310" s="271"/>
      <c r="KKO310" s="275"/>
      <c r="KKP310" s="271"/>
      <c r="KKQ310" s="275"/>
      <c r="KKR310" s="271"/>
      <c r="KKS310" s="275"/>
      <c r="KKT310" s="271"/>
      <c r="KKU310" s="275"/>
      <c r="KKV310" s="271"/>
      <c r="KKW310" s="275"/>
      <c r="KKX310" s="271"/>
      <c r="KKY310" s="275"/>
      <c r="KKZ310" s="271"/>
      <c r="KLA310" s="275"/>
      <c r="KLB310" s="271"/>
      <c r="KLC310" s="275"/>
      <c r="KLD310" s="271"/>
      <c r="KLE310" s="275"/>
      <c r="KLF310" s="271"/>
      <c r="KLG310" s="275"/>
      <c r="KLH310" s="271"/>
      <c r="KLI310" s="275"/>
      <c r="KLJ310" s="271"/>
      <c r="KLK310" s="275"/>
      <c r="KLL310" s="271"/>
      <c r="KLM310" s="275"/>
      <c r="KLN310" s="271"/>
      <c r="KLO310" s="275"/>
      <c r="KLP310" s="271"/>
      <c r="KLQ310" s="275"/>
      <c r="KLR310" s="271"/>
      <c r="KLS310" s="275"/>
      <c r="KLT310" s="271"/>
      <c r="KLU310" s="275"/>
      <c r="KLV310" s="271"/>
      <c r="KLW310" s="275"/>
      <c r="KLX310" s="271"/>
      <c r="KLY310" s="275"/>
      <c r="KLZ310" s="271"/>
      <c r="KMA310" s="275"/>
      <c r="KMB310" s="271"/>
      <c r="KMC310" s="275"/>
      <c r="KMD310" s="271"/>
      <c r="KME310" s="275"/>
      <c r="KMF310" s="271"/>
      <c r="KMG310" s="275"/>
      <c r="KMH310" s="271"/>
      <c r="KMI310" s="275"/>
      <c r="KMJ310" s="271"/>
      <c r="KMK310" s="275"/>
      <c r="KML310" s="271"/>
      <c r="KMM310" s="275"/>
      <c r="KMN310" s="271"/>
      <c r="KMO310" s="275"/>
      <c r="KMP310" s="271"/>
      <c r="KMQ310" s="275"/>
      <c r="KMR310" s="271"/>
      <c r="KMS310" s="275"/>
      <c r="KMT310" s="271"/>
      <c r="KMU310" s="275"/>
      <c r="KMV310" s="271"/>
      <c r="KMW310" s="275"/>
      <c r="KMX310" s="271"/>
      <c r="KMY310" s="275"/>
      <c r="KMZ310" s="271"/>
      <c r="KNA310" s="275"/>
      <c r="KNB310" s="271"/>
      <c r="KNC310" s="275"/>
      <c r="KND310" s="271"/>
      <c r="KNE310" s="275"/>
      <c r="KNF310" s="271"/>
      <c r="KNG310" s="275"/>
      <c r="KNH310" s="271"/>
      <c r="KNI310" s="275"/>
      <c r="KNJ310" s="271"/>
      <c r="KNK310" s="275"/>
      <c r="KNL310" s="271"/>
      <c r="KNM310" s="275"/>
      <c r="KNN310" s="271"/>
      <c r="KNO310" s="275"/>
      <c r="KNP310" s="271"/>
      <c r="KNQ310" s="275"/>
      <c r="KNR310" s="271"/>
      <c r="KNS310" s="275"/>
      <c r="KNT310" s="271"/>
      <c r="KNU310" s="275"/>
      <c r="KNV310" s="271"/>
      <c r="KNW310" s="275"/>
      <c r="KNX310" s="271"/>
      <c r="KNY310" s="275"/>
      <c r="KNZ310" s="271"/>
      <c r="KOA310" s="275"/>
      <c r="KOB310" s="271"/>
      <c r="KOC310" s="275"/>
      <c r="KOD310" s="271"/>
      <c r="KOE310" s="275"/>
      <c r="KOF310" s="271"/>
      <c r="KOG310" s="275"/>
      <c r="KOH310" s="271"/>
      <c r="KOI310" s="275"/>
      <c r="KOJ310" s="271"/>
      <c r="KOK310" s="275"/>
      <c r="KOL310" s="271"/>
      <c r="KOM310" s="275"/>
      <c r="KON310" s="271"/>
      <c r="KOO310" s="275"/>
      <c r="KOP310" s="271"/>
      <c r="KOQ310" s="275"/>
      <c r="KOR310" s="271"/>
      <c r="KOS310" s="275"/>
      <c r="KOT310" s="271"/>
      <c r="KOU310" s="275"/>
      <c r="KOV310" s="271"/>
      <c r="KOW310" s="275"/>
      <c r="KOX310" s="271"/>
      <c r="KOY310" s="275"/>
      <c r="KOZ310" s="271"/>
      <c r="KPA310" s="275"/>
      <c r="KPB310" s="271"/>
      <c r="KPC310" s="275"/>
      <c r="KPD310" s="271"/>
      <c r="KPE310" s="275"/>
      <c r="KPF310" s="271"/>
      <c r="KPG310" s="275"/>
      <c r="KPH310" s="271"/>
      <c r="KPI310" s="275"/>
      <c r="KPJ310" s="271"/>
      <c r="KPK310" s="275"/>
      <c r="KPL310" s="271"/>
      <c r="KPM310" s="275"/>
      <c r="KPN310" s="271"/>
      <c r="KPO310" s="275"/>
      <c r="KPP310" s="271"/>
      <c r="KPQ310" s="275"/>
      <c r="KPR310" s="271"/>
      <c r="KPS310" s="275"/>
      <c r="KPT310" s="271"/>
      <c r="KPU310" s="275"/>
      <c r="KPV310" s="271"/>
      <c r="KPW310" s="275"/>
      <c r="KPX310" s="271"/>
      <c r="KPY310" s="275"/>
      <c r="KPZ310" s="271"/>
      <c r="KQA310" s="275"/>
      <c r="KQB310" s="271"/>
      <c r="KQC310" s="275"/>
      <c r="KQD310" s="271"/>
      <c r="KQE310" s="275"/>
      <c r="KQF310" s="271"/>
      <c r="KQG310" s="275"/>
      <c r="KQH310" s="271"/>
      <c r="KQI310" s="275"/>
      <c r="KQJ310" s="271"/>
      <c r="KQK310" s="275"/>
      <c r="KQL310" s="271"/>
      <c r="KQM310" s="275"/>
      <c r="KQN310" s="271"/>
      <c r="KQO310" s="275"/>
      <c r="KQP310" s="271"/>
      <c r="KQQ310" s="275"/>
      <c r="KQR310" s="271"/>
      <c r="KQS310" s="275"/>
      <c r="KQT310" s="271"/>
      <c r="KQU310" s="275"/>
      <c r="KQV310" s="271"/>
      <c r="KQW310" s="275"/>
      <c r="KQX310" s="271"/>
      <c r="KQY310" s="275"/>
      <c r="KQZ310" s="271"/>
      <c r="KRA310" s="275"/>
      <c r="KRB310" s="271"/>
      <c r="KRC310" s="275"/>
      <c r="KRD310" s="271"/>
      <c r="KRE310" s="275"/>
      <c r="KRF310" s="271"/>
      <c r="KRG310" s="275"/>
      <c r="KRH310" s="271"/>
      <c r="KRI310" s="275"/>
      <c r="KRJ310" s="271"/>
      <c r="KRK310" s="275"/>
      <c r="KRL310" s="271"/>
      <c r="KRM310" s="275"/>
      <c r="KRN310" s="271"/>
      <c r="KRO310" s="275"/>
      <c r="KRP310" s="271"/>
      <c r="KRQ310" s="275"/>
      <c r="KRR310" s="271"/>
      <c r="KRS310" s="275"/>
      <c r="KRT310" s="271"/>
      <c r="KRU310" s="275"/>
      <c r="KRV310" s="271"/>
      <c r="KRW310" s="275"/>
      <c r="KRX310" s="271"/>
      <c r="KRY310" s="275"/>
      <c r="KRZ310" s="271"/>
      <c r="KSA310" s="275"/>
      <c r="KSB310" s="271"/>
      <c r="KSC310" s="275"/>
      <c r="KSD310" s="271"/>
      <c r="KSE310" s="275"/>
      <c r="KSF310" s="271"/>
      <c r="KSG310" s="275"/>
      <c r="KSH310" s="271"/>
      <c r="KSI310" s="275"/>
      <c r="KSJ310" s="271"/>
      <c r="KSK310" s="275"/>
      <c r="KSL310" s="271"/>
      <c r="KSM310" s="275"/>
      <c r="KSN310" s="271"/>
      <c r="KSO310" s="275"/>
      <c r="KSP310" s="271"/>
      <c r="KSQ310" s="275"/>
      <c r="KSR310" s="271"/>
      <c r="KSS310" s="275"/>
      <c r="KST310" s="271"/>
      <c r="KSU310" s="275"/>
      <c r="KSV310" s="271"/>
      <c r="KSW310" s="275"/>
      <c r="KSX310" s="271"/>
      <c r="KSY310" s="275"/>
      <c r="KSZ310" s="271"/>
      <c r="KTA310" s="275"/>
      <c r="KTB310" s="271"/>
      <c r="KTC310" s="275"/>
      <c r="KTD310" s="271"/>
      <c r="KTE310" s="275"/>
      <c r="KTF310" s="271"/>
      <c r="KTG310" s="275"/>
      <c r="KTH310" s="271"/>
      <c r="KTI310" s="275"/>
      <c r="KTJ310" s="271"/>
      <c r="KTK310" s="275"/>
      <c r="KTL310" s="271"/>
      <c r="KTM310" s="275"/>
      <c r="KTN310" s="271"/>
      <c r="KTO310" s="275"/>
      <c r="KTP310" s="271"/>
      <c r="KTQ310" s="275"/>
      <c r="KTR310" s="271"/>
      <c r="KTS310" s="275"/>
      <c r="KTT310" s="271"/>
      <c r="KTU310" s="275"/>
      <c r="KTV310" s="271"/>
      <c r="KTW310" s="275"/>
      <c r="KTX310" s="271"/>
      <c r="KTY310" s="275"/>
      <c r="KTZ310" s="271"/>
      <c r="KUA310" s="275"/>
      <c r="KUB310" s="271"/>
      <c r="KUC310" s="275"/>
      <c r="KUD310" s="271"/>
      <c r="KUE310" s="275"/>
      <c r="KUF310" s="271"/>
      <c r="KUG310" s="275"/>
      <c r="KUH310" s="271"/>
      <c r="KUI310" s="275"/>
      <c r="KUJ310" s="271"/>
      <c r="KUK310" s="275"/>
      <c r="KUL310" s="271"/>
      <c r="KUM310" s="275"/>
      <c r="KUN310" s="271"/>
      <c r="KUO310" s="275"/>
      <c r="KUP310" s="271"/>
      <c r="KUQ310" s="275"/>
      <c r="KUR310" s="271"/>
      <c r="KUS310" s="275"/>
      <c r="KUT310" s="271"/>
      <c r="KUU310" s="275"/>
      <c r="KUV310" s="271"/>
      <c r="KUW310" s="275"/>
      <c r="KUX310" s="271"/>
      <c r="KUY310" s="275"/>
      <c r="KUZ310" s="271"/>
      <c r="KVA310" s="275"/>
      <c r="KVB310" s="271"/>
      <c r="KVC310" s="275"/>
      <c r="KVD310" s="271"/>
      <c r="KVE310" s="275"/>
      <c r="KVF310" s="271"/>
      <c r="KVG310" s="275"/>
      <c r="KVH310" s="271"/>
      <c r="KVI310" s="275"/>
      <c r="KVJ310" s="271"/>
      <c r="KVK310" s="275"/>
      <c r="KVL310" s="271"/>
      <c r="KVM310" s="275"/>
      <c r="KVN310" s="271"/>
      <c r="KVO310" s="275"/>
      <c r="KVP310" s="271"/>
      <c r="KVQ310" s="275"/>
      <c r="KVR310" s="271"/>
      <c r="KVS310" s="275"/>
      <c r="KVT310" s="271"/>
      <c r="KVU310" s="275"/>
      <c r="KVV310" s="271"/>
      <c r="KVW310" s="275"/>
      <c r="KVX310" s="271"/>
      <c r="KVY310" s="275"/>
      <c r="KVZ310" s="271"/>
      <c r="KWA310" s="275"/>
      <c r="KWB310" s="271"/>
      <c r="KWC310" s="275"/>
      <c r="KWD310" s="271"/>
      <c r="KWE310" s="275"/>
      <c r="KWF310" s="271"/>
      <c r="KWG310" s="275"/>
      <c r="KWH310" s="271"/>
      <c r="KWI310" s="275"/>
      <c r="KWJ310" s="271"/>
      <c r="KWK310" s="275"/>
      <c r="KWL310" s="271"/>
      <c r="KWM310" s="275"/>
      <c r="KWN310" s="271"/>
      <c r="KWO310" s="275"/>
      <c r="KWP310" s="271"/>
      <c r="KWQ310" s="275"/>
      <c r="KWR310" s="271"/>
      <c r="KWS310" s="275"/>
      <c r="KWT310" s="271"/>
      <c r="KWU310" s="275"/>
      <c r="KWV310" s="271"/>
      <c r="KWW310" s="275"/>
      <c r="KWX310" s="271"/>
      <c r="KWY310" s="275"/>
      <c r="KWZ310" s="271"/>
      <c r="KXA310" s="275"/>
      <c r="KXB310" s="271"/>
      <c r="KXC310" s="275"/>
      <c r="KXD310" s="271"/>
      <c r="KXE310" s="275"/>
      <c r="KXF310" s="271"/>
      <c r="KXG310" s="275"/>
      <c r="KXH310" s="271"/>
      <c r="KXI310" s="275"/>
      <c r="KXJ310" s="271"/>
      <c r="KXK310" s="275"/>
      <c r="KXL310" s="271"/>
      <c r="KXM310" s="275"/>
      <c r="KXN310" s="271"/>
      <c r="KXO310" s="275"/>
      <c r="KXP310" s="271"/>
      <c r="KXQ310" s="275"/>
      <c r="KXR310" s="271"/>
      <c r="KXS310" s="275"/>
      <c r="KXT310" s="271"/>
      <c r="KXU310" s="275"/>
      <c r="KXV310" s="271"/>
      <c r="KXW310" s="275"/>
      <c r="KXX310" s="271"/>
      <c r="KXY310" s="275"/>
      <c r="KXZ310" s="271"/>
      <c r="KYA310" s="275"/>
      <c r="KYB310" s="271"/>
      <c r="KYC310" s="275"/>
      <c r="KYD310" s="271"/>
      <c r="KYE310" s="275"/>
      <c r="KYF310" s="271"/>
      <c r="KYG310" s="275"/>
      <c r="KYH310" s="271"/>
      <c r="KYI310" s="275"/>
      <c r="KYJ310" s="271"/>
      <c r="KYK310" s="275"/>
      <c r="KYL310" s="271"/>
      <c r="KYM310" s="275"/>
      <c r="KYN310" s="271"/>
      <c r="KYO310" s="275"/>
      <c r="KYP310" s="271"/>
      <c r="KYQ310" s="275"/>
      <c r="KYR310" s="271"/>
      <c r="KYS310" s="275"/>
      <c r="KYT310" s="271"/>
      <c r="KYU310" s="275"/>
      <c r="KYV310" s="271"/>
      <c r="KYW310" s="275"/>
      <c r="KYX310" s="271"/>
      <c r="KYY310" s="275"/>
      <c r="KYZ310" s="271"/>
      <c r="KZA310" s="275"/>
      <c r="KZB310" s="271"/>
      <c r="KZC310" s="275"/>
      <c r="KZD310" s="271"/>
      <c r="KZE310" s="275"/>
      <c r="KZF310" s="271"/>
      <c r="KZG310" s="275"/>
      <c r="KZH310" s="271"/>
      <c r="KZI310" s="275"/>
      <c r="KZJ310" s="271"/>
      <c r="KZK310" s="275"/>
      <c r="KZL310" s="271"/>
      <c r="KZM310" s="275"/>
      <c r="KZN310" s="271"/>
      <c r="KZO310" s="275"/>
      <c r="KZP310" s="271"/>
      <c r="KZQ310" s="275"/>
      <c r="KZR310" s="271"/>
      <c r="KZS310" s="275"/>
      <c r="KZT310" s="271"/>
      <c r="KZU310" s="275"/>
      <c r="KZV310" s="271"/>
      <c r="KZW310" s="275"/>
      <c r="KZX310" s="271"/>
      <c r="KZY310" s="275"/>
      <c r="KZZ310" s="271"/>
      <c r="LAA310" s="275"/>
      <c r="LAB310" s="271"/>
      <c r="LAC310" s="275"/>
      <c r="LAD310" s="271"/>
      <c r="LAE310" s="275"/>
      <c r="LAF310" s="271"/>
      <c r="LAG310" s="275"/>
      <c r="LAH310" s="271"/>
      <c r="LAI310" s="275"/>
      <c r="LAJ310" s="271"/>
      <c r="LAK310" s="275"/>
      <c r="LAL310" s="271"/>
      <c r="LAM310" s="275"/>
      <c r="LAN310" s="271"/>
      <c r="LAO310" s="275"/>
      <c r="LAP310" s="271"/>
      <c r="LAQ310" s="275"/>
      <c r="LAR310" s="271"/>
      <c r="LAS310" s="275"/>
      <c r="LAT310" s="271"/>
      <c r="LAU310" s="275"/>
      <c r="LAV310" s="271"/>
      <c r="LAW310" s="275"/>
      <c r="LAX310" s="271"/>
      <c r="LAY310" s="275"/>
      <c r="LAZ310" s="271"/>
      <c r="LBA310" s="275"/>
      <c r="LBB310" s="271"/>
      <c r="LBC310" s="275"/>
      <c r="LBD310" s="271"/>
      <c r="LBE310" s="275"/>
      <c r="LBF310" s="271"/>
      <c r="LBG310" s="275"/>
      <c r="LBH310" s="271"/>
      <c r="LBI310" s="275"/>
      <c r="LBJ310" s="271"/>
      <c r="LBK310" s="275"/>
      <c r="LBL310" s="271"/>
      <c r="LBM310" s="275"/>
      <c r="LBN310" s="271"/>
      <c r="LBO310" s="275"/>
      <c r="LBP310" s="271"/>
      <c r="LBQ310" s="275"/>
      <c r="LBR310" s="271"/>
      <c r="LBS310" s="275"/>
      <c r="LBT310" s="271"/>
      <c r="LBU310" s="275"/>
      <c r="LBV310" s="271"/>
      <c r="LBW310" s="275"/>
      <c r="LBX310" s="271"/>
      <c r="LBY310" s="275"/>
      <c r="LBZ310" s="271"/>
      <c r="LCA310" s="275"/>
      <c r="LCB310" s="271"/>
      <c r="LCC310" s="275"/>
      <c r="LCD310" s="271"/>
      <c r="LCE310" s="275"/>
      <c r="LCF310" s="271"/>
      <c r="LCG310" s="275"/>
      <c r="LCH310" s="271"/>
      <c r="LCI310" s="275"/>
      <c r="LCJ310" s="271"/>
      <c r="LCK310" s="275"/>
      <c r="LCL310" s="271"/>
      <c r="LCM310" s="275"/>
      <c r="LCN310" s="271"/>
      <c r="LCO310" s="275"/>
      <c r="LCP310" s="271"/>
      <c r="LCQ310" s="275"/>
      <c r="LCR310" s="271"/>
      <c r="LCS310" s="275"/>
      <c r="LCT310" s="271"/>
      <c r="LCU310" s="275"/>
      <c r="LCV310" s="271"/>
      <c r="LCW310" s="275"/>
      <c r="LCX310" s="271"/>
      <c r="LCY310" s="275"/>
      <c r="LCZ310" s="271"/>
      <c r="LDA310" s="275"/>
      <c r="LDB310" s="271"/>
      <c r="LDC310" s="275"/>
      <c r="LDD310" s="271"/>
      <c r="LDE310" s="275"/>
      <c r="LDF310" s="271"/>
      <c r="LDG310" s="275"/>
      <c r="LDH310" s="271"/>
      <c r="LDI310" s="275"/>
      <c r="LDJ310" s="271"/>
      <c r="LDK310" s="275"/>
      <c r="LDL310" s="271"/>
      <c r="LDM310" s="275"/>
      <c r="LDN310" s="271"/>
      <c r="LDO310" s="275"/>
      <c r="LDP310" s="271"/>
      <c r="LDQ310" s="275"/>
      <c r="LDR310" s="271"/>
      <c r="LDS310" s="275"/>
      <c r="LDT310" s="271"/>
      <c r="LDU310" s="275"/>
      <c r="LDV310" s="271"/>
      <c r="LDW310" s="275"/>
      <c r="LDX310" s="271"/>
      <c r="LDY310" s="275"/>
      <c r="LDZ310" s="271"/>
      <c r="LEA310" s="275"/>
      <c r="LEB310" s="271"/>
      <c r="LEC310" s="275"/>
      <c r="LED310" s="271"/>
      <c r="LEE310" s="275"/>
      <c r="LEF310" s="271"/>
      <c r="LEG310" s="275"/>
      <c r="LEH310" s="271"/>
      <c r="LEI310" s="275"/>
      <c r="LEJ310" s="271"/>
      <c r="LEK310" s="275"/>
      <c r="LEL310" s="271"/>
      <c r="LEM310" s="275"/>
      <c r="LEN310" s="271"/>
      <c r="LEO310" s="275"/>
      <c r="LEP310" s="271"/>
      <c r="LEQ310" s="275"/>
      <c r="LER310" s="271"/>
      <c r="LES310" s="275"/>
      <c r="LET310" s="271"/>
      <c r="LEU310" s="275"/>
      <c r="LEV310" s="271"/>
      <c r="LEW310" s="275"/>
      <c r="LEX310" s="271"/>
      <c r="LEY310" s="275"/>
      <c r="LEZ310" s="271"/>
      <c r="LFA310" s="275"/>
      <c r="LFB310" s="271"/>
      <c r="LFC310" s="275"/>
      <c r="LFD310" s="271"/>
      <c r="LFE310" s="275"/>
      <c r="LFF310" s="271"/>
      <c r="LFG310" s="275"/>
      <c r="LFH310" s="271"/>
      <c r="LFI310" s="275"/>
      <c r="LFJ310" s="271"/>
      <c r="LFK310" s="275"/>
      <c r="LFL310" s="271"/>
      <c r="LFM310" s="275"/>
      <c r="LFN310" s="271"/>
      <c r="LFO310" s="275"/>
      <c r="LFP310" s="271"/>
      <c r="LFQ310" s="275"/>
      <c r="LFR310" s="271"/>
      <c r="LFS310" s="275"/>
      <c r="LFT310" s="271"/>
      <c r="LFU310" s="275"/>
      <c r="LFV310" s="271"/>
      <c r="LFW310" s="275"/>
      <c r="LFX310" s="271"/>
      <c r="LFY310" s="275"/>
      <c r="LFZ310" s="271"/>
      <c r="LGA310" s="275"/>
      <c r="LGB310" s="271"/>
      <c r="LGC310" s="275"/>
      <c r="LGD310" s="271"/>
      <c r="LGE310" s="275"/>
      <c r="LGF310" s="271"/>
      <c r="LGG310" s="275"/>
      <c r="LGH310" s="271"/>
      <c r="LGI310" s="275"/>
      <c r="LGJ310" s="271"/>
      <c r="LGK310" s="275"/>
      <c r="LGL310" s="271"/>
      <c r="LGM310" s="275"/>
      <c r="LGN310" s="271"/>
      <c r="LGO310" s="275"/>
      <c r="LGP310" s="271"/>
      <c r="LGQ310" s="275"/>
      <c r="LGR310" s="271"/>
      <c r="LGS310" s="275"/>
      <c r="LGT310" s="271"/>
      <c r="LGU310" s="275"/>
      <c r="LGV310" s="271"/>
      <c r="LGW310" s="275"/>
      <c r="LGX310" s="271"/>
      <c r="LGY310" s="275"/>
      <c r="LGZ310" s="271"/>
      <c r="LHA310" s="275"/>
      <c r="LHB310" s="271"/>
      <c r="LHC310" s="275"/>
      <c r="LHD310" s="271"/>
      <c r="LHE310" s="275"/>
      <c r="LHF310" s="271"/>
      <c r="LHG310" s="275"/>
      <c r="LHH310" s="271"/>
      <c r="LHI310" s="275"/>
      <c r="LHJ310" s="271"/>
      <c r="LHK310" s="275"/>
      <c r="LHL310" s="271"/>
      <c r="LHM310" s="275"/>
      <c r="LHN310" s="271"/>
      <c r="LHO310" s="275"/>
      <c r="LHP310" s="271"/>
      <c r="LHQ310" s="275"/>
      <c r="LHR310" s="271"/>
      <c r="LHS310" s="275"/>
      <c r="LHT310" s="271"/>
      <c r="LHU310" s="275"/>
      <c r="LHV310" s="271"/>
      <c r="LHW310" s="275"/>
      <c r="LHX310" s="271"/>
      <c r="LHY310" s="275"/>
      <c r="LHZ310" s="271"/>
      <c r="LIA310" s="275"/>
      <c r="LIB310" s="271"/>
      <c r="LIC310" s="275"/>
      <c r="LID310" s="271"/>
      <c r="LIE310" s="275"/>
      <c r="LIF310" s="271"/>
      <c r="LIG310" s="275"/>
      <c r="LIH310" s="271"/>
      <c r="LII310" s="275"/>
      <c r="LIJ310" s="271"/>
      <c r="LIK310" s="275"/>
      <c r="LIL310" s="271"/>
      <c r="LIM310" s="275"/>
      <c r="LIN310" s="271"/>
      <c r="LIO310" s="275"/>
      <c r="LIP310" s="271"/>
      <c r="LIQ310" s="275"/>
      <c r="LIR310" s="271"/>
      <c r="LIS310" s="275"/>
      <c r="LIT310" s="271"/>
      <c r="LIU310" s="275"/>
      <c r="LIV310" s="271"/>
      <c r="LIW310" s="275"/>
      <c r="LIX310" s="271"/>
      <c r="LIY310" s="275"/>
      <c r="LIZ310" s="271"/>
      <c r="LJA310" s="275"/>
      <c r="LJB310" s="271"/>
      <c r="LJC310" s="275"/>
      <c r="LJD310" s="271"/>
      <c r="LJE310" s="275"/>
      <c r="LJF310" s="271"/>
      <c r="LJG310" s="275"/>
      <c r="LJH310" s="271"/>
      <c r="LJI310" s="275"/>
      <c r="LJJ310" s="271"/>
      <c r="LJK310" s="275"/>
      <c r="LJL310" s="271"/>
      <c r="LJM310" s="275"/>
      <c r="LJN310" s="271"/>
      <c r="LJO310" s="275"/>
      <c r="LJP310" s="271"/>
      <c r="LJQ310" s="275"/>
      <c r="LJR310" s="271"/>
      <c r="LJS310" s="275"/>
      <c r="LJT310" s="271"/>
      <c r="LJU310" s="275"/>
      <c r="LJV310" s="271"/>
      <c r="LJW310" s="275"/>
      <c r="LJX310" s="271"/>
      <c r="LJY310" s="275"/>
      <c r="LJZ310" s="271"/>
      <c r="LKA310" s="275"/>
      <c r="LKB310" s="271"/>
      <c r="LKC310" s="275"/>
      <c r="LKD310" s="271"/>
      <c r="LKE310" s="275"/>
      <c r="LKF310" s="271"/>
      <c r="LKG310" s="275"/>
      <c r="LKH310" s="271"/>
      <c r="LKI310" s="275"/>
      <c r="LKJ310" s="271"/>
      <c r="LKK310" s="275"/>
      <c r="LKL310" s="271"/>
      <c r="LKM310" s="275"/>
      <c r="LKN310" s="271"/>
      <c r="LKO310" s="275"/>
      <c r="LKP310" s="271"/>
      <c r="LKQ310" s="275"/>
      <c r="LKR310" s="271"/>
      <c r="LKS310" s="275"/>
      <c r="LKT310" s="271"/>
      <c r="LKU310" s="275"/>
      <c r="LKV310" s="271"/>
      <c r="LKW310" s="275"/>
      <c r="LKX310" s="271"/>
      <c r="LKY310" s="275"/>
      <c r="LKZ310" s="271"/>
      <c r="LLA310" s="275"/>
      <c r="LLB310" s="271"/>
      <c r="LLC310" s="275"/>
      <c r="LLD310" s="271"/>
      <c r="LLE310" s="275"/>
      <c r="LLF310" s="271"/>
      <c r="LLG310" s="275"/>
      <c r="LLH310" s="271"/>
      <c r="LLI310" s="275"/>
      <c r="LLJ310" s="271"/>
      <c r="LLK310" s="275"/>
      <c r="LLL310" s="271"/>
      <c r="LLM310" s="275"/>
      <c r="LLN310" s="271"/>
      <c r="LLO310" s="275"/>
      <c r="LLP310" s="271"/>
      <c r="LLQ310" s="275"/>
      <c r="LLR310" s="271"/>
      <c r="LLS310" s="275"/>
      <c r="LLT310" s="271"/>
      <c r="LLU310" s="275"/>
      <c r="LLV310" s="271"/>
      <c r="LLW310" s="275"/>
      <c r="LLX310" s="271"/>
      <c r="LLY310" s="275"/>
      <c r="LLZ310" s="271"/>
      <c r="LMA310" s="275"/>
      <c r="LMB310" s="271"/>
      <c r="LMC310" s="275"/>
      <c r="LMD310" s="271"/>
      <c r="LME310" s="275"/>
      <c r="LMF310" s="271"/>
      <c r="LMG310" s="275"/>
      <c r="LMH310" s="271"/>
      <c r="LMI310" s="275"/>
      <c r="LMJ310" s="271"/>
      <c r="LMK310" s="275"/>
      <c r="LML310" s="271"/>
      <c r="LMM310" s="275"/>
      <c r="LMN310" s="271"/>
      <c r="LMO310" s="275"/>
      <c r="LMP310" s="271"/>
      <c r="LMQ310" s="275"/>
      <c r="LMR310" s="271"/>
      <c r="LMS310" s="275"/>
      <c r="LMT310" s="271"/>
      <c r="LMU310" s="275"/>
      <c r="LMV310" s="271"/>
      <c r="LMW310" s="275"/>
      <c r="LMX310" s="271"/>
      <c r="LMY310" s="275"/>
      <c r="LMZ310" s="271"/>
      <c r="LNA310" s="275"/>
      <c r="LNB310" s="271"/>
      <c r="LNC310" s="275"/>
      <c r="LND310" s="271"/>
      <c r="LNE310" s="275"/>
      <c r="LNF310" s="271"/>
      <c r="LNG310" s="275"/>
      <c r="LNH310" s="271"/>
      <c r="LNI310" s="275"/>
      <c r="LNJ310" s="271"/>
      <c r="LNK310" s="275"/>
      <c r="LNL310" s="271"/>
      <c r="LNM310" s="275"/>
      <c r="LNN310" s="271"/>
      <c r="LNO310" s="275"/>
      <c r="LNP310" s="271"/>
      <c r="LNQ310" s="275"/>
      <c r="LNR310" s="271"/>
      <c r="LNS310" s="275"/>
      <c r="LNT310" s="271"/>
      <c r="LNU310" s="275"/>
      <c r="LNV310" s="271"/>
      <c r="LNW310" s="275"/>
      <c r="LNX310" s="271"/>
      <c r="LNY310" s="275"/>
      <c r="LNZ310" s="271"/>
      <c r="LOA310" s="275"/>
      <c r="LOB310" s="271"/>
      <c r="LOC310" s="275"/>
      <c r="LOD310" s="271"/>
      <c r="LOE310" s="275"/>
      <c r="LOF310" s="271"/>
      <c r="LOG310" s="275"/>
      <c r="LOH310" s="271"/>
      <c r="LOI310" s="275"/>
      <c r="LOJ310" s="271"/>
      <c r="LOK310" s="275"/>
      <c r="LOL310" s="271"/>
      <c r="LOM310" s="275"/>
      <c r="LON310" s="271"/>
      <c r="LOO310" s="275"/>
      <c r="LOP310" s="271"/>
      <c r="LOQ310" s="275"/>
      <c r="LOR310" s="271"/>
      <c r="LOS310" s="275"/>
      <c r="LOT310" s="271"/>
      <c r="LOU310" s="275"/>
      <c r="LOV310" s="271"/>
      <c r="LOW310" s="275"/>
      <c r="LOX310" s="271"/>
      <c r="LOY310" s="275"/>
      <c r="LOZ310" s="271"/>
      <c r="LPA310" s="275"/>
      <c r="LPB310" s="271"/>
      <c r="LPC310" s="275"/>
      <c r="LPD310" s="271"/>
      <c r="LPE310" s="275"/>
      <c r="LPF310" s="271"/>
      <c r="LPG310" s="275"/>
      <c r="LPH310" s="271"/>
      <c r="LPI310" s="275"/>
      <c r="LPJ310" s="271"/>
      <c r="LPK310" s="275"/>
      <c r="LPL310" s="271"/>
      <c r="LPM310" s="275"/>
      <c r="LPN310" s="271"/>
      <c r="LPO310" s="275"/>
      <c r="LPP310" s="271"/>
      <c r="LPQ310" s="275"/>
      <c r="LPR310" s="271"/>
      <c r="LPS310" s="275"/>
      <c r="LPT310" s="271"/>
      <c r="LPU310" s="275"/>
      <c r="LPV310" s="271"/>
      <c r="LPW310" s="275"/>
      <c r="LPX310" s="271"/>
      <c r="LPY310" s="275"/>
      <c r="LPZ310" s="271"/>
      <c r="LQA310" s="275"/>
      <c r="LQB310" s="271"/>
      <c r="LQC310" s="275"/>
      <c r="LQD310" s="271"/>
      <c r="LQE310" s="275"/>
      <c r="LQF310" s="271"/>
      <c r="LQG310" s="275"/>
      <c r="LQH310" s="271"/>
      <c r="LQI310" s="275"/>
      <c r="LQJ310" s="271"/>
      <c r="LQK310" s="275"/>
      <c r="LQL310" s="271"/>
      <c r="LQM310" s="275"/>
      <c r="LQN310" s="271"/>
      <c r="LQO310" s="275"/>
      <c r="LQP310" s="271"/>
      <c r="LQQ310" s="275"/>
      <c r="LQR310" s="271"/>
      <c r="LQS310" s="275"/>
      <c r="LQT310" s="271"/>
      <c r="LQU310" s="275"/>
      <c r="LQV310" s="271"/>
      <c r="LQW310" s="275"/>
      <c r="LQX310" s="271"/>
      <c r="LQY310" s="275"/>
      <c r="LQZ310" s="271"/>
      <c r="LRA310" s="275"/>
      <c r="LRB310" s="271"/>
      <c r="LRC310" s="275"/>
      <c r="LRD310" s="271"/>
      <c r="LRE310" s="275"/>
      <c r="LRF310" s="271"/>
      <c r="LRG310" s="275"/>
      <c r="LRH310" s="271"/>
      <c r="LRI310" s="275"/>
      <c r="LRJ310" s="271"/>
      <c r="LRK310" s="275"/>
      <c r="LRL310" s="271"/>
      <c r="LRM310" s="275"/>
      <c r="LRN310" s="271"/>
      <c r="LRO310" s="275"/>
      <c r="LRP310" s="271"/>
      <c r="LRQ310" s="275"/>
      <c r="LRR310" s="271"/>
      <c r="LRS310" s="275"/>
      <c r="LRT310" s="271"/>
      <c r="LRU310" s="275"/>
      <c r="LRV310" s="271"/>
      <c r="LRW310" s="275"/>
      <c r="LRX310" s="271"/>
      <c r="LRY310" s="275"/>
      <c r="LRZ310" s="271"/>
      <c r="LSA310" s="275"/>
      <c r="LSB310" s="271"/>
      <c r="LSC310" s="275"/>
      <c r="LSD310" s="271"/>
      <c r="LSE310" s="275"/>
      <c r="LSF310" s="271"/>
      <c r="LSG310" s="275"/>
      <c r="LSH310" s="271"/>
      <c r="LSI310" s="275"/>
      <c r="LSJ310" s="271"/>
      <c r="LSK310" s="275"/>
      <c r="LSL310" s="271"/>
      <c r="LSM310" s="275"/>
      <c r="LSN310" s="271"/>
      <c r="LSO310" s="275"/>
      <c r="LSP310" s="271"/>
      <c r="LSQ310" s="275"/>
      <c r="LSR310" s="271"/>
      <c r="LSS310" s="275"/>
      <c r="LST310" s="271"/>
      <c r="LSU310" s="275"/>
      <c r="LSV310" s="271"/>
      <c r="LSW310" s="275"/>
      <c r="LSX310" s="271"/>
      <c r="LSY310" s="275"/>
      <c r="LSZ310" s="271"/>
      <c r="LTA310" s="275"/>
      <c r="LTB310" s="271"/>
      <c r="LTC310" s="275"/>
      <c r="LTD310" s="271"/>
      <c r="LTE310" s="275"/>
      <c r="LTF310" s="271"/>
      <c r="LTG310" s="275"/>
      <c r="LTH310" s="271"/>
      <c r="LTI310" s="275"/>
      <c r="LTJ310" s="271"/>
      <c r="LTK310" s="275"/>
      <c r="LTL310" s="271"/>
      <c r="LTM310" s="275"/>
      <c r="LTN310" s="271"/>
      <c r="LTO310" s="275"/>
      <c r="LTP310" s="271"/>
      <c r="LTQ310" s="275"/>
      <c r="LTR310" s="271"/>
      <c r="LTS310" s="275"/>
      <c r="LTT310" s="271"/>
      <c r="LTU310" s="275"/>
      <c r="LTV310" s="271"/>
      <c r="LTW310" s="275"/>
      <c r="LTX310" s="271"/>
      <c r="LTY310" s="275"/>
      <c r="LTZ310" s="271"/>
      <c r="LUA310" s="275"/>
      <c r="LUB310" s="271"/>
      <c r="LUC310" s="275"/>
      <c r="LUD310" s="271"/>
      <c r="LUE310" s="275"/>
      <c r="LUF310" s="271"/>
      <c r="LUG310" s="275"/>
      <c r="LUH310" s="271"/>
      <c r="LUI310" s="275"/>
      <c r="LUJ310" s="271"/>
      <c r="LUK310" s="275"/>
      <c r="LUL310" s="271"/>
      <c r="LUM310" s="275"/>
      <c r="LUN310" s="271"/>
      <c r="LUO310" s="275"/>
      <c r="LUP310" s="271"/>
      <c r="LUQ310" s="275"/>
      <c r="LUR310" s="271"/>
      <c r="LUS310" s="275"/>
      <c r="LUT310" s="271"/>
      <c r="LUU310" s="275"/>
      <c r="LUV310" s="271"/>
      <c r="LUW310" s="275"/>
      <c r="LUX310" s="271"/>
      <c r="LUY310" s="275"/>
      <c r="LUZ310" s="271"/>
      <c r="LVA310" s="275"/>
      <c r="LVB310" s="271"/>
      <c r="LVC310" s="275"/>
      <c r="LVD310" s="271"/>
      <c r="LVE310" s="275"/>
      <c r="LVF310" s="271"/>
      <c r="LVG310" s="275"/>
      <c r="LVH310" s="271"/>
      <c r="LVI310" s="275"/>
      <c r="LVJ310" s="271"/>
      <c r="LVK310" s="275"/>
      <c r="LVL310" s="271"/>
      <c r="LVM310" s="275"/>
      <c r="LVN310" s="271"/>
      <c r="LVO310" s="275"/>
      <c r="LVP310" s="271"/>
      <c r="LVQ310" s="275"/>
      <c r="LVR310" s="271"/>
      <c r="LVS310" s="275"/>
      <c r="LVT310" s="271"/>
      <c r="LVU310" s="275"/>
      <c r="LVV310" s="271"/>
      <c r="LVW310" s="275"/>
      <c r="LVX310" s="271"/>
      <c r="LVY310" s="275"/>
      <c r="LVZ310" s="271"/>
      <c r="LWA310" s="275"/>
      <c r="LWB310" s="271"/>
      <c r="LWC310" s="275"/>
      <c r="LWD310" s="271"/>
      <c r="LWE310" s="275"/>
      <c r="LWF310" s="271"/>
      <c r="LWG310" s="275"/>
      <c r="LWH310" s="271"/>
      <c r="LWI310" s="275"/>
      <c r="LWJ310" s="271"/>
      <c r="LWK310" s="275"/>
      <c r="LWL310" s="271"/>
      <c r="LWM310" s="275"/>
      <c r="LWN310" s="271"/>
      <c r="LWO310" s="275"/>
      <c r="LWP310" s="271"/>
      <c r="LWQ310" s="275"/>
      <c r="LWR310" s="271"/>
      <c r="LWS310" s="275"/>
      <c r="LWT310" s="271"/>
      <c r="LWU310" s="275"/>
      <c r="LWV310" s="271"/>
      <c r="LWW310" s="275"/>
      <c r="LWX310" s="271"/>
      <c r="LWY310" s="275"/>
      <c r="LWZ310" s="271"/>
      <c r="LXA310" s="275"/>
      <c r="LXB310" s="271"/>
      <c r="LXC310" s="275"/>
      <c r="LXD310" s="271"/>
      <c r="LXE310" s="275"/>
      <c r="LXF310" s="271"/>
      <c r="LXG310" s="275"/>
      <c r="LXH310" s="271"/>
      <c r="LXI310" s="275"/>
      <c r="LXJ310" s="271"/>
      <c r="LXK310" s="275"/>
      <c r="LXL310" s="271"/>
      <c r="LXM310" s="275"/>
      <c r="LXN310" s="271"/>
      <c r="LXO310" s="275"/>
      <c r="LXP310" s="271"/>
      <c r="LXQ310" s="275"/>
      <c r="LXR310" s="271"/>
      <c r="LXS310" s="275"/>
      <c r="LXT310" s="271"/>
      <c r="LXU310" s="275"/>
      <c r="LXV310" s="271"/>
      <c r="LXW310" s="275"/>
      <c r="LXX310" s="271"/>
      <c r="LXY310" s="275"/>
      <c r="LXZ310" s="271"/>
      <c r="LYA310" s="275"/>
      <c r="LYB310" s="271"/>
      <c r="LYC310" s="275"/>
      <c r="LYD310" s="271"/>
      <c r="LYE310" s="275"/>
      <c r="LYF310" s="271"/>
      <c r="LYG310" s="275"/>
      <c r="LYH310" s="271"/>
      <c r="LYI310" s="275"/>
      <c r="LYJ310" s="271"/>
      <c r="LYK310" s="275"/>
      <c r="LYL310" s="271"/>
      <c r="LYM310" s="275"/>
      <c r="LYN310" s="271"/>
      <c r="LYO310" s="275"/>
      <c r="LYP310" s="271"/>
      <c r="LYQ310" s="275"/>
      <c r="LYR310" s="271"/>
      <c r="LYS310" s="275"/>
      <c r="LYT310" s="271"/>
      <c r="LYU310" s="275"/>
      <c r="LYV310" s="271"/>
      <c r="LYW310" s="275"/>
      <c r="LYX310" s="271"/>
      <c r="LYY310" s="275"/>
      <c r="LYZ310" s="271"/>
      <c r="LZA310" s="275"/>
      <c r="LZB310" s="271"/>
      <c r="LZC310" s="275"/>
      <c r="LZD310" s="271"/>
      <c r="LZE310" s="275"/>
      <c r="LZF310" s="271"/>
      <c r="LZG310" s="275"/>
      <c r="LZH310" s="271"/>
      <c r="LZI310" s="275"/>
      <c r="LZJ310" s="271"/>
      <c r="LZK310" s="275"/>
      <c r="LZL310" s="271"/>
      <c r="LZM310" s="275"/>
      <c r="LZN310" s="271"/>
      <c r="LZO310" s="275"/>
      <c r="LZP310" s="271"/>
      <c r="LZQ310" s="275"/>
      <c r="LZR310" s="271"/>
      <c r="LZS310" s="275"/>
      <c r="LZT310" s="271"/>
      <c r="LZU310" s="275"/>
      <c r="LZV310" s="271"/>
      <c r="LZW310" s="275"/>
      <c r="LZX310" s="271"/>
      <c r="LZY310" s="275"/>
      <c r="LZZ310" s="271"/>
      <c r="MAA310" s="275"/>
      <c r="MAB310" s="271"/>
      <c r="MAC310" s="275"/>
      <c r="MAD310" s="271"/>
      <c r="MAE310" s="275"/>
      <c r="MAF310" s="271"/>
      <c r="MAG310" s="275"/>
      <c r="MAH310" s="271"/>
      <c r="MAI310" s="275"/>
      <c r="MAJ310" s="271"/>
      <c r="MAK310" s="275"/>
      <c r="MAL310" s="271"/>
      <c r="MAM310" s="275"/>
      <c r="MAN310" s="271"/>
      <c r="MAO310" s="275"/>
      <c r="MAP310" s="271"/>
      <c r="MAQ310" s="275"/>
      <c r="MAR310" s="271"/>
      <c r="MAS310" s="275"/>
      <c r="MAT310" s="271"/>
      <c r="MAU310" s="275"/>
      <c r="MAV310" s="271"/>
      <c r="MAW310" s="275"/>
      <c r="MAX310" s="271"/>
      <c r="MAY310" s="275"/>
      <c r="MAZ310" s="271"/>
      <c r="MBA310" s="275"/>
      <c r="MBB310" s="271"/>
      <c r="MBC310" s="275"/>
      <c r="MBD310" s="271"/>
      <c r="MBE310" s="275"/>
      <c r="MBF310" s="271"/>
      <c r="MBG310" s="275"/>
      <c r="MBH310" s="271"/>
      <c r="MBI310" s="275"/>
      <c r="MBJ310" s="271"/>
      <c r="MBK310" s="275"/>
      <c r="MBL310" s="271"/>
      <c r="MBM310" s="275"/>
      <c r="MBN310" s="271"/>
      <c r="MBO310" s="275"/>
      <c r="MBP310" s="271"/>
      <c r="MBQ310" s="275"/>
      <c r="MBR310" s="271"/>
      <c r="MBS310" s="275"/>
      <c r="MBT310" s="271"/>
      <c r="MBU310" s="275"/>
      <c r="MBV310" s="271"/>
      <c r="MBW310" s="275"/>
      <c r="MBX310" s="271"/>
      <c r="MBY310" s="275"/>
      <c r="MBZ310" s="271"/>
      <c r="MCA310" s="275"/>
      <c r="MCB310" s="271"/>
      <c r="MCC310" s="275"/>
      <c r="MCD310" s="271"/>
      <c r="MCE310" s="275"/>
      <c r="MCF310" s="271"/>
      <c r="MCG310" s="275"/>
      <c r="MCH310" s="271"/>
      <c r="MCI310" s="275"/>
      <c r="MCJ310" s="271"/>
      <c r="MCK310" s="275"/>
      <c r="MCL310" s="271"/>
      <c r="MCM310" s="275"/>
      <c r="MCN310" s="271"/>
      <c r="MCO310" s="275"/>
      <c r="MCP310" s="271"/>
      <c r="MCQ310" s="275"/>
      <c r="MCR310" s="271"/>
      <c r="MCS310" s="275"/>
      <c r="MCT310" s="271"/>
      <c r="MCU310" s="275"/>
      <c r="MCV310" s="271"/>
      <c r="MCW310" s="275"/>
      <c r="MCX310" s="271"/>
      <c r="MCY310" s="275"/>
      <c r="MCZ310" s="271"/>
      <c r="MDA310" s="275"/>
      <c r="MDB310" s="271"/>
      <c r="MDC310" s="275"/>
      <c r="MDD310" s="271"/>
      <c r="MDE310" s="275"/>
      <c r="MDF310" s="271"/>
      <c r="MDG310" s="275"/>
      <c r="MDH310" s="271"/>
      <c r="MDI310" s="275"/>
      <c r="MDJ310" s="271"/>
      <c r="MDK310" s="275"/>
      <c r="MDL310" s="271"/>
      <c r="MDM310" s="275"/>
      <c r="MDN310" s="271"/>
      <c r="MDO310" s="275"/>
      <c r="MDP310" s="271"/>
      <c r="MDQ310" s="275"/>
      <c r="MDR310" s="271"/>
      <c r="MDS310" s="275"/>
      <c r="MDT310" s="271"/>
      <c r="MDU310" s="275"/>
      <c r="MDV310" s="271"/>
      <c r="MDW310" s="275"/>
      <c r="MDX310" s="271"/>
      <c r="MDY310" s="275"/>
      <c r="MDZ310" s="271"/>
      <c r="MEA310" s="275"/>
      <c r="MEB310" s="271"/>
      <c r="MEC310" s="275"/>
      <c r="MED310" s="271"/>
      <c r="MEE310" s="275"/>
      <c r="MEF310" s="271"/>
      <c r="MEG310" s="275"/>
      <c r="MEH310" s="271"/>
      <c r="MEI310" s="275"/>
      <c r="MEJ310" s="271"/>
      <c r="MEK310" s="275"/>
      <c r="MEL310" s="271"/>
      <c r="MEM310" s="275"/>
      <c r="MEN310" s="271"/>
      <c r="MEO310" s="275"/>
      <c r="MEP310" s="271"/>
      <c r="MEQ310" s="275"/>
      <c r="MER310" s="271"/>
      <c r="MES310" s="275"/>
      <c r="MET310" s="271"/>
      <c r="MEU310" s="275"/>
      <c r="MEV310" s="271"/>
      <c r="MEW310" s="275"/>
      <c r="MEX310" s="271"/>
      <c r="MEY310" s="275"/>
      <c r="MEZ310" s="271"/>
      <c r="MFA310" s="275"/>
      <c r="MFB310" s="271"/>
      <c r="MFC310" s="275"/>
      <c r="MFD310" s="271"/>
      <c r="MFE310" s="275"/>
      <c r="MFF310" s="271"/>
      <c r="MFG310" s="275"/>
      <c r="MFH310" s="271"/>
      <c r="MFI310" s="275"/>
      <c r="MFJ310" s="271"/>
      <c r="MFK310" s="275"/>
      <c r="MFL310" s="271"/>
      <c r="MFM310" s="275"/>
      <c r="MFN310" s="271"/>
      <c r="MFO310" s="275"/>
      <c r="MFP310" s="271"/>
      <c r="MFQ310" s="275"/>
      <c r="MFR310" s="271"/>
      <c r="MFS310" s="275"/>
      <c r="MFT310" s="271"/>
      <c r="MFU310" s="275"/>
      <c r="MFV310" s="271"/>
      <c r="MFW310" s="275"/>
      <c r="MFX310" s="271"/>
      <c r="MFY310" s="275"/>
      <c r="MFZ310" s="271"/>
      <c r="MGA310" s="275"/>
      <c r="MGB310" s="271"/>
      <c r="MGC310" s="275"/>
      <c r="MGD310" s="271"/>
      <c r="MGE310" s="275"/>
      <c r="MGF310" s="271"/>
      <c r="MGG310" s="275"/>
      <c r="MGH310" s="271"/>
      <c r="MGI310" s="275"/>
      <c r="MGJ310" s="271"/>
      <c r="MGK310" s="275"/>
      <c r="MGL310" s="271"/>
      <c r="MGM310" s="275"/>
      <c r="MGN310" s="271"/>
      <c r="MGO310" s="275"/>
      <c r="MGP310" s="271"/>
      <c r="MGQ310" s="275"/>
      <c r="MGR310" s="271"/>
      <c r="MGS310" s="275"/>
      <c r="MGT310" s="271"/>
      <c r="MGU310" s="275"/>
      <c r="MGV310" s="271"/>
      <c r="MGW310" s="275"/>
      <c r="MGX310" s="271"/>
      <c r="MGY310" s="275"/>
      <c r="MGZ310" s="271"/>
      <c r="MHA310" s="275"/>
      <c r="MHB310" s="271"/>
      <c r="MHC310" s="275"/>
      <c r="MHD310" s="271"/>
      <c r="MHE310" s="275"/>
      <c r="MHF310" s="271"/>
      <c r="MHG310" s="275"/>
      <c r="MHH310" s="271"/>
      <c r="MHI310" s="275"/>
      <c r="MHJ310" s="271"/>
      <c r="MHK310" s="275"/>
      <c r="MHL310" s="271"/>
      <c r="MHM310" s="275"/>
      <c r="MHN310" s="271"/>
      <c r="MHO310" s="275"/>
      <c r="MHP310" s="271"/>
      <c r="MHQ310" s="275"/>
      <c r="MHR310" s="271"/>
      <c r="MHS310" s="275"/>
      <c r="MHT310" s="271"/>
      <c r="MHU310" s="275"/>
      <c r="MHV310" s="271"/>
      <c r="MHW310" s="275"/>
      <c r="MHX310" s="271"/>
      <c r="MHY310" s="275"/>
      <c r="MHZ310" s="271"/>
      <c r="MIA310" s="275"/>
      <c r="MIB310" s="271"/>
      <c r="MIC310" s="275"/>
      <c r="MID310" s="271"/>
      <c r="MIE310" s="275"/>
      <c r="MIF310" s="271"/>
      <c r="MIG310" s="275"/>
      <c r="MIH310" s="271"/>
      <c r="MII310" s="275"/>
      <c r="MIJ310" s="271"/>
      <c r="MIK310" s="275"/>
      <c r="MIL310" s="271"/>
      <c r="MIM310" s="275"/>
      <c r="MIN310" s="271"/>
      <c r="MIO310" s="275"/>
      <c r="MIP310" s="271"/>
      <c r="MIQ310" s="275"/>
      <c r="MIR310" s="271"/>
      <c r="MIS310" s="275"/>
      <c r="MIT310" s="271"/>
      <c r="MIU310" s="275"/>
      <c r="MIV310" s="271"/>
      <c r="MIW310" s="275"/>
      <c r="MIX310" s="271"/>
      <c r="MIY310" s="275"/>
      <c r="MIZ310" s="271"/>
      <c r="MJA310" s="275"/>
      <c r="MJB310" s="271"/>
      <c r="MJC310" s="275"/>
      <c r="MJD310" s="271"/>
      <c r="MJE310" s="275"/>
      <c r="MJF310" s="271"/>
      <c r="MJG310" s="275"/>
      <c r="MJH310" s="271"/>
      <c r="MJI310" s="275"/>
      <c r="MJJ310" s="271"/>
      <c r="MJK310" s="275"/>
      <c r="MJL310" s="271"/>
      <c r="MJM310" s="275"/>
      <c r="MJN310" s="271"/>
      <c r="MJO310" s="275"/>
      <c r="MJP310" s="271"/>
      <c r="MJQ310" s="275"/>
      <c r="MJR310" s="271"/>
      <c r="MJS310" s="275"/>
      <c r="MJT310" s="271"/>
      <c r="MJU310" s="275"/>
      <c r="MJV310" s="271"/>
      <c r="MJW310" s="275"/>
      <c r="MJX310" s="271"/>
      <c r="MJY310" s="275"/>
      <c r="MJZ310" s="271"/>
      <c r="MKA310" s="275"/>
      <c r="MKB310" s="271"/>
      <c r="MKC310" s="275"/>
      <c r="MKD310" s="271"/>
      <c r="MKE310" s="275"/>
      <c r="MKF310" s="271"/>
      <c r="MKG310" s="275"/>
      <c r="MKH310" s="271"/>
      <c r="MKI310" s="275"/>
      <c r="MKJ310" s="271"/>
      <c r="MKK310" s="275"/>
      <c r="MKL310" s="271"/>
      <c r="MKM310" s="275"/>
      <c r="MKN310" s="271"/>
      <c r="MKO310" s="275"/>
      <c r="MKP310" s="271"/>
      <c r="MKQ310" s="275"/>
      <c r="MKR310" s="271"/>
      <c r="MKS310" s="275"/>
      <c r="MKT310" s="271"/>
      <c r="MKU310" s="275"/>
      <c r="MKV310" s="271"/>
      <c r="MKW310" s="275"/>
      <c r="MKX310" s="271"/>
      <c r="MKY310" s="275"/>
      <c r="MKZ310" s="271"/>
      <c r="MLA310" s="275"/>
      <c r="MLB310" s="271"/>
      <c r="MLC310" s="275"/>
      <c r="MLD310" s="271"/>
      <c r="MLE310" s="275"/>
      <c r="MLF310" s="271"/>
      <c r="MLG310" s="275"/>
      <c r="MLH310" s="271"/>
      <c r="MLI310" s="275"/>
      <c r="MLJ310" s="271"/>
      <c r="MLK310" s="275"/>
      <c r="MLL310" s="271"/>
      <c r="MLM310" s="275"/>
      <c r="MLN310" s="271"/>
      <c r="MLO310" s="275"/>
      <c r="MLP310" s="271"/>
      <c r="MLQ310" s="275"/>
      <c r="MLR310" s="271"/>
      <c r="MLS310" s="275"/>
      <c r="MLT310" s="271"/>
      <c r="MLU310" s="275"/>
      <c r="MLV310" s="271"/>
      <c r="MLW310" s="275"/>
      <c r="MLX310" s="271"/>
      <c r="MLY310" s="275"/>
      <c r="MLZ310" s="271"/>
      <c r="MMA310" s="275"/>
      <c r="MMB310" s="271"/>
      <c r="MMC310" s="275"/>
      <c r="MMD310" s="271"/>
      <c r="MME310" s="275"/>
      <c r="MMF310" s="271"/>
      <c r="MMG310" s="275"/>
      <c r="MMH310" s="271"/>
      <c r="MMI310" s="275"/>
      <c r="MMJ310" s="271"/>
      <c r="MMK310" s="275"/>
      <c r="MML310" s="271"/>
      <c r="MMM310" s="275"/>
      <c r="MMN310" s="271"/>
      <c r="MMO310" s="275"/>
      <c r="MMP310" s="271"/>
      <c r="MMQ310" s="275"/>
      <c r="MMR310" s="271"/>
      <c r="MMS310" s="275"/>
      <c r="MMT310" s="271"/>
      <c r="MMU310" s="275"/>
      <c r="MMV310" s="271"/>
      <c r="MMW310" s="275"/>
      <c r="MMX310" s="271"/>
      <c r="MMY310" s="275"/>
      <c r="MMZ310" s="271"/>
      <c r="MNA310" s="275"/>
      <c r="MNB310" s="271"/>
      <c r="MNC310" s="275"/>
      <c r="MND310" s="271"/>
      <c r="MNE310" s="275"/>
      <c r="MNF310" s="271"/>
      <c r="MNG310" s="275"/>
      <c r="MNH310" s="271"/>
      <c r="MNI310" s="275"/>
      <c r="MNJ310" s="271"/>
      <c r="MNK310" s="275"/>
      <c r="MNL310" s="271"/>
      <c r="MNM310" s="275"/>
      <c r="MNN310" s="271"/>
      <c r="MNO310" s="275"/>
      <c r="MNP310" s="271"/>
      <c r="MNQ310" s="275"/>
      <c r="MNR310" s="271"/>
      <c r="MNS310" s="275"/>
      <c r="MNT310" s="271"/>
      <c r="MNU310" s="275"/>
      <c r="MNV310" s="271"/>
      <c r="MNW310" s="275"/>
      <c r="MNX310" s="271"/>
      <c r="MNY310" s="275"/>
      <c r="MNZ310" s="271"/>
      <c r="MOA310" s="275"/>
      <c r="MOB310" s="271"/>
      <c r="MOC310" s="275"/>
      <c r="MOD310" s="271"/>
      <c r="MOE310" s="275"/>
      <c r="MOF310" s="271"/>
      <c r="MOG310" s="275"/>
      <c r="MOH310" s="271"/>
      <c r="MOI310" s="275"/>
      <c r="MOJ310" s="271"/>
      <c r="MOK310" s="275"/>
      <c r="MOL310" s="271"/>
      <c r="MOM310" s="275"/>
      <c r="MON310" s="271"/>
      <c r="MOO310" s="275"/>
      <c r="MOP310" s="271"/>
      <c r="MOQ310" s="275"/>
      <c r="MOR310" s="271"/>
      <c r="MOS310" s="275"/>
      <c r="MOT310" s="271"/>
      <c r="MOU310" s="275"/>
      <c r="MOV310" s="271"/>
      <c r="MOW310" s="275"/>
      <c r="MOX310" s="271"/>
      <c r="MOY310" s="275"/>
      <c r="MOZ310" s="271"/>
      <c r="MPA310" s="275"/>
      <c r="MPB310" s="271"/>
      <c r="MPC310" s="275"/>
      <c r="MPD310" s="271"/>
      <c r="MPE310" s="275"/>
      <c r="MPF310" s="271"/>
      <c r="MPG310" s="275"/>
      <c r="MPH310" s="271"/>
      <c r="MPI310" s="275"/>
      <c r="MPJ310" s="271"/>
      <c r="MPK310" s="275"/>
      <c r="MPL310" s="271"/>
      <c r="MPM310" s="275"/>
      <c r="MPN310" s="271"/>
      <c r="MPO310" s="275"/>
      <c r="MPP310" s="271"/>
      <c r="MPQ310" s="275"/>
      <c r="MPR310" s="271"/>
      <c r="MPS310" s="275"/>
      <c r="MPT310" s="271"/>
      <c r="MPU310" s="275"/>
      <c r="MPV310" s="271"/>
      <c r="MPW310" s="275"/>
      <c r="MPX310" s="271"/>
      <c r="MPY310" s="275"/>
      <c r="MPZ310" s="271"/>
      <c r="MQA310" s="275"/>
      <c r="MQB310" s="271"/>
      <c r="MQC310" s="275"/>
      <c r="MQD310" s="271"/>
      <c r="MQE310" s="275"/>
      <c r="MQF310" s="271"/>
      <c r="MQG310" s="275"/>
      <c r="MQH310" s="271"/>
      <c r="MQI310" s="275"/>
      <c r="MQJ310" s="271"/>
      <c r="MQK310" s="275"/>
      <c r="MQL310" s="271"/>
      <c r="MQM310" s="275"/>
      <c r="MQN310" s="271"/>
      <c r="MQO310" s="275"/>
      <c r="MQP310" s="271"/>
      <c r="MQQ310" s="275"/>
      <c r="MQR310" s="271"/>
      <c r="MQS310" s="275"/>
      <c r="MQT310" s="271"/>
      <c r="MQU310" s="275"/>
      <c r="MQV310" s="271"/>
      <c r="MQW310" s="275"/>
      <c r="MQX310" s="271"/>
      <c r="MQY310" s="275"/>
      <c r="MQZ310" s="271"/>
      <c r="MRA310" s="275"/>
      <c r="MRB310" s="271"/>
      <c r="MRC310" s="275"/>
      <c r="MRD310" s="271"/>
      <c r="MRE310" s="275"/>
      <c r="MRF310" s="271"/>
      <c r="MRG310" s="275"/>
      <c r="MRH310" s="271"/>
      <c r="MRI310" s="275"/>
      <c r="MRJ310" s="271"/>
      <c r="MRK310" s="275"/>
      <c r="MRL310" s="271"/>
      <c r="MRM310" s="275"/>
      <c r="MRN310" s="271"/>
      <c r="MRO310" s="275"/>
      <c r="MRP310" s="271"/>
      <c r="MRQ310" s="275"/>
      <c r="MRR310" s="271"/>
      <c r="MRS310" s="275"/>
      <c r="MRT310" s="271"/>
      <c r="MRU310" s="275"/>
      <c r="MRV310" s="271"/>
      <c r="MRW310" s="275"/>
      <c r="MRX310" s="271"/>
      <c r="MRY310" s="275"/>
      <c r="MRZ310" s="271"/>
      <c r="MSA310" s="275"/>
      <c r="MSB310" s="271"/>
      <c r="MSC310" s="275"/>
      <c r="MSD310" s="271"/>
      <c r="MSE310" s="275"/>
      <c r="MSF310" s="271"/>
      <c r="MSG310" s="275"/>
      <c r="MSH310" s="271"/>
      <c r="MSI310" s="275"/>
      <c r="MSJ310" s="271"/>
      <c r="MSK310" s="275"/>
      <c r="MSL310" s="271"/>
      <c r="MSM310" s="275"/>
      <c r="MSN310" s="271"/>
      <c r="MSO310" s="275"/>
      <c r="MSP310" s="271"/>
      <c r="MSQ310" s="275"/>
      <c r="MSR310" s="271"/>
      <c r="MSS310" s="275"/>
      <c r="MST310" s="271"/>
      <c r="MSU310" s="275"/>
      <c r="MSV310" s="271"/>
      <c r="MSW310" s="275"/>
      <c r="MSX310" s="271"/>
      <c r="MSY310" s="275"/>
      <c r="MSZ310" s="271"/>
      <c r="MTA310" s="275"/>
      <c r="MTB310" s="271"/>
      <c r="MTC310" s="275"/>
      <c r="MTD310" s="271"/>
      <c r="MTE310" s="275"/>
      <c r="MTF310" s="271"/>
      <c r="MTG310" s="275"/>
      <c r="MTH310" s="271"/>
      <c r="MTI310" s="275"/>
      <c r="MTJ310" s="271"/>
      <c r="MTK310" s="275"/>
      <c r="MTL310" s="271"/>
      <c r="MTM310" s="275"/>
      <c r="MTN310" s="271"/>
      <c r="MTO310" s="275"/>
      <c r="MTP310" s="271"/>
      <c r="MTQ310" s="275"/>
      <c r="MTR310" s="271"/>
      <c r="MTS310" s="275"/>
      <c r="MTT310" s="271"/>
      <c r="MTU310" s="275"/>
      <c r="MTV310" s="271"/>
      <c r="MTW310" s="275"/>
      <c r="MTX310" s="271"/>
      <c r="MTY310" s="275"/>
      <c r="MTZ310" s="271"/>
      <c r="MUA310" s="275"/>
      <c r="MUB310" s="271"/>
      <c r="MUC310" s="275"/>
      <c r="MUD310" s="271"/>
      <c r="MUE310" s="275"/>
      <c r="MUF310" s="271"/>
      <c r="MUG310" s="275"/>
      <c r="MUH310" s="271"/>
      <c r="MUI310" s="275"/>
      <c r="MUJ310" s="271"/>
      <c r="MUK310" s="275"/>
      <c r="MUL310" s="271"/>
      <c r="MUM310" s="275"/>
      <c r="MUN310" s="271"/>
      <c r="MUO310" s="275"/>
      <c r="MUP310" s="271"/>
      <c r="MUQ310" s="275"/>
      <c r="MUR310" s="271"/>
      <c r="MUS310" s="275"/>
      <c r="MUT310" s="271"/>
      <c r="MUU310" s="275"/>
      <c r="MUV310" s="271"/>
      <c r="MUW310" s="275"/>
      <c r="MUX310" s="271"/>
      <c r="MUY310" s="275"/>
      <c r="MUZ310" s="271"/>
      <c r="MVA310" s="275"/>
      <c r="MVB310" s="271"/>
      <c r="MVC310" s="275"/>
      <c r="MVD310" s="271"/>
      <c r="MVE310" s="275"/>
      <c r="MVF310" s="271"/>
      <c r="MVG310" s="275"/>
      <c r="MVH310" s="271"/>
      <c r="MVI310" s="275"/>
      <c r="MVJ310" s="271"/>
      <c r="MVK310" s="275"/>
      <c r="MVL310" s="271"/>
      <c r="MVM310" s="275"/>
      <c r="MVN310" s="271"/>
      <c r="MVO310" s="275"/>
      <c r="MVP310" s="271"/>
      <c r="MVQ310" s="275"/>
      <c r="MVR310" s="271"/>
      <c r="MVS310" s="275"/>
      <c r="MVT310" s="271"/>
      <c r="MVU310" s="275"/>
      <c r="MVV310" s="271"/>
      <c r="MVW310" s="275"/>
      <c r="MVX310" s="271"/>
      <c r="MVY310" s="275"/>
      <c r="MVZ310" s="271"/>
      <c r="MWA310" s="275"/>
      <c r="MWB310" s="271"/>
      <c r="MWC310" s="275"/>
      <c r="MWD310" s="271"/>
      <c r="MWE310" s="275"/>
      <c r="MWF310" s="271"/>
      <c r="MWG310" s="275"/>
      <c r="MWH310" s="271"/>
      <c r="MWI310" s="275"/>
      <c r="MWJ310" s="271"/>
      <c r="MWK310" s="275"/>
      <c r="MWL310" s="271"/>
      <c r="MWM310" s="275"/>
      <c r="MWN310" s="271"/>
      <c r="MWO310" s="275"/>
      <c r="MWP310" s="271"/>
      <c r="MWQ310" s="275"/>
      <c r="MWR310" s="271"/>
      <c r="MWS310" s="275"/>
      <c r="MWT310" s="271"/>
      <c r="MWU310" s="275"/>
      <c r="MWV310" s="271"/>
      <c r="MWW310" s="275"/>
      <c r="MWX310" s="271"/>
      <c r="MWY310" s="275"/>
      <c r="MWZ310" s="271"/>
      <c r="MXA310" s="275"/>
      <c r="MXB310" s="271"/>
      <c r="MXC310" s="275"/>
      <c r="MXD310" s="271"/>
      <c r="MXE310" s="275"/>
      <c r="MXF310" s="271"/>
      <c r="MXG310" s="275"/>
      <c r="MXH310" s="271"/>
      <c r="MXI310" s="275"/>
      <c r="MXJ310" s="271"/>
      <c r="MXK310" s="275"/>
      <c r="MXL310" s="271"/>
      <c r="MXM310" s="275"/>
      <c r="MXN310" s="271"/>
      <c r="MXO310" s="275"/>
      <c r="MXP310" s="271"/>
      <c r="MXQ310" s="275"/>
      <c r="MXR310" s="271"/>
      <c r="MXS310" s="275"/>
      <c r="MXT310" s="271"/>
      <c r="MXU310" s="275"/>
      <c r="MXV310" s="271"/>
      <c r="MXW310" s="275"/>
      <c r="MXX310" s="271"/>
      <c r="MXY310" s="275"/>
      <c r="MXZ310" s="271"/>
      <c r="MYA310" s="275"/>
      <c r="MYB310" s="271"/>
      <c r="MYC310" s="275"/>
      <c r="MYD310" s="271"/>
      <c r="MYE310" s="275"/>
      <c r="MYF310" s="271"/>
      <c r="MYG310" s="275"/>
      <c r="MYH310" s="271"/>
      <c r="MYI310" s="275"/>
      <c r="MYJ310" s="271"/>
      <c r="MYK310" s="275"/>
      <c r="MYL310" s="271"/>
      <c r="MYM310" s="275"/>
      <c r="MYN310" s="271"/>
      <c r="MYO310" s="275"/>
      <c r="MYP310" s="271"/>
      <c r="MYQ310" s="275"/>
      <c r="MYR310" s="271"/>
      <c r="MYS310" s="275"/>
      <c r="MYT310" s="271"/>
      <c r="MYU310" s="275"/>
      <c r="MYV310" s="271"/>
      <c r="MYW310" s="275"/>
      <c r="MYX310" s="271"/>
      <c r="MYY310" s="275"/>
      <c r="MYZ310" s="271"/>
      <c r="MZA310" s="275"/>
      <c r="MZB310" s="271"/>
      <c r="MZC310" s="275"/>
      <c r="MZD310" s="271"/>
      <c r="MZE310" s="275"/>
      <c r="MZF310" s="271"/>
      <c r="MZG310" s="275"/>
      <c r="MZH310" s="271"/>
      <c r="MZI310" s="275"/>
      <c r="MZJ310" s="271"/>
      <c r="MZK310" s="275"/>
      <c r="MZL310" s="271"/>
      <c r="MZM310" s="275"/>
      <c r="MZN310" s="271"/>
      <c r="MZO310" s="275"/>
      <c r="MZP310" s="271"/>
      <c r="MZQ310" s="275"/>
      <c r="MZR310" s="271"/>
      <c r="MZS310" s="275"/>
      <c r="MZT310" s="271"/>
      <c r="MZU310" s="275"/>
      <c r="MZV310" s="271"/>
      <c r="MZW310" s="275"/>
      <c r="MZX310" s="271"/>
      <c r="MZY310" s="275"/>
      <c r="MZZ310" s="271"/>
      <c r="NAA310" s="275"/>
      <c r="NAB310" s="271"/>
      <c r="NAC310" s="275"/>
      <c r="NAD310" s="271"/>
      <c r="NAE310" s="275"/>
      <c r="NAF310" s="271"/>
      <c r="NAG310" s="275"/>
      <c r="NAH310" s="271"/>
      <c r="NAI310" s="275"/>
      <c r="NAJ310" s="271"/>
      <c r="NAK310" s="275"/>
      <c r="NAL310" s="271"/>
      <c r="NAM310" s="275"/>
      <c r="NAN310" s="271"/>
      <c r="NAO310" s="275"/>
      <c r="NAP310" s="271"/>
      <c r="NAQ310" s="275"/>
      <c r="NAR310" s="271"/>
      <c r="NAS310" s="275"/>
      <c r="NAT310" s="271"/>
      <c r="NAU310" s="275"/>
      <c r="NAV310" s="271"/>
      <c r="NAW310" s="275"/>
      <c r="NAX310" s="271"/>
      <c r="NAY310" s="275"/>
      <c r="NAZ310" s="271"/>
      <c r="NBA310" s="275"/>
      <c r="NBB310" s="271"/>
      <c r="NBC310" s="275"/>
      <c r="NBD310" s="271"/>
      <c r="NBE310" s="275"/>
      <c r="NBF310" s="271"/>
      <c r="NBG310" s="275"/>
      <c r="NBH310" s="271"/>
      <c r="NBI310" s="275"/>
      <c r="NBJ310" s="271"/>
      <c r="NBK310" s="275"/>
      <c r="NBL310" s="271"/>
      <c r="NBM310" s="275"/>
      <c r="NBN310" s="271"/>
      <c r="NBO310" s="275"/>
      <c r="NBP310" s="271"/>
      <c r="NBQ310" s="275"/>
      <c r="NBR310" s="271"/>
      <c r="NBS310" s="275"/>
      <c r="NBT310" s="271"/>
      <c r="NBU310" s="275"/>
      <c r="NBV310" s="271"/>
      <c r="NBW310" s="275"/>
      <c r="NBX310" s="271"/>
      <c r="NBY310" s="275"/>
      <c r="NBZ310" s="271"/>
      <c r="NCA310" s="275"/>
      <c r="NCB310" s="271"/>
      <c r="NCC310" s="275"/>
      <c r="NCD310" s="271"/>
      <c r="NCE310" s="275"/>
      <c r="NCF310" s="271"/>
      <c r="NCG310" s="275"/>
      <c r="NCH310" s="271"/>
      <c r="NCI310" s="275"/>
      <c r="NCJ310" s="271"/>
      <c r="NCK310" s="275"/>
      <c r="NCL310" s="271"/>
      <c r="NCM310" s="275"/>
      <c r="NCN310" s="271"/>
      <c r="NCO310" s="275"/>
      <c r="NCP310" s="271"/>
      <c r="NCQ310" s="275"/>
      <c r="NCR310" s="271"/>
      <c r="NCS310" s="275"/>
      <c r="NCT310" s="271"/>
      <c r="NCU310" s="275"/>
      <c r="NCV310" s="271"/>
      <c r="NCW310" s="275"/>
      <c r="NCX310" s="271"/>
      <c r="NCY310" s="275"/>
      <c r="NCZ310" s="271"/>
      <c r="NDA310" s="275"/>
      <c r="NDB310" s="271"/>
      <c r="NDC310" s="275"/>
      <c r="NDD310" s="271"/>
      <c r="NDE310" s="275"/>
      <c r="NDF310" s="271"/>
      <c r="NDG310" s="275"/>
      <c r="NDH310" s="271"/>
      <c r="NDI310" s="275"/>
      <c r="NDJ310" s="271"/>
      <c r="NDK310" s="275"/>
      <c r="NDL310" s="271"/>
      <c r="NDM310" s="275"/>
      <c r="NDN310" s="271"/>
      <c r="NDO310" s="275"/>
      <c r="NDP310" s="271"/>
      <c r="NDQ310" s="275"/>
      <c r="NDR310" s="271"/>
      <c r="NDS310" s="275"/>
      <c r="NDT310" s="271"/>
      <c r="NDU310" s="275"/>
      <c r="NDV310" s="271"/>
      <c r="NDW310" s="275"/>
      <c r="NDX310" s="271"/>
      <c r="NDY310" s="275"/>
      <c r="NDZ310" s="271"/>
      <c r="NEA310" s="275"/>
      <c r="NEB310" s="271"/>
      <c r="NEC310" s="275"/>
      <c r="NED310" s="271"/>
      <c r="NEE310" s="275"/>
      <c r="NEF310" s="271"/>
      <c r="NEG310" s="275"/>
      <c r="NEH310" s="271"/>
      <c r="NEI310" s="275"/>
      <c r="NEJ310" s="271"/>
      <c r="NEK310" s="275"/>
      <c r="NEL310" s="271"/>
      <c r="NEM310" s="275"/>
      <c r="NEN310" s="271"/>
      <c r="NEO310" s="275"/>
      <c r="NEP310" s="271"/>
      <c r="NEQ310" s="275"/>
      <c r="NER310" s="271"/>
      <c r="NES310" s="275"/>
      <c r="NET310" s="271"/>
      <c r="NEU310" s="275"/>
      <c r="NEV310" s="271"/>
      <c r="NEW310" s="275"/>
      <c r="NEX310" s="271"/>
      <c r="NEY310" s="275"/>
      <c r="NEZ310" s="271"/>
      <c r="NFA310" s="275"/>
      <c r="NFB310" s="271"/>
      <c r="NFC310" s="275"/>
      <c r="NFD310" s="271"/>
      <c r="NFE310" s="275"/>
      <c r="NFF310" s="271"/>
      <c r="NFG310" s="275"/>
      <c r="NFH310" s="271"/>
      <c r="NFI310" s="275"/>
      <c r="NFJ310" s="271"/>
      <c r="NFK310" s="275"/>
      <c r="NFL310" s="271"/>
      <c r="NFM310" s="275"/>
      <c r="NFN310" s="271"/>
      <c r="NFO310" s="275"/>
      <c r="NFP310" s="271"/>
      <c r="NFQ310" s="275"/>
      <c r="NFR310" s="271"/>
      <c r="NFS310" s="275"/>
      <c r="NFT310" s="271"/>
      <c r="NFU310" s="275"/>
      <c r="NFV310" s="271"/>
      <c r="NFW310" s="275"/>
      <c r="NFX310" s="271"/>
      <c r="NFY310" s="275"/>
      <c r="NFZ310" s="271"/>
      <c r="NGA310" s="275"/>
      <c r="NGB310" s="271"/>
      <c r="NGC310" s="275"/>
      <c r="NGD310" s="271"/>
      <c r="NGE310" s="275"/>
      <c r="NGF310" s="271"/>
      <c r="NGG310" s="275"/>
      <c r="NGH310" s="271"/>
      <c r="NGI310" s="275"/>
      <c r="NGJ310" s="271"/>
      <c r="NGK310" s="275"/>
      <c r="NGL310" s="271"/>
      <c r="NGM310" s="275"/>
      <c r="NGN310" s="271"/>
      <c r="NGO310" s="275"/>
      <c r="NGP310" s="271"/>
      <c r="NGQ310" s="275"/>
      <c r="NGR310" s="271"/>
      <c r="NGS310" s="275"/>
      <c r="NGT310" s="271"/>
      <c r="NGU310" s="275"/>
      <c r="NGV310" s="271"/>
      <c r="NGW310" s="275"/>
      <c r="NGX310" s="271"/>
      <c r="NGY310" s="275"/>
      <c r="NGZ310" s="271"/>
      <c r="NHA310" s="275"/>
      <c r="NHB310" s="271"/>
      <c r="NHC310" s="275"/>
      <c r="NHD310" s="271"/>
      <c r="NHE310" s="275"/>
      <c r="NHF310" s="271"/>
      <c r="NHG310" s="275"/>
      <c r="NHH310" s="271"/>
      <c r="NHI310" s="275"/>
      <c r="NHJ310" s="271"/>
      <c r="NHK310" s="275"/>
      <c r="NHL310" s="271"/>
      <c r="NHM310" s="275"/>
      <c r="NHN310" s="271"/>
      <c r="NHO310" s="275"/>
      <c r="NHP310" s="271"/>
      <c r="NHQ310" s="275"/>
      <c r="NHR310" s="271"/>
      <c r="NHS310" s="275"/>
      <c r="NHT310" s="271"/>
      <c r="NHU310" s="275"/>
      <c r="NHV310" s="271"/>
      <c r="NHW310" s="275"/>
      <c r="NHX310" s="271"/>
      <c r="NHY310" s="275"/>
      <c r="NHZ310" s="271"/>
      <c r="NIA310" s="275"/>
      <c r="NIB310" s="271"/>
      <c r="NIC310" s="275"/>
      <c r="NID310" s="271"/>
      <c r="NIE310" s="275"/>
      <c r="NIF310" s="271"/>
      <c r="NIG310" s="275"/>
      <c r="NIH310" s="271"/>
      <c r="NII310" s="275"/>
      <c r="NIJ310" s="271"/>
      <c r="NIK310" s="275"/>
      <c r="NIL310" s="271"/>
      <c r="NIM310" s="275"/>
      <c r="NIN310" s="271"/>
      <c r="NIO310" s="275"/>
      <c r="NIP310" s="271"/>
      <c r="NIQ310" s="275"/>
      <c r="NIR310" s="271"/>
      <c r="NIS310" s="275"/>
      <c r="NIT310" s="271"/>
      <c r="NIU310" s="275"/>
      <c r="NIV310" s="271"/>
      <c r="NIW310" s="275"/>
      <c r="NIX310" s="271"/>
      <c r="NIY310" s="275"/>
      <c r="NIZ310" s="271"/>
      <c r="NJA310" s="275"/>
      <c r="NJB310" s="271"/>
      <c r="NJC310" s="275"/>
      <c r="NJD310" s="271"/>
      <c r="NJE310" s="275"/>
      <c r="NJF310" s="271"/>
      <c r="NJG310" s="275"/>
      <c r="NJH310" s="271"/>
      <c r="NJI310" s="275"/>
      <c r="NJJ310" s="271"/>
      <c r="NJK310" s="275"/>
      <c r="NJL310" s="271"/>
      <c r="NJM310" s="275"/>
      <c r="NJN310" s="271"/>
      <c r="NJO310" s="275"/>
      <c r="NJP310" s="271"/>
      <c r="NJQ310" s="275"/>
      <c r="NJR310" s="271"/>
      <c r="NJS310" s="275"/>
      <c r="NJT310" s="271"/>
      <c r="NJU310" s="275"/>
      <c r="NJV310" s="271"/>
      <c r="NJW310" s="275"/>
      <c r="NJX310" s="271"/>
      <c r="NJY310" s="275"/>
      <c r="NJZ310" s="271"/>
      <c r="NKA310" s="275"/>
      <c r="NKB310" s="271"/>
      <c r="NKC310" s="275"/>
      <c r="NKD310" s="271"/>
      <c r="NKE310" s="275"/>
      <c r="NKF310" s="271"/>
      <c r="NKG310" s="275"/>
      <c r="NKH310" s="271"/>
      <c r="NKI310" s="275"/>
      <c r="NKJ310" s="271"/>
      <c r="NKK310" s="275"/>
      <c r="NKL310" s="271"/>
      <c r="NKM310" s="275"/>
      <c r="NKN310" s="271"/>
      <c r="NKO310" s="275"/>
      <c r="NKP310" s="271"/>
      <c r="NKQ310" s="275"/>
      <c r="NKR310" s="271"/>
      <c r="NKS310" s="275"/>
      <c r="NKT310" s="271"/>
      <c r="NKU310" s="275"/>
      <c r="NKV310" s="271"/>
      <c r="NKW310" s="275"/>
      <c r="NKX310" s="271"/>
      <c r="NKY310" s="275"/>
      <c r="NKZ310" s="271"/>
      <c r="NLA310" s="275"/>
      <c r="NLB310" s="271"/>
      <c r="NLC310" s="275"/>
      <c r="NLD310" s="271"/>
      <c r="NLE310" s="275"/>
      <c r="NLF310" s="271"/>
      <c r="NLG310" s="275"/>
      <c r="NLH310" s="271"/>
      <c r="NLI310" s="275"/>
      <c r="NLJ310" s="271"/>
      <c r="NLK310" s="275"/>
      <c r="NLL310" s="271"/>
      <c r="NLM310" s="275"/>
      <c r="NLN310" s="271"/>
      <c r="NLO310" s="275"/>
      <c r="NLP310" s="271"/>
      <c r="NLQ310" s="275"/>
      <c r="NLR310" s="271"/>
      <c r="NLS310" s="275"/>
      <c r="NLT310" s="271"/>
      <c r="NLU310" s="275"/>
      <c r="NLV310" s="271"/>
      <c r="NLW310" s="275"/>
      <c r="NLX310" s="271"/>
      <c r="NLY310" s="275"/>
      <c r="NLZ310" s="271"/>
      <c r="NMA310" s="275"/>
      <c r="NMB310" s="271"/>
      <c r="NMC310" s="275"/>
      <c r="NMD310" s="271"/>
      <c r="NME310" s="275"/>
      <c r="NMF310" s="271"/>
      <c r="NMG310" s="275"/>
      <c r="NMH310" s="271"/>
      <c r="NMI310" s="275"/>
      <c r="NMJ310" s="271"/>
      <c r="NMK310" s="275"/>
      <c r="NML310" s="271"/>
      <c r="NMM310" s="275"/>
      <c r="NMN310" s="271"/>
      <c r="NMO310" s="275"/>
      <c r="NMP310" s="271"/>
      <c r="NMQ310" s="275"/>
      <c r="NMR310" s="271"/>
      <c r="NMS310" s="275"/>
      <c r="NMT310" s="271"/>
      <c r="NMU310" s="275"/>
      <c r="NMV310" s="271"/>
      <c r="NMW310" s="275"/>
      <c r="NMX310" s="271"/>
      <c r="NMY310" s="275"/>
      <c r="NMZ310" s="271"/>
      <c r="NNA310" s="275"/>
      <c r="NNB310" s="271"/>
      <c r="NNC310" s="275"/>
      <c r="NND310" s="271"/>
      <c r="NNE310" s="275"/>
      <c r="NNF310" s="271"/>
      <c r="NNG310" s="275"/>
      <c r="NNH310" s="271"/>
      <c r="NNI310" s="275"/>
      <c r="NNJ310" s="271"/>
      <c r="NNK310" s="275"/>
      <c r="NNL310" s="271"/>
      <c r="NNM310" s="275"/>
      <c r="NNN310" s="271"/>
      <c r="NNO310" s="275"/>
      <c r="NNP310" s="271"/>
      <c r="NNQ310" s="275"/>
      <c r="NNR310" s="271"/>
      <c r="NNS310" s="275"/>
      <c r="NNT310" s="271"/>
      <c r="NNU310" s="275"/>
      <c r="NNV310" s="271"/>
      <c r="NNW310" s="275"/>
      <c r="NNX310" s="271"/>
      <c r="NNY310" s="275"/>
      <c r="NNZ310" s="271"/>
      <c r="NOA310" s="275"/>
      <c r="NOB310" s="271"/>
      <c r="NOC310" s="275"/>
      <c r="NOD310" s="271"/>
      <c r="NOE310" s="275"/>
      <c r="NOF310" s="271"/>
      <c r="NOG310" s="275"/>
      <c r="NOH310" s="271"/>
      <c r="NOI310" s="275"/>
      <c r="NOJ310" s="271"/>
      <c r="NOK310" s="275"/>
      <c r="NOL310" s="271"/>
      <c r="NOM310" s="275"/>
      <c r="NON310" s="271"/>
      <c r="NOO310" s="275"/>
      <c r="NOP310" s="271"/>
      <c r="NOQ310" s="275"/>
      <c r="NOR310" s="271"/>
      <c r="NOS310" s="275"/>
      <c r="NOT310" s="271"/>
      <c r="NOU310" s="275"/>
      <c r="NOV310" s="271"/>
      <c r="NOW310" s="275"/>
      <c r="NOX310" s="271"/>
      <c r="NOY310" s="275"/>
      <c r="NOZ310" s="271"/>
      <c r="NPA310" s="275"/>
      <c r="NPB310" s="271"/>
      <c r="NPC310" s="275"/>
      <c r="NPD310" s="271"/>
      <c r="NPE310" s="275"/>
      <c r="NPF310" s="271"/>
      <c r="NPG310" s="275"/>
      <c r="NPH310" s="271"/>
      <c r="NPI310" s="275"/>
      <c r="NPJ310" s="271"/>
      <c r="NPK310" s="275"/>
      <c r="NPL310" s="271"/>
      <c r="NPM310" s="275"/>
      <c r="NPN310" s="271"/>
      <c r="NPO310" s="275"/>
      <c r="NPP310" s="271"/>
      <c r="NPQ310" s="275"/>
      <c r="NPR310" s="271"/>
      <c r="NPS310" s="275"/>
      <c r="NPT310" s="271"/>
      <c r="NPU310" s="275"/>
      <c r="NPV310" s="271"/>
      <c r="NPW310" s="275"/>
      <c r="NPX310" s="271"/>
      <c r="NPY310" s="275"/>
      <c r="NPZ310" s="271"/>
      <c r="NQA310" s="275"/>
      <c r="NQB310" s="271"/>
      <c r="NQC310" s="275"/>
      <c r="NQD310" s="271"/>
      <c r="NQE310" s="275"/>
      <c r="NQF310" s="271"/>
      <c r="NQG310" s="275"/>
      <c r="NQH310" s="271"/>
      <c r="NQI310" s="275"/>
      <c r="NQJ310" s="271"/>
      <c r="NQK310" s="275"/>
      <c r="NQL310" s="271"/>
      <c r="NQM310" s="275"/>
      <c r="NQN310" s="271"/>
      <c r="NQO310" s="275"/>
      <c r="NQP310" s="271"/>
      <c r="NQQ310" s="275"/>
      <c r="NQR310" s="271"/>
      <c r="NQS310" s="275"/>
      <c r="NQT310" s="271"/>
      <c r="NQU310" s="275"/>
      <c r="NQV310" s="271"/>
      <c r="NQW310" s="275"/>
      <c r="NQX310" s="271"/>
      <c r="NQY310" s="275"/>
      <c r="NQZ310" s="271"/>
      <c r="NRA310" s="275"/>
      <c r="NRB310" s="271"/>
      <c r="NRC310" s="275"/>
      <c r="NRD310" s="271"/>
      <c r="NRE310" s="275"/>
      <c r="NRF310" s="271"/>
      <c r="NRG310" s="275"/>
      <c r="NRH310" s="271"/>
      <c r="NRI310" s="275"/>
      <c r="NRJ310" s="271"/>
      <c r="NRK310" s="275"/>
      <c r="NRL310" s="271"/>
      <c r="NRM310" s="275"/>
      <c r="NRN310" s="271"/>
      <c r="NRO310" s="275"/>
      <c r="NRP310" s="271"/>
      <c r="NRQ310" s="275"/>
      <c r="NRR310" s="271"/>
      <c r="NRS310" s="275"/>
      <c r="NRT310" s="271"/>
      <c r="NRU310" s="275"/>
      <c r="NRV310" s="271"/>
      <c r="NRW310" s="275"/>
      <c r="NRX310" s="271"/>
      <c r="NRY310" s="275"/>
      <c r="NRZ310" s="271"/>
      <c r="NSA310" s="275"/>
      <c r="NSB310" s="271"/>
      <c r="NSC310" s="275"/>
      <c r="NSD310" s="271"/>
      <c r="NSE310" s="275"/>
      <c r="NSF310" s="271"/>
      <c r="NSG310" s="275"/>
      <c r="NSH310" s="271"/>
      <c r="NSI310" s="275"/>
      <c r="NSJ310" s="271"/>
      <c r="NSK310" s="275"/>
      <c r="NSL310" s="271"/>
      <c r="NSM310" s="275"/>
      <c r="NSN310" s="271"/>
      <c r="NSO310" s="275"/>
      <c r="NSP310" s="271"/>
      <c r="NSQ310" s="275"/>
      <c r="NSR310" s="271"/>
      <c r="NSS310" s="275"/>
      <c r="NST310" s="271"/>
      <c r="NSU310" s="275"/>
      <c r="NSV310" s="271"/>
      <c r="NSW310" s="275"/>
      <c r="NSX310" s="271"/>
      <c r="NSY310" s="275"/>
      <c r="NSZ310" s="271"/>
      <c r="NTA310" s="275"/>
      <c r="NTB310" s="271"/>
      <c r="NTC310" s="275"/>
      <c r="NTD310" s="271"/>
      <c r="NTE310" s="275"/>
      <c r="NTF310" s="271"/>
      <c r="NTG310" s="275"/>
      <c r="NTH310" s="271"/>
      <c r="NTI310" s="275"/>
      <c r="NTJ310" s="271"/>
      <c r="NTK310" s="275"/>
      <c r="NTL310" s="271"/>
      <c r="NTM310" s="275"/>
      <c r="NTN310" s="271"/>
      <c r="NTO310" s="275"/>
      <c r="NTP310" s="271"/>
      <c r="NTQ310" s="275"/>
      <c r="NTR310" s="271"/>
      <c r="NTS310" s="275"/>
      <c r="NTT310" s="271"/>
      <c r="NTU310" s="275"/>
      <c r="NTV310" s="271"/>
      <c r="NTW310" s="275"/>
      <c r="NTX310" s="271"/>
      <c r="NTY310" s="275"/>
      <c r="NTZ310" s="271"/>
      <c r="NUA310" s="275"/>
      <c r="NUB310" s="271"/>
      <c r="NUC310" s="275"/>
      <c r="NUD310" s="271"/>
      <c r="NUE310" s="275"/>
      <c r="NUF310" s="271"/>
      <c r="NUG310" s="275"/>
      <c r="NUH310" s="271"/>
      <c r="NUI310" s="275"/>
      <c r="NUJ310" s="271"/>
      <c r="NUK310" s="275"/>
      <c r="NUL310" s="271"/>
      <c r="NUM310" s="275"/>
      <c r="NUN310" s="271"/>
      <c r="NUO310" s="275"/>
      <c r="NUP310" s="271"/>
      <c r="NUQ310" s="275"/>
      <c r="NUR310" s="271"/>
      <c r="NUS310" s="275"/>
      <c r="NUT310" s="271"/>
      <c r="NUU310" s="275"/>
      <c r="NUV310" s="271"/>
      <c r="NUW310" s="275"/>
      <c r="NUX310" s="271"/>
      <c r="NUY310" s="275"/>
      <c r="NUZ310" s="271"/>
      <c r="NVA310" s="275"/>
      <c r="NVB310" s="271"/>
      <c r="NVC310" s="275"/>
      <c r="NVD310" s="271"/>
      <c r="NVE310" s="275"/>
      <c r="NVF310" s="271"/>
      <c r="NVG310" s="275"/>
      <c r="NVH310" s="271"/>
      <c r="NVI310" s="275"/>
      <c r="NVJ310" s="271"/>
      <c r="NVK310" s="275"/>
      <c r="NVL310" s="271"/>
      <c r="NVM310" s="275"/>
      <c r="NVN310" s="271"/>
      <c r="NVO310" s="275"/>
      <c r="NVP310" s="271"/>
      <c r="NVQ310" s="275"/>
      <c r="NVR310" s="271"/>
      <c r="NVS310" s="275"/>
      <c r="NVT310" s="271"/>
      <c r="NVU310" s="275"/>
      <c r="NVV310" s="271"/>
      <c r="NVW310" s="275"/>
      <c r="NVX310" s="271"/>
      <c r="NVY310" s="275"/>
      <c r="NVZ310" s="271"/>
      <c r="NWA310" s="275"/>
      <c r="NWB310" s="271"/>
      <c r="NWC310" s="275"/>
      <c r="NWD310" s="271"/>
      <c r="NWE310" s="275"/>
      <c r="NWF310" s="271"/>
      <c r="NWG310" s="275"/>
      <c r="NWH310" s="271"/>
      <c r="NWI310" s="275"/>
      <c r="NWJ310" s="271"/>
      <c r="NWK310" s="275"/>
      <c r="NWL310" s="271"/>
      <c r="NWM310" s="275"/>
      <c r="NWN310" s="271"/>
      <c r="NWO310" s="275"/>
      <c r="NWP310" s="271"/>
      <c r="NWQ310" s="275"/>
      <c r="NWR310" s="271"/>
      <c r="NWS310" s="275"/>
      <c r="NWT310" s="271"/>
      <c r="NWU310" s="275"/>
      <c r="NWV310" s="271"/>
      <c r="NWW310" s="275"/>
      <c r="NWX310" s="271"/>
      <c r="NWY310" s="275"/>
      <c r="NWZ310" s="271"/>
      <c r="NXA310" s="275"/>
      <c r="NXB310" s="271"/>
      <c r="NXC310" s="275"/>
      <c r="NXD310" s="271"/>
      <c r="NXE310" s="275"/>
      <c r="NXF310" s="271"/>
      <c r="NXG310" s="275"/>
      <c r="NXH310" s="271"/>
      <c r="NXI310" s="275"/>
      <c r="NXJ310" s="271"/>
      <c r="NXK310" s="275"/>
      <c r="NXL310" s="271"/>
      <c r="NXM310" s="275"/>
      <c r="NXN310" s="271"/>
      <c r="NXO310" s="275"/>
      <c r="NXP310" s="271"/>
      <c r="NXQ310" s="275"/>
      <c r="NXR310" s="271"/>
      <c r="NXS310" s="275"/>
      <c r="NXT310" s="271"/>
      <c r="NXU310" s="275"/>
      <c r="NXV310" s="271"/>
      <c r="NXW310" s="275"/>
      <c r="NXX310" s="271"/>
      <c r="NXY310" s="275"/>
      <c r="NXZ310" s="271"/>
      <c r="NYA310" s="275"/>
      <c r="NYB310" s="271"/>
      <c r="NYC310" s="275"/>
      <c r="NYD310" s="271"/>
      <c r="NYE310" s="275"/>
      <c r="NYF310" s="271"/>
      <c r="NYG310" s="275"/>
      <c r="NYH310" s="271"/>
      <c r="NYI310" s="275"/>
      <c r="NYJ310" s="271"/>
      <c r="NYK310" s="275"/>
      <c r="NYL310" s="271"/>
      <c r="NYM310" s="275"/>
      <c r="NYN310" s="271"/>
      <c r="NYO310" s="275"/>
      <c r="NYP310" s="271"/>
      <c r="NYQ310" s="275"/>
      <c r="NYR310" s="271"/>
      <c r="NYS310" s="275"/>
      <c r="NYT310" s="271"/>
      <c r="NYU310" s="275"/>
      <c r="NYV310" s="271"/>
      <c r="NYW310" s="275"/>
      <c r="NYX310" s="271"/>
      <c r="NYY310" s="275"/>
      <c r="NYZ310" s="271"/>
      <c r="NZA310" s="275"/>
      <c r="NZB310" s="271"/>
      <c r="NZC310" s="275"/>
      <c r="NZD310" s="271"/>
      <c r="NZE310" s="275"/>
      <c r="NZF310" s="271"/>
      <c r="NZG310" s="275"/>
      <c r="NZH310" s="271"/>
      <c r="NZI310" s="275"/>
      <c r="NZJ310" s="271"/>
      <c r="NZK310" s="275"/>
      <c r="NZL310" s="271"/>
      <c r="NZM310" s="275"/>
      <c r="NZN310" s="271"/>
      <c r="NZO310" s="275"/>
      <c r="NZP310" s="271"/>
      <c r="NZQ310" s="275"/>
      <c r="NZR310" s="271"/>
      <c r="NZS310" s="275"/>
      <c r="NZT310" s="271"/>
      <c r="NZU310" s="275"/>
      <c r="NZV310" s="271"/>
      <c r="NZW310" s="275"/>
      <c r="NZX310" s="271"/>
      <c r="NZY310" s="275"/>
      <c r="NZZ310" s="271"/>
      <c r="OAA310" s="275"/>
      <c r="OAB310" s="271"/>
      <c r="OAC310" s="275"/>
      <c r="OAD310" s="271"/>
      <c r="OAE310" s="275"/>
      <c r="OAF310" s="271"/>
      <c r="OAG310" s="275"/>
      <c r="OAH310" s="271"/>
      <c r="OAI310" s="275"/>
      <c r="OAJ310" s="271"/>
      <c r="OAK310" s="275"/>
      <c r="OAL310" s="271"/>
      <c r="OAM310" s="275"/>
      <c r="OAN310" s="271"/>
      <c r="OAO310" s="275"/>
      <c r="OAP310" s="271"/>
      <c r="OAQ310" s="275"/>
      <c r="OAR310" s="271"/>
      <c r="OAS310" s="275"/>
      <c r="OAT310" s="271"/>
      <c r="OAU310" s="275"/>
      <c r="OAV310" s="271"/>
      <c r="OAW310" s="275"/>
      <c r="OAX310" s="271"/>
      <c r="OAY310" s="275"/>
      <c r="OAZ310" s="271"/>
      <c r="OBA310" s="275"/>
      <c r="OBB310" s="271"/>
      <c r="OBC310" s="275"/>
      <c r="OBD310" s="271"/>
      <c r="OBE310" s="275"/>
      <c r="OBF310" s="271"/>
      <c r="OBG310" s="275"/>
      <c r="OBH310" s="271"/>
      <c r="OBI310" s="275"/>
      <c r="OBJ310" s="271"/>
      <c r="OBK310" s="275"/>
      <c r="OBL310" s="271"/>
      <c r="OBM310" s="275"/>
      <c r="OBN310" s="271"/>
      <c r="OBO310" s="275"/>
      <c r="OBP310" s="271"/>
      <c r="OBQ310" s="275"/>
      <c r="OBR310" s="271"/>
      <c r="OBS310" s="275"/>
      <c r="OBT310" s="271"/>
      <c r="OBU310" s="275"/>
      <c r="OBV310" s="271"/>
      <c r="OBW310" s="275"/>
      <c r="OBX310" s="271"/>
      <c r="OBY310" s="275"/>
      <c r="OBZ310" s="271"/>
      <c r="OCA310" s="275"/>
      <c r="OCB310" s="271"/>
      <c r="OCC310" s="275"/>
      <c r="OCD310" s="271"/>
      <c r="OCE310" s="275"/>
      <c r="OCF310" s="271"/>
      <c r="OCG310" s="275"/>
      <c r="OCH310" s="271"/>
      <c r="OCI310" s="275"/>
      <c r="OCJ310" s="271"/>
      <c r="OCK310" s="275"/>
      <c r="OCL310" s="271"/>
      <c r="OCM310" s="275"/>
      <c r="OCN310" s="271"/>
      <c r="OCO310" s="275"/>
      <c r="OCP310" s="271"/>
      <c r="OCQ310" s="275"/>
      <c r="OCR310" s="271"/>
      <c r="OCS310" s="275"/>
      <c r="OCT310" s="271"/>
      <c r="OCU310" s="275"/>
      <c r="OCV310" s="271"/>
      <c r="OCW310" s="275"/>
      <c r="OCX310" s="271"/>
      <c r="OCY310" s="275"/>
      <c r="OCZ310" s="271"/>
      <c r="ODA310" s="275"/>
      <c r="ODB310" s="271"/>
      <c r="ODC310" s="275"/>
      <c r="ODD310" s="271"/>
      <c r="ODE310" s="275"/>
      <c r="ODF310" s="271"/>
      <c r="ODG310" s="275"/>
      <c r="ODH310" s="271"/>
      <c r="ODI310" s="275"/>
      <c r="ODJ310" s="271"/>
      <c r="ODK310" s="275"/>
      <c r="ODL310" s="271"/>
      <c r="ODM310" s="275"/>
      <c r="ODN310" s="271"/>
      <c r="ODO310" s="275"/>
      <c r="ODP310" s="271"/>
      <c r="ODQ310" s="275"/>
      <c r="ODR310" s="271"/>
      <c r="ODS310" s="275"/>
      <c r="ODT310" s="271"/>
      <c r="ODU310" s="275"/>
      <c r="ODV310" s="271"/>
      <c r="ODW310" s="275"/>
      <c r="ODX310" s="271"/>
      <c r="ODY310" s="275"/>
      <c r="ODZ310" s="271"/>
      <c r="OEA310" s="275"/>
      <c r="OEB310" s="271"/>
      <c r="OEC310" s="275"/>
      <c r="OED310" s="271"/>
      <c r="OEE310" s="275"/>
      <c r="OEF310" s="271"/>
      <c r="OEG310" s="275"/>
      <c r="OEH310" s="271"/>
      <c r="OEI310" s="275"/>
      <c r="OEJ310" s="271"/>
      <c r="OEK310" s="275"/>
      <c r="OEL310" s="271"/>
      <c r="OEM310" s="275"/>
      <c r="OEN310" s="271"/>
      <c r="OEO310" s="275"/>
      <c r="OEP310" s="271"/>
      <c r="OEQ310" s="275"/>
      <c r="OER310" s="271"/>
      <c r="OES310" s="275"/>
      <c r="OET310" s="271"/>
      <c r="OEU310" s="275"/>
      <c r="OEV310" s="271"/>
      <c r="OEW310" s="275"/>
      <c r="OEX310" s="271"/>
      <c r="OEY310" s="275"/>
      <c r="OEZ310" s="271"/>
      <c r="OFA310" s="275"/>
      <c r="OFB310" s="271"/>
      <c r="OFC310" s="275"/>
      <c r="OFD310" s="271"/>
      <c r="OFE310" s="275"/>
      <c r="OFF310" s="271"/>
      <c r="OFG310" s="275"/>
      <c r="OFH310" s="271"/>
      <c r="OFI310" s="275"/>
      <c r="OFJ310" s="271"/>
      <c r="OFK310" s="275"/>
      <c r="OFL310" s="271"/>
      <c r="OFM310" s="275"/>
      <c r="OFN310" s="271"/>
      <c r="OFO310" s="275"/>
      <c r="OFP310" s="271"/>
      <c r="OFQ310" s="275"/>
      <c r="OFR310" s="271"/>
      <c r="OFS310" s="275"/>
      <c r="OFT310" s="271"/>
      <c r="OFU310" s="275"/>
      <c r="OFV310" s="271"/>
      <c r="OFW310" s="275"/>
      <c r="OFX310" s="271"/>
      <c r="OFY310" s="275"/>
      <c r="OFZ310" s="271"/>
      <c r="OGA310" s="275"/>
      <c r="OGB310" s="271"/>
      <c r="OGC310" s="275"/>
      <c r="OGD310" s="271"/>
      <c r="OGE310" s="275"/>
      <c r="OGF310" s="271"/>
      <c r="OGG310" s="275"/>
      <c r="OGH310" s="271"/>
      <c r="OGI310" s="275"/>
      <c r="OGJ310" s="271"/>
      <c r="OGK310" s="275"/>
      <c r="OGL310" s="271"/>
      <c r="OGM310" s="275"/>
      <c r="OGN310" s="271"/>
      <c r="OGO310" s="275"/>
      <c r="OGP310" s="271"/>
      <c r="OGQ310" s="275"/>
      <c r="OGR310" s="271"/>
      <c r="OGS310" s="275"/>
      <c r="OGT310" s="271"/>
      <c r="OGU310" s="275"/>
      <c r="OGV310" s="271"/>
      <c r="OGW310" s="275"/>
      <c r="OGX310" s="271"/>
      <c r="OGY310" s="275"/>
      <c r="OGZ310" s="271"/>
      <c r="OHA310" s="275"/>
      <c r="OHB310" s="271"/>
      <c r="OHC310" s="275"/>
      <c r="OHD310" s="271"/>
      <c r="OHE310" s="275"/>
      <c r="OHF310" s="271"/>
      <c r="OHG310" s="275"/>
      <c r="OHH310" s="271"/>
      <c r="OHI310" s="275"/>
      <c r="OHJ310" s="271"/>
      <c r="OHK310" s="275"/>
      <c r="OHL310" s="271"/>
      <c r="OHM310" s="275"/>
      <c r="OHN310" s="271"/>
      <c r="OHO310" s="275"/>
      <c r="OHP310" s="271"/>
      <c r="OHQ310" s="275"/>
      <c r="OHR310" s="271"/>
      <c r="OHS310" s="275"/>
      <c r="OHT310" s="271"/>
      <c r="OHU310" s="275"/>
      <c r="OHV310" s="271"/>
      <c r="OHW310" s="275"/>
      <c r="OHX310" s="271"/>
      <c r="OHY310" s="275"/>
      <c r="OHZ310" s="271"/>
      <c r="OIA310" s="275"/>
      <c r="OIB310" s="271"/>
      <c r="OIC310" s="275"/>
      <c r="OID310" s="271"/>
      <c r="OIE310" s="275"/>
      <c r="OIF310" s="271"/>
      <c r="OIG310" s="275"/>
      <c r="OIH310" s="271"/>
      <c r="OII310" s="275"/>
      <c r="OIJ310" s="271"/>
      <c r="OIK310" s="275"/>
      <c r="OIL310" s="271"/>
      <c r="OIM310" s="275"/>
      <c r="OIN310" s="271"/>
      <c r="OIO310" s="275"/>
      <c r="OIP310" s="271"/>
      <c r="OIQ310" s="275"/>
      <c r="OIR310" s="271"/>
      <c r="OIS310" s="275"/>
      <c r="OIT310" s="271"/>
      <c r="OIU310" s="275"/>
      <c r="OIV310" s="271"/>
      <c r="OIW310" s="275"/>
      <c r="OIX310" s="271"/>
      <c r="OIY310" s="275"/>
      <c r="OIZ310" s="271"/>
      <c r="OJA310" s="275"/>
      <c r="OJB310" s="271"/>
      <c r="OJC310" s="275"/>
      <c r="OJD310" s="271"/>
      <c r="OJE310" s="275"/>
      <c r="OJF310" s="271"/>
      <c r="OJG310" s="275"/>
      <c r="OJH310" s="271"/>
      <c r="OJI310" s="275"/>
      <c r="OJJ310" s="271"/>
      <c r="OJK310" s="275"/>
      <c r="OJL310" s="271"/>
      <c r="OJM310" s="275"/>
      <c r="OJN310" s="271"/>
      <c r="OJO310" s="275"/>
      <c r="OJP310" s="271"/>
      <c r="OJQ310" s="275"/>
      <c r="OJR310" s="271"/>
      <c r="OJS310" s="275"/>
      <c r="OJT310" s="271"/>
      <c r="OJU310" s="275"/>
      <c r="OJV310" s="271"/>
      <c r="OJW310" s="275"/>
      <c r="OJX310" s="271"/>
      <c r="OJY310" s="275"/>
      <c r="OJZ310" s="271"/>
      <c r="OKA310" s="275"/>
      <c r="OKB310" s="271"/>
      <c r="OKC310" s="275"/>
      <c r="OKD310" s="271"/>
      <c r="OKE310" s="275"/>
      <c r="OKF310" s="271"/>
      <c r="OKG310" s="275"/>
      <c r="OKH310" s="271"/>
      <c r="OKI310" s="275"/>
      <c r="OKJ310" s="271"/>
      <c r="OKK310" s="275"/>
      <c r="OKL310" s="271"/>
      <c r="OKM310" s="275"/>
      <c r="OKN310" s="271"/>
      <c r="OKO310" s="275"/>
      <c r="OKP310" s="271"/>
      <c r="OKQ310" s="275"/>
      <c r="OKR310" s="271"/>
      <c r="OKS310" s="275"/>
      <c r="OKT310" s="271"/>
      <c r="OKU310" s="275"/>
      <c r="OKV310" s="271"/>
      <c r="OKW310" s="275"/>
      <c r="OKX310" s="271"/>
      <c r="OKY310" s="275"/>
      <c r="OKZ310" s="271"/>
      <c r="OLA310" s="275"/>
      <c r="OLB310" s="271"/>
      <c r="OLC310" s="275"/>
      <c r="OLD310" s="271"/>
      <c r="OLE310" s="275"/>
      <c r="OLF310" s="271"/>
      <c r="OLG310" s="275"/>
      <c r="OLH310" s="271"/>
      <c r="OLI310" s="275"/>
      <c r="OLJ310" s="271"/>
      <c r="OLK310" s="275"/>
      <c r="OLL310" s="271"/>
      <c r="OLM310" s="275"/>
      <c r="OLN310" s="271"/>
      <c r="OLO310" s="275"/>
      <c r="OLP310" s="271"/>
      <c r="OLQ310" s="275"/>
      <c r="OLR310" s="271"/>
      <c r="OLS310" s="275"/>
      <c r="OLT310" s="271"/>
      <c r="OLU310" s="275"/>
      <c r="OLV310" s="271"/>
      <c r="OLW310" s="275"/>
      <c r="OLX310" s="271"/>
      <c r="OLY310" s="275"/>
      <c r="OLZ310" s="271"/>
      <c r="OMA310" s="275"/>
      <c r="OMB310" s="271"/>
      <c r="OMC310" s="275"/>
      <c r="OMD310" s="271"/>
      <c r="OME310" s="275"/>
      <c r="OMF310" s="271"/>
      <c r="OMG310" s="275"/>
      <c r="OMH310" s="271"/>
      <c r="OMI310" s="275"/>
      <c r="OMJ310" s="271"/>
      <c r="OMK310" s="275"/>
      <c r="OML310" s="271"/>
      <c r="OMM310" s="275"/>
      <c r="OMN310" s="271"/>
      <c r="OMO310" s="275"/>
      <c r="OMP310" s="271"/>
      <c r="OMQ310" s="275"/>
      <c r="OMR310" s="271"/>
      <c r="OMS310" s="275"/>
      <c r="OMT310" s="271"/>
      <c r="OMU310" s="275"/>
      <c r="OMV310" s="271"/>
      <c r="OMW310" s="275"/>
      <c r="OMX310" s="271"/>
      <c r="OMY310" s="275"/>
      <c r="OMZ310" s="271"/>
      <c r="ONA310" s="275"/>
      <c r="ONB310" s="271"/>
      <c r="ONC310" s="275"/>
      <c r="OND310" s="271"/>
      <c r="ONE310" s="275"/>
      <c r="ONF310" s="271"/>
      <c r="ONG310" s="275"/>
      <c r="ONH310" s="271"/>
      <c r="ONI310" s="275"/>
      <c r="ONJ310" s="271"/>
      <c r="ONK310" s="275"/>
      <c r="ONL310" s="271"/>
      <c r="ONM310" s="275"/>
      <c r="ONN310" s="271"/>
      <c r="ONO310" s="275"/>
      <c r="ONP310" s="271"/>
      <c r="ONQ310" s="275"/>
      <c r="ONR310" s="271"/>
      <c r="ONS310" s="275"/>
      <c r="ONT310" s="271"/>
      <c r="ONU310" s="275"/>
      <c r="ONV310" s="271"/>
      <c r="ONW310" s="275"/>
      <c r="ONX310" s="271"/>
      <c r="ONY310" s="275"/>
      <c r="ONZ310" s="271"/>
      <c r="OOA310" s="275"/>
      <c r="OOB310" s="271"/>
      <c r="OOC310" s="275"/>
      <c r="OOD310" s="271"/>
      <c r="OOE310" s="275"/>
      <c r="OOF310" s="271"/>
      <c r="OOG310" s="275"/>
      <c r="OOH310" s="271"/>
      <c r="OOI310" s="275"/>
      <c r="OOJ310" s="271"/>
      <c r="OOK310" s="275"/>
      <c r="OOL310" s="271"/>
      <c r="OOM310" s="275"/>
      <c r="OON310" s="271"/>
      <c r="OOO310" s="275"/>
      <c r="OOP310" s="271"/>
      <c r="OOQ310" s="275"/>
      <c r="OOR310" s="271"/>
      <c r="OOS310" s="275"/>
      <c r="OOT310" s="271"/>
      <c r="OOU310" s="275"/>
      <c r="OOV310" s="271"/>
      <c r="OOW310" s="275"/>
      <c r="OOX310" s="271"/>
      <c r="OOY310" s="275"/>
      <c r="OOZ310" s="271"/>
      <c r="OPA310" s="275"/>
      <c r="OPB310" s="271"/>
      <c r="OPC310" s="275"/>
      <c r="OPD310" s="271"/>
      <c r="OPE310" s="275"/>
      <c r="OPF310" s="271"/>
      <c r="OPG310" s="275"/>
      <c r="OPH310" s="271"/>
      <c r="OPI310" s="275"/>
      <c r="OPJ310" s="271"/>
      <c r="OPK310" s="275"/>
      <c r="OPL310" s="271"/>
      <c r="OPM310" s="275"/>
      <c r="OPN310" s="271"/>
      <c r="OPO310" s="275"/>
      <c r="OPP310" s="271"/>
      <c r="OPQ310" s="275"/>
      <c r="OPR310" s="271"/>
      <c r="OPS310" s="275"/>
      <c r="OPT310" s="271"/>
      <c r="OPU310" s="275"/>
      <c r="OPV310" s="271"/>
      <c r="OPW310" s="275"/>
      <c r="OPX310" s="271"/>
      <c r="OPY310" s="275"/>
      <c r="OPZ310" s="271"/>
      <c r="OQA310" s="275"/>
      <c r="OQB310" s="271"/>
      <c r="OQC310" s="275"/>
      <c r="OQD310" s="271"/>
      <c r="OQE310" s="275"/>
      <c r="OQF310" s="271"/>
      <c r="OQG310" s="275"/>
      <c r="OQH310" s="271"/>
      <c r="OQI310" s="275"/>
      <c r="OQJ310" s="271"/>
      <c r="OQK310" s="275"/>
      <c r="OQL310" s="271"/>
      <c r="OQM310" s="275"/>
      <c r="OQN310" s="271"/>
      <c r="OQO310" s="275"/>
      <c r="OQP310" s="271"/>
      <c r="OQQ310" s="275"/>
      <c r="OQR310" s="271"/>
      <c r="OQS310" s="275"/>
      <c r="OQT310" s="271"/>
      <c r="OQU310" s="275"/>
      <c r="OQV310" s="271"/>
      <c r="OQW310" s="275"/>
      <c r="OQX310" s="271"/>
      <c r="OQY310" s="275"/>
      <c r="OQZ310" s="271"/>
      <c r="ORA310" s="275"/>
      <c r="ORB310" s="271"/>
      <c r="ORC310" s="275"/>
      <c r="ORD310" s="271"/>
      <c r="ORE310" s="275"/>
      <c r="ORF310" s="271"/>
      <c r="ORG310" s="275"/>
      <c r="ORH310" s="271"/>
      <c r="ORI310" s="275"/>
      <c r="ORJ310" s="271"/>
      <c r="ORK310" s="275"/>
      <c r="ORL310" s="271"/>
      <c r="ORM310" s="275"/>
      <c r="ORN310" s="271"/>
      <c r="ORO310" s="275"/>
      <c r="ORP310" s="271"/>
      <c r="ORQ310" s="275"/>
      <c r="ORR310" s="271"/>
      <c r="ORS310" s="275"/>
      <c r="ORT310" s="271"/>
      <c r="ORU310" s="275"/>
      <c r="ORV310" s="271"/>
      <c r="ORW310" s="275"/>
      <c r="ORX310" s="271"/>
      <c r="ORY310" s="275"/>
      <c r="ORZ310" s="271"/>
      <c r="OSA310" s="275"/>
      <c r="OSB310" s="271"/>
      <c r="OSC310" s="275"/>
      <c r="OSD310" s="271"/>
      <c r="OSE310" s="275"/>
      <c r="OSF310" s="271"/>
      <c r="OSG310" s="275"/>
      <c r="OSH310" s="271"/>
      <c r="OSI310" s="275"/>
      <c r="OSJ310" s="271"/>
      <c r="OSK310" s="275"/>
      <c r="OSL310" s="271"/>
      <c r="OSM310" s="275"/>
      <c r="OSN310" s="271"/>
      <c r="OSO310" s="275"/>
      <c r="OSP310" s="271"/>
      <c r="OSQ310" s="275"/>
      <c r="OSR310" s="271"/>
      <c r="OSS310" s="275"/>
      <c r="OST310" s="271"/>
      <c r="OSU310" s="275"/>
      <c r="OSV310" s="271"/>
      <c r="OSW310" s="275"/>
      <c r="OSX310" s="271"/>
      <c r="OSY310" s="275"/>
      <c r="OSZ310" s="271"/>
      <c r="OTA310" s="275"/>
      <c r="OTB310" s="271"/>
      <c r="OTC310" s="275"/>
      <c r="OTD310" s="271"/>
      <c r="OTE310" s="275"/>
      <c r="OTF310" s="271"/>
      <c r="OTG310" s="275"/>
      <c r="OTH310" s="271"/>
      <c r="OTI310" s="275"/>
      <c r="OTJ310" s="271"/>
      <c r="OTK310" s="275"/>
      <c r="OTL310" s="271"/>
      <c r="OTM310" s="275"/>
      <c r="OTN310" s="271"/>
      <c r="OTO310" s="275"/>
      <c r="OTP310" s="271"/>
      <c r="OTQ310" s="275"/>
      <c r="OTR310" s="271"/>
      <c r="OTS310" s="275"/>
      <c r="OTT310" s="271"/>
      <c r="OTU310" s="275"/>
      <c r="OTV310" s="271"/>
      <c r="OTW310" s="275"/>
      <c r="OTX310" s="271"/>
      <c r="OTY310" s="275"/>
      <c r="OTZ310" s="271"/>
      <c r="OUA310" s="275"/>
      <c r="OUB310" s="271"/>
      <c r="OUC310" s="275"/>
      <c r="OUD310" s="271"/>
      <c r="OUE310" s="275"/>
      <c r="OUF310" s="271"/>
      <c r="OUG310" s="275"/>
      <c r="OUH310" s="271"/>
      <c r="OUI310" s="275"/>
      <c r="OUJ310" s="271"/>
      <c r="OUK310" s="275"/>
      <c r="OUL310" s="271"/>
      <c r="OUM310" s="275"/>
      <c r="OUN310" s="271"/>
      <c r="OUO310" s="275"/>
      <c r="OUP310" s="271"/>
      <c r="OUQ310" s="275"/>
      <c r="OUR310" s="271"/>
      <c r="OUS310" s="275"/>
      <c r="OUT310" s="271"/>
      <c r="OUU310" s="275"/>
      <c r="OUV310" s="271"/>
      <c r="OUW310" s="275"/>
      <c r="OUX310" s="271"/>
      <c r="OUY310" s="275"/>
      <c r="OUZ310" s="271"/>
      <c r="OVA310" s="275"/>
      <c r="OVB310" s="271"/>
      <c r="OVC310" s="275"/>
      <c r="OVD310" s="271"/>
      <c r="OVE310" s="275"/>
      <c r="OVF310" s="271"/>
      <c r="OVG310" s="275"/>
      <c r="OVH310" s="271"/>
      <c r="OVI310" s="275"/>
      <c r="OVJ310" s="271"/>
      <c r="OVK310" s="275"/>
      <c r="OVL310" s="271"/>
      <c r="OVM310" s="275"/>
      <c r="OVN310" s="271"/>
      <c r="OVO310" s="275"/>
      <c r="OVP310" s="271"/>
      <c r="OVQ310" s="275"/>
      <c r="OVR310" s="271"/>
      <c r="OVS310" s="275"/>
      <c r="OVT310" s="271"/>
      <c r="OVU310" s="275"/>
      <c r="OVV310" s="271"/>
      <c r="OVW310" s="275"/>
      <c r="OVX310" s="271"/>
      <c r="OVY310" s="275"/>
      <c r="OVZ310" s="271"/>
      <c r="OWA310" s="275"/>
      <c r="OWB310" s="271"/>
      <c r="OWC310" s="275"/>
      <c r="OWD310" s="271"/>
      <c r="OWE310" s="275"/>
      <c r="OWF310" s="271"/>
      <c r="OWG310" s="275"/>
      <c r="OWH310" s="271"/>
      <c r="OWI310" s="275"/>
      <c r="OWJ310" s="271"/>
      <c r="OWK310" s="275"/>
      <c r="OWL310" s="271"/>
      <c r="OWM310" s="275"/>
      <c r="OWN310" s="271"/>
      <c r="OWO310" s="275"/>
      <c r="OWP310" s="271"/>
      <c r="OWQ310" s="275"/>
      <c r="OWR310" s="271"/>
      <c r="OWS310" s="275"/>
      <c r="OWT310" s="271"/>
      <c r="OWU310" s="275"/>
      <c r="OWV310" s="271"/>
      <c r="OWW310" s="275"/>
      <c r="OWX310" s="271"/>
      <c r="OWY310" s="275"/>
      <c r="OWZ310" s="271"/>
      <c r="OXA310" s="275"/>
      <c r="OXB310" s="271"/>
      <c r="OXC310" s="275"/>
      <c r="OXD310" s="271"/>
      <c r="OXE310" s="275"/>
      <c r="OXF310" s="271"/>
      <c r="OXG310" s="275"/>
      <c r="OXH310" s="271"/>
      <c r="OXI310" s="275"/>
      <c r="OXJ310" s="271"/>
      <c r="OXK310" s="275"/>
      <c r="OXL310" s="271"/>
      <c r="OXM310" s="275"/>
      <c r="OXN310" s="271"/>
      <c r="OXO310" s="275"/>
      <c r="OXP310" s="271"/>
      <c r="OXQ310" s="275"/>
      <c r="OXR310" s="271"/>
      <c r="OXS310" s="275"/>
      <c r="OXT310" s="271"/>
      <c r="OXU310" s="275"/>
      <c r="OXV310" s="271"/>
      <c r="OXW310" s="275"/>
      <c r="OXX310" s="271"/>
      <c r="OXY310" s="275"/>
      <c r="OXZ310" s="271"/>
      <c r="OYA310" s="275"/>
      <c r="OYB310" s="271"/>
      <c r="OYC310" s="275"/>
      <c r="OYD310" s="271"/>
      <c r="OYE310" s="275"/>
      <c r="OYF310" s="271"/>
      <c r="OYG310" s="275"/>
      <c r="OYH310" s="271"/>
      <c r="OYI310" s="275"/>
      <c r="OYJ310" s="271"/>
      <c r="OYK310" s="275"/>
      <c r="OYL310" s="271"/>
      <c r="OYM310" s="275"/>
      <c r="OYN310" s="271"/>
      <c r="OYO310" s="275"/>
      <c r="OYP310" s="271"/>
      <c r="OYQ310" s="275"/>
      <c r="OYR310" s="271"/>
      <c r="OYS310" s="275"/>
      <c r="OYT310" s="271"/>
      <c r="OYU310" s="275"/>
      <c r="OYV310" s="271"/>
      <c r="OYW310" s="275"/>
      <c r="OYX310" s="271"/>
      <c r="OYY310" s="275"/>
      <c r="OYZ310" s="271"/>
      <c r="OZA310" s="275"/>
      <c r="OZB310" s="271"/>
      <c r="OZC310" s="275"/>
      <c r="OZD310" s="271"/>
      <c r="OZE310" s="275"/>
      <c r="OZF310" s="271"/>
      <c r="OZG310" s="275"/>
      <c r="OZH310" s="271"/>
      <c r="OZI310" s="275"/>
      <c r="OZJ310" s="271"/>
      <c r="OZK310" s="275"/>
      <c r="OZL310" s="271"/>
      <c r="OZM310" s="275"/>
      <c r="OZN310" s="271"/>
      <c r="OZO310" s="275"/>
      <c r="OZP310" s="271"/>
      <c r="OZQ310" s="275"/>
      <c r="OZR310" s="271"/>
      <c r="OZS310" s="275"/>
      <c r="OZT310" s="271"/>
      <c r="OZU310" s="275"/>
      <c r="OZV310" s="271"/>
      <c r="OZW310" s="275"/>
      <c r="OZX310" s="271"/>
      <c r="OZY310" s="275"/>
      <c r="OZZ310" s="271"/>
      <c r="PAA310" s="275"/>
      <c r="PAB310" s="271"/>
      <c r="PAC310" s="275"/>
      <c r="PAD310" s="271"/>
      <c r="PAE310" s="275"/>
      <c r="PAF310" s="271"/>
      <c r="PAG310" s="275"/>
      <c r="PAH310" s="271"/>
      <c r="PAI310" s="275"/>
      <c r="PAJ310" s="271"/>
      <c r="PAK310" s="275"/>
      <c r="PAL310" s="271"/>
      <c r="PAM310" s="275"/>
      <c r="PAN310" s="271"/>
      <c r="PAO310" s="275"/>
      <c r="PAP310" s="271"/>
      <c r="PAQ310" s="275"/>
      <c r="PAR310" s="271"/>
      <c r="PAS310" s="275"/>
      <c r="PAT310" s="271"/>
      <c r="PAU310" s="275"/>
      <c r="PAV310" s="271"/>
      <c r="PAW310" s="275"/>
      <c r="PAX310" s="271"/>
      <c r="PAY310" s="275"/>
      <c r="PAZ310" s="271"/>
      <c r="PBA310" s="275"/>
      <c r="PBB310" s="271"/>
      <c r="PBC310" s="275"/>
      <c r="PBD310" s="271"/>
      <c r="PBE310" s="275"/>
      <c r="PBF310" s="271"/>
      <c r="PBG310" s="275"/>
      <c r="PBH310" s="271"/>
      <c r="PBI310" s="275"/>
      <c r="PBJ310" s="271"/>
      <c r="PBK310" s="275"/>
      <c r="PBL310" s="271"/>
      <c r="PBM310" s="275"/>
      <c r="PBN310" s="271"/>
      <c r="PBO310" s="275"/>
      <c r="PBP310" s="271"/>
      <c r="PBQ310" s="275"/>
      <c r="PBR310" s="271"/>
      <c r="PBS310" s="275"/>
      <c r="PBT310" s="271"/>
      <c r="PBU310" s="275"/>
      <c r="PBV310" s="271"/>
      <c r="PBW310" s="275"/>
      <c r="PBX310" s="271"/>
      <c r="PBY310" s="275"/>
      <c r="PBZ310" s="271"/>
      <c r="PCA310" s="275"/>
      <c r="PCB310" s="271"/>
      <c r="PCC310" s="275"/>
      <c r="PCD310" s="271"/>
      <c r="PCE310" s="275"/>
      <c r="PCF310" s="271"/>
      <c r="PCG310" s="275"/>
      <c r="PCH310" s="271"/>
      <c r="PCI310" s="275"/>
      <c r="PCJ310" s="271"/>
      <c r="PCK310" s="275"/>
      <c r="PCL310" s="271"/>
      <c r="PCM310" s="275"/>
      <c r="PCN310" s="271"/>
      <c r="PCO310" s="275"/>
      <c r="PCP310" s="271"/>
      <c r="PCQ310" s="275"/>
      <c r="PCR310" s="271"/>
      <c r="PCS310" s="275"/>
      <c r="PCT310" s="271"/>
      <c r="PCU310" s="275"/>
      <c r="PCV310" s="271"/>
      <c r="PCW310" s="275"/>
      <c r="PCX310" s="271"/>
      <c r="PCY310" s="275"/>
      <c r="PCZ310" s="271"/>
      <c r="PDA310" s="275"/>
      <c r="PDB310" s="271"/>
      <c r="PDC310" s="275"/>
      <c r="PDD310" s="271"/>
      <c r="PDE310" s="275"/>
      <c r="PDF310" s="271"/>
      <c r="PDG310" s="275"/>
      <c r="PDH310" s="271"/>
      <c r="PDI310" s="275"/>
      <c r="PDJ310" s="271"/>
      <c r="PDK310" s="275"/>
      <c r="PDL310" s="271"/>
      <c r="PDM310" s="275"/>
      <c r="PDN310" s="271"/>
      <c r="PDO310" s="275"/>
      <c r="PDP310" s="271"/>
      <c r="PDQ310" s="275"/>
      <c r="PDR310" s="271"/>
      <c r="PDS310" s="275"/>
      <c r="PDT310" s="271"/>
      <c r="PDU310" s="275"/>
      <c r="PDV310" s="271"/>
      <c r="PDW310" s="275"/>
      <c r="PDX310" s="271"/>
      <c r="PDY310" s="275"/>
      <c r="PDZ310" s="271"/>
      <c r="PEA310" s="275"/>
      <c r="PEB310" s="271"/>
      <c r="PEC310" s="275"/>
      <c r="PED310" s="271"/>
      <c r="PEE310" s="275"/>
      <c r="PEF310" s="271"/>
      <c r="PEG310" s="275"/>
      <c r="PEH310" s="271"/>
      <c r="PEI310" s="275"/>
      <c r="PEJ310" s="271"/>
      <c r="PEK310" s="275"/>
      <c r="PEL310" s="271"/>
      <c r="PEM310" s="275"/>
      <c r="PEN310" s="271"/>
      <c r="PEO310" s="275"/>
      <c r="PEP310" s="271"/>
      <c r="PEQ310" s="275"/>
      <c r="PER310" s="271"/>
      <c r="PES310" s="275"/>
      <c r="PET310" s="271"/>
      <c r="PEU310" s="275"/>
      <c r="PEV310" s="271"/>
      <c r="PEW310" s="275"/>
      <c r="PEX310" s="271"/>
      <c r="PEY310" s="275"/>
      <c r="PEZ310" s="271"/>
      <c r="PFA310" s="275"/>
      <c r="PFB310" s="271"/>
      <c r="PFC310" s="275"/>
      <c r="PFD310" s="271"/>
      <c r="PFE310" s="275"/>
      <c r="PFF310" s="271"/>
      <c r="PFG310" s="275"/>
      <c r="PFH310" s="271"/>
      <c r="PFI310" s="275"/>
      <c r="PFJ310" s="271"/>
      <c r="PFK310" s="275"/>
      <c r="PFL310" s="271"/>
      <c r="PFM310" s="275"/>
      <c r="PFN310" s="271"/>
      <c r="PFO310" s="275"/>
      <c r="PFP310" s="271"/>
      <c r="PFQ310" s="275"/>
      <c r="PFR310" s="271"/>
      <c r="PFS310" s="275"/>
      <c r="PFT310" s="271"/>
      <c r="PFU310" s="275"/>
      <c r="PFV310" s="271"/>
      <c r="PFW310" s="275"/>
      <c r="PFX310" s="271"/>
      <c r="PFY310" s="275"/>
      <c r="PFZ310" s="271"/>
      <c r="PGA310" s="275"/>
      <c r="PGB310" s="271"/>
      <c r="PGC310" s="275"/>
      <c r="PGD310" s="271"/>
      <c r="PGE310" s="275"/>
      <c r="PGF310" s="271"/>
      <c r="PGG310" s="275"/>
      <c r="PGH310" s="271"/>
      <c r="PGI310" s="275"/>
      <c r="PGJ310" s="271"/>
      <c r="PGK310" s="275"/>
      <c r="PGL310" s="271"/>
      <c r="PGM310" s="275"/>
      <c r="PGN310" s="271"/>
      <c r="PGO310" s="275"/>
      <c r="PGP310" s="271"/>
      <c r="PGQ310" s="275"/>
      <c r="PGR310" s="271"/>
      <c r="PGS310" s="275"/>
      <c r="PGT310" s="271"/>
      <c r="PGU310" s="275"/>
      <c r="PGV310" s="271"/>
      <c r="PGW310" s="275"/>
      <c r="PGX310" s="271"/>
      <c r="PGY310" s="275"/>
      <c r="PGZ310" s="271"/>
      <c r="PHA310" s="275"/>
      <c r="PHB310" s="271"/>
      <c r="PHC310" s="275"/>
      <c r="PHD310" s="271"/>
      <c r="PHE310" s="275"/>
      <c r="PHF310" s="271"/>
      <c r="PHG310" s="275"/>
      <c r="PHH310" s="271"/>
      <c r="PHI310" s="275"/>
      <c r="PHJ310" s="271"/>
      <c r="PHK310" s="275"/>
      <c r="PHL310" s="271"/>
      <c r="PHM310" s="275"/>
      <c r="PHN310" s="271"/>
      <c r="PHO310" s="275"/>
      <c r="PHP310" s="271"/>
      <c r="PHQ310" s="275"/>
      <c r="PHR310" s="271"/>
      <c r="PHS310" s="275"/>
      <c r="PHT310" s="271"/>
      <c r="PHU310" s="275"/>
      <c r="PHV310" s="271"/>
      <c r="PHW310" s="275"/>
      <c r="PHX310" s="271"/>
      <c r="PHY310" s="275"/>
      <c r="PHZ310" s="271"/>
      <c r="PIA310" s="275"/>
      <c r="PIB310" s="271"/>
      <c r="PIC310" s="275"/>
      <c r="PID310" s="271"/>
      <c r="PIE310" s="275"/>
      <c r="PIF310" s="271"/>
      <c r="PIG310" s="275"/>
      <c r="PIH310" s="271"/>
      <c r="PII310" s="275"/>
      <c r="PIJ310" s="271"/>
      <c r="PIK310" s="275"/>
      <c r="PIL310" s="271"/>
      <c r="PIM310" s="275"/>
      <c r="PIN310" s="271"/>
      <c r="PIO310" s="275"/>
      <c r="PIP310" s="271"/>
      <c r="PIQ310" s="275"/>
      <c r="PIR310" s="271"/>
      <c r="PIS310" s="275"/>
      <c r="PIT310" s="271"/>
      <c r="PIU310" s="275"/>
      <c r="PIV310" s="271"/>
      <c r="PIW310" s="275"/>
      <c r="PIX310" s="271"/>
      <c r="PIY310" s="275"/>
      <c r="PIZ310" s="271"/>
      <c r="PJA310" s="275"/>
      <c r="PJB310" s="271"/>
      <c r="PJC310" s="275"/>
      <c r="PJD310" s="271"/>
      <c r="PJE310" s="275"/>
      <c r="PJF310" s="271"/>
      <c r="PJG310" s="275"/>
      <c r="PJH310" s="271"/>
      <c r="PJI310" s="275"/>
      <c r="PJJ310" s="271"/>
      <c r="PJK310" s="275"/>
      <c r="PJL310" s="271"/>
      <c r="PJM310" s="275"/>
      <c r="PJN310" s="271"/>
      <c r="PJO310" s="275"/>
      <c r="PJP310" s="271"/>
      <c r="PJQ310" s="275"/>
      <c r="PJR310" s="271"/>
      <c r="PJS310" s="275"/>
      <c r="PJT310" s="271"/>
      <c r="PJU310" s="275"/>
      <c r="PJV310" s="271"/>
      <c r="PJW310" s="275"/>
      <c r="PJX310" s="271"/>
      <c r="PJY310" s="275"/>
      <c r="PJZ310" s="271"/>
      <c r="PKA310" s="275"/>
      <c r="PKB310" s="271"/>
      <c r="PKC310" s="275"/>
      <c r="PKD310" s="271"/>
      <c r="PKE310" s="275"/>
      <c r="PKF310" s="271"/>
      <c r="PKG310" s="275"/>
      <c r="PKH310" s="271"/>
      <c r="PKI310" s="275"/>
      <c r="PKJ310" s="271"/>
      <c r="PKK310" s="275"/>
      <c r="PKL310" s="271"/>
      <c r="PKM310" s="275"/>
      <c r="PKN310" s="271"/>
      <c r="PKO310" s="275"/>
      <c r="PKP310" s="271"/>
      <c r="PKQ310" s="275"/>
      <c r="PKR310" s="271"/>
      <c r="PKS310" s="275"/>
      <c r="PKT310" s="271"/>
      <c r="PKU310" s="275"/>
      <c r="PKV310" s="271"/>
      <c r="PKW310" s="275"/>
      <c r="PKX310" s="271"/>
      <c r="PKY310" s="275"/>
      <c r="PKZ310" s="271"/>
      <c r="PLA310" s="275"/>
      <c r="PLB310" s="271"/>
      <c r="PLC310" s="275"/>
      <c r="PLD310" s="271"/>
      <c r="PLE310" s="275"/>
      <c r="PLF310" s="271"/>
      <c r="PLG310" s="275"/>
      <c r="PLH310" s="271"/>
      <c r="PLI310" s="275"/>
      <c r="PLJ310" s="271"/>
      <c r="PLK310" s="275"/>
      <c r="PLL310" s="271"/>
      <c r="PLM310" s="275"/>
      <c r="PLN310" s="271"/>
      <c r="PLO310" s="275"/>
      <c r="PLP310" s="271"/>
      <c r="PLQ310" s="275"/>
      <c r="PLR310" s="271"/>
      <c r="PLS310" s="275"/>
      <c r="PLT310" s="271"/>
      <c r="PLU310" s="275"/>
      <c r="PLV310" s="271"/>
      <c r="PLW310" s="275"/>
      <c r="PLX310" s="271"/>
      <c r="PLY310" s="275"/>
      <c r="PLZ310" s="271"/>
      <c r="PMA310" s="275"/>
      <c r="PMB310" s="271"/>
      <c r="PMC310" s="275"/>
      <c r="PMD310" s="271"/>
      <c r="PME310" s="275"/>
      <c r="PMF310" s="271"/>
      <c r="PMG310" s="275"/>
      <c r="PMH310" s="271"/>
      <c r="PMI310" s="275"/>
      <c r="PMJ310" s="271"/>
      <c r="PMK310" s="275"/>
      <c r="PML310" s="271"/>
      <c r="PMM310" s="275"/>
      <c r="PMN310" s="271"/>
      <c r="PMO310" s="275"/>
      <c r="PMP310" s="271"/>
      <c r="PMQ310" s="275"/>
      <c r="PMR310" s="271"/>
      <c r="PMS310" s="275"/>
      <c r="PMT310" s="271"/>
      <c r="PMU310" s="275"/>
      <c r="PMV310" s="271"/>
      <c r="PMW310" s="275"/>
      <c r="PMX310" s="271"/>
      <c r="PMY310" s="275"/>
      <c r="PMZ310" s="271"/>
      <c r="PNA310" s="275"/>
      <c r="PNB310" s="271"/>
      <c r="PNC310" s="275"/>
      <c r="PND310" s="271"/>
      <c r="PNE310" s="275"/>
      <c r="PNF310" s="271"/>
      <c r="PNG310" s="275"/>
      <c r="PNH310" s="271"/>
      <c r="PNI310" s="275"/>
      <c r="PNJ310" s="271"/>
      <c r="PNK310" s="275"/>
      <c r="PNL310" s="271"/>
      <c r="PNM310" s="275"/>
      <c r="PNN310" s="271"/>
      <c r="PNO310" s="275"/>
      <c r="PNP310" s="271"/>
      <c r="PNQ310" s="275"/>
      <c r="PNR310" s="271"/>
      <c r="PNS310" s="275"/>
      <c r="PNT310" s="271"/>
      <c r="PNU310" s="275"/>
      <c r="PNV310" s="271"/>
      <c r="PNW310" s="275"/>
      <c r="PNX310" s="271"/>
      <c r="PNY310" s="275"/>
      <c r="PNZ310" s="271"/>
      <c r="POA310" s="275"/>
      <c r="POB310" s="271"/>
      <c r="POC310" s="275"/>
      <c r="POD310" s="271"/>
      <c r="POE310" s="275"/>
      <c r="POF310" s="271"/>
      <c r="POG310" s="275"/>
      <c r="POH310" s="271"/>
      <c r="POI310" s="275"/>
      <c r="POJ310" s="271"/>
      <c r="POK310" s="275"/>
      <c r="POL310" s="271"/>
      <c r="POM310" s="275"/>
      <c r="PON310" s="271"/>
      <c r="POO310" s="275"/>
      <c r="POP310" s="271"/>
      <c r="POQ310" s="275"/>
      <c r="POR310" s="271"/>
      <c r="POS310" s="275"/>
      <c r="POT310" s="271"/>
      <c r="POU310" s="275"/>
      <c r="POV310" s="271"/>
      <c r="POW310" s="275"/>
      <c r="POX310" s="271"/>
      <c r="POY310" s="275"/>
      <c r="POZ310" s="271"/>
      <c r="PPA310" s="275"/>
      <c r="PPB310" s="271"/>
      <c r="PPC310" s="275"/>
      <c r="PPD310" s="271"/>
      <c r="PPE310" s="275"/>
      <c r="PPF310" s="271"/>
      <c r="PPG310" s="275"/>
      <c r="PPH310" s="271"/>
      <c r="PPI310" s="275"/>
      <c r="PPJ310" s="271"/>
      <c r="PPK310" s="275"/>
      <c r="PPL310" s="271"/>
      <c r="PPM310" s="275"/>
      <c r="PPN310" s="271"/>
      <c r="PPO310" s="275"/>
      <c r="PPP310" s="271"/>
      <c r="PPQ310" s="275"/>
      <c r="PPR310" s="271"/>
      <c r="PPS310" s="275"/>
      <c r="PPT310" s="271"/>
      <c r="PPU310" s="275"/>
      <c r="PPV310" s="271"/>
      <c r="PPW310" s="275"/>
      <c r="PPX310" s="271"/>
      <c r="PPY310" s="275"/>
      <c r="PPZ310" s="271"/>
      <c r="PQA310" s="275"/>
      <c r="PQB310" s="271"/>
      <c r="PQC310" s="275"/>
      <c r="PQD310" s="271"/>
      <c r="PQE310" s="275"/>
      <c r="PQF310" s="271"/>
      <c r="PQG310" s="275"/>
      <c r="PQH310" s="271"/>
      <c r="PQI310" s="275"/>
      <c r="PQJ310" s="271"/>
      <c r="PQK310" s="275"/>
      <c r="PQL310" s="271"/>
      <c r="PQM310" s="275"/>
      <c r="PQN310" s="271"/>
      <c r="PQO310" s="275"/>
      <c r="PQP310" s="271"/>
      <c r="PQQ310" s="275"/>
      <c r="PQR310" s="271"/>
      <c r="PQS310" s="275"/>
      <c r="PQT310" s="271"/>
      <c r="PQU310" s="275"/>
      <c r="PQV310" s="271"/>
      <c r="PQW310" s="275"/>
      <c r="PQX310" s="271"/>
      <c r="PQY310" s="275"/>
      <c r="PQZ310" s="271"/>
      <c r="PRA310" s="275"/>
      <c r="PRB310" s="271"/>
      <c r="PRC310" s="275"/>
      <c r="PRD310" s="271"/>
      <c r="PRE310" s="275"/>
      <c r="PRF310" s="271"/>
      <c r="PRG310" s="275"/>
      <c r="PRH310" s="271"/>
      <c r="PRI310" s="275"/>
      <c r="PRJ310" s="271"/>
      <c r="PRK310" s="275"/>
      <c r="PRL310" s="271"/>
      <c r="PRM310" s="275"/>
      <c r="PRN310" s="271"/>
      <c r="PRO310" s="275"/>
      <c r="PRP310" s="271"/>
      <c r="PRQ310" s="275"/>
      <c r="PRR310" s="271"/>
      <c r="PRS310" s="275"/>
      <c r="PRT310" s="271"/>
      <c r="PRU310" s="275"/>
      <c r="PRV310" s="271"/>
      <c r="PRW310" s="275"/>
      <c r="PRX310" s="271"/>
      <c r="PRY310" s="275"/>
      <c r="PRZ310" s="271"/>
      <c r="PSA310" s="275"/>
      <c r="PSB310" s="271"/>
      <c r="PSC310" s="275"/>
      <c r="PSD310" s="271"/>
      <c r="PSE310" s="275"/>
      <c r="PSF310" s="271"/>
      <c r="PSG310" s="275"/>
      <c r="PSH310" s="271"/>
      <c r="PSI310" s="275"/>
      <c r="PSJ310" s="271"/>
      <c r="PSK310" s="275"/>
      <c r="PSL310" s="271"/>
      <c r="PSM310" s="275"/>
      <c r="PSN310" s="271"/>
      <c r="PSO310" s="275"/>
      <c r="PSP310" s="271"/>
      <c r="PSQ310" s="275"/>
      <c r="PSR310" s="271"/>
      <c r="PSS310" s="275"/>
      <c r="PST310" s="271"/>
      <c r="PSU310" s="275"/>
      <c r="PSV310" s="271"/>
      <c r="PSW310" s="275"/>
      <c r="PSX310" s="271"/>
      <c r="PSY310" s="275"/>
      <c r="PSZ310" s="271"/>
      <c r="PTA310" s="275"/>
      <c r="PTB310" s="271"/>
      <c r="PTC310" s="275"/>
      <c r="PTD310" s="271"/>
      <c r="PTE310" s="275"/>
      <c r="PTF310" s="271"/>
      <c r="PTG310" s="275"/>
      <c r="PTH310" s="271"/>
      <c r="PTI310" s="275"/>
      <c r="PTJ310" s="271"/>
      <c r="PTK310" s="275"/>
      <c r="PTL310" s="271"/>
      <c r="PTM310" s="275"/>
      <c r="PTN310" s="271"/>
      <c r="PTO310" s="275"/>
      <c r="PTP310" s="271"/>
      <c r="PTQ310" s="275"/>
      <c r="PTR310" s="271"/>
      <c r="PTS310" s="275"/>
      <c r="PTT310" s="271"/>
      <c r="PTU310" s="275"/>
      <c r="PTV310" s="271"/>
      <c r="PTW310" s="275"/>
      <c r="PTX310" s="271"/>
      <c r="PTY310" s="275"/>
      <c r="PTZ310" s="271"/>
      <c r="PUA310" s="275"/>
      <c r="PUB310" s="271"/>
      <c r="PUC310" s="275"/>
      <c r="PUD310" s="271"/>
      <c r="PUE310" s="275"/>
      <c r="PUF310" s="271"/>
      <c r="PUG310" s="275"/>
      <c r="PUH310" s="271"/>
      <c r="PUI310" s="275"/>
      <c r="PUJ310" s="271"/>
      <c r="PUK310" s="275"/>
      <c r="PUL310" s="271"/>
      <c r="PUM310" s="275"/>
      <c r="PUN310" s="271"/>
      <c r="PUO310" s="275"/>
      <c r="PUP310" s="271"/>
      <c r="PUQ310" s="275"/>
      <c r="PUR310" s="271"/>
      <c r="PUS310" s="275"/>
      <c r="PUT310" s="271"/>
      <c r="PUU310" s="275"/>
      <c r="PUV310" s="271"/>
      <c r="PUW310" s="275"/>
      <c r="PUX310" s="271"/>
      <c r="PUY310" s="275"/>
      <c r="PUZ310" s="271"/>
      <c r="PVA310" s="275"/>
      <c r="PVB310" s="271"/>
      <c r="PVC310" s="275"/>
      <c r="PVD310" s="271"/>
      <c r="PVE310" s="275"/>
      <c r="PVF310" s="271"/>
      <c r="PVG310" s="275"/>
      <c r="PVH310" s="271"/>
      <c r="PVI310" s="275"/>
      <c r="PVJ310" s="271"/>
      <c r="PVK310" s="275"/>
      <c r="PVL310" s="271"/>
      <c r="PVM310" s="275"/>
      <c r="PVN310" s="271"/>
      <c r="PVO310" s="275"/>
      <c r="PVP310" s="271"/>
      <c r="PVQ310" s="275"/>
      <c r="PVR310" s="271"/>
      <c r="PVS310" s="275"/>
      <c r="PVT310" s="271"/>
      <c r="PVU310" s="275"/>
      <c r="PVV310" s="271"/>
      <c r="PVW310" s="275"/>
      <c r="PVX310" s="271"/>
      <c r="PVY310" s="275"/>
      <c r="PVZ310" s="271"/>
      <c r="PWA310" s="275"/>
      <c r="PWB310" s="271"/>
      <c r="PWC310" s="275"/>
      <c r="PWD310" s="271"/>
      <c r="PWE310" s="275"/>
      <c r="PWF310" s="271"/>
      <c r="PWG310" s="275"/>
      <c r="PWH310" s="271"/>
      <c r="PWI310" s="275"/>
      <c r="PWJ310" s="271"/>
      <c r="PWK310" s="275"/>
      <c r="PWL310" s="271"/>
      <c r="PWM310" s="275"/>
      <c r="PWN310" s="271"/>
      <c r="PWO310" s="275"/>
      <c r="PWP310" s="271"/>
      <c r="PWQ310" s="275"/>
      <c r="PWR310" s="271"/>
      <c r="PWS310" s="275"/>
      <c r="PWT310" s="271"/>
      <c r="PWU310" s="275"/>
      <c r="PWV310" s="271"/>
      <c r="PWW310" s="275"/>
      <c r="PWX310" s="271"/>
      <c r="PWY310" s="275"/>
      <c r="PWZ310" s="271"/>
      <c r="PXA310" s="275"/>
      <c r="PXB310" s="271"/>
      <c r="PXC310" s="275"/>
      <c r="PXD310" s="271"/>
      <c r="PXE310" s="275"/>
      <c r="PXF310" s="271"/>
      <c r="PXG310" s="275"/>
      <c r="PXH310" s="271"/>
      <c r="PXI310" s="275"/>
      <c r="PXJ310" s="271"/>
      <c r="PXK310" s="275"/>
      <c r="PXL310" s="271"/>
      <c r="PXM310" s="275"/>
      <c r="PXN310" s="271"/>
      <c r="PXO310" s="275"/>
      <c r="PXP310" s="271"/>
      <c r="PXQ310" s="275"/>
      <c r="PXR310" s="271"/>
      <c r="PXS310" s="275"/>
      <c r="PXT310" s="271"/>
      <c r="PXU310" s="275"/>
      <c r="PXV310" s="271"/>
      <c r="PXW310" s="275"/>
      <c r="PXX310" s="271"/>
      <c r="PXY310" s="275"/>
      <c r="PXZ310" s="271"/>
      <c r="PYA310" s="275"/>
      <c r="PYB310" s="271"/>
      <c r="PYC310" s="275"/>
      <c r="PYD310" s="271"/>
      <c r="PYE310" s="275"/>
      <c r="PYF310" s="271"/>
      <c r="PYG310" s="275"/>
      <c r="PYH310" s="271"/>
      <c r="PYI310" s="275"/>
      <c r="PYJ310" s="271"/>
      <c r="PYK310" s="275"/>
      <c r="PYL310" s="271"/>
      <c r="PYM310" s="275"/>
      <c r="PYN310" s="271"/>
      <c r="PYO310" s="275"/>
      <c r="PYP310" s="271"/>
      <c r="PYQ310" s="275"/>
      <c r="PYR310" s="271"/>
      <c r="PYS310" s="275"/>
      <c r="PYT310" s="271"/>
      <c r="PYU310" s="275"/>
      <c r="PYV310" s="271"/>
      <c r="PYW310" s="275"/>
      <c r="PYX310" s="271"/>
      <c r="PYY310" s="275"/>
      <c r="PYZ310" s="271"/>
      <c r="PZA310" s="275"/>
      <c r="PZB310" s="271"/>
      <c r="PZC310" s="275"/>
      <c r="PZD310" s="271"/>
      <c r="PZE310" s="275"/>
      <c r="PZF310" s="271"/>
      <c r="PZG310" s="275"/>
      <c r="PZH310" s="271"/>
      <c r="PZI310" s="275"/>
      <c r="PZJ310" s="271"/>
      <c r="PZK310" s="275"/>
      <c r="PZL310" s="271"/>
      <c r="PZM310" s="275"/>
      <c r="PZN310" s="271"/>
      <c r="PZO310" s="275"/>
      <c r="PZP310" s="271"/>
      <c r="PZQ310" s="275"/>
      <c r="PZR310" s="271"/>
      <c r="PZS310" s="275"/>
      <c r="PZT310" s="271"/>
      <c r="PZU310" s="275"/>
      <c r="PZV310" s="271"/>
      <c r="PZW310" s="275"/>
      <c r="PZX310" s="271"/>
      <c r="PZY310" s="275"/>
      <c r="PZZ310" s="271"/>
      <c r="QAA310" s="275"/>
      <c r="QAB310" s="271"/>
      <c r="QAC310" s="275"/>
      <c r="QAD310" s="271"/>
      <c r="QAE310" s="275"/>
      <c r="QAF310" s="271"/>
      <c r="QAG310" s="275"/>
      <c r="QAH310" s="271"/>
      <c r="QAI310" s="275"/>
      <c r="QAJ310" s="271"/>
      <c r="QAK310" s="275"/>
      <c r="QAL310" s="271"/>
      <c r="QAM310" s="275"/>
      <c r="QAN310" s="271"/>
      <c r="QAO310" s="275"/>
      <c r="QAP310" s="271"/>
      <c r="QAQ310" s="275"/>
      <c r="QAR310" s="271"/>
      <c r="QAS310" s="275"/>
      <c r="QAT310" s="271"/>
      <c r="QAU310" s="275"/>
      <c r="QAV310" s="271"/>
      <c r="QAW310" s="275"/>
      <c r="QAX310" s="271"/>
      <c r="QAY310" s="275"/>
      <c r="QAZ310" s="271"/>
      <c r="QBA310" s="275"/>
      <c r="QBB310" s="271"/>
      <c r="QBC310" s="275"/>
      <c r="QBD310" s="271"/>
      <c r="QBE310" s="275"/>
      <c r="QBF310" s="271"/>
      <c r="QBG310" s="275"/>
      <c r="QBH310" s="271"/>
      <c r="QBI310" s="275"/>
      <c r="QBJ310" s="271"/>
      <c r="QBK310" s="275"/>
      <c r="QBL310" s="271"/>
      <c r="QBM310" s="275"/>
      <c r="QBN310" s="271"/>
      <c r="QBO310" s="275"/>
      <c r="QBP310" s="271"/>
      <c r="QBQ310" s="275"/>
      <c r="QBR310" s="271"/>
      <c r="QBS310" s="275"/>
      <c r="QBT310" s="271"/>
      <c r="QBU310" s="275"/>
      <c r="QBV310" s="271"/>
      <c r="QBW310" s="275"/>
      <c r="QBX310" s="271"/>
      <c r="QBY310" s="275"/>
      <c r="QBZ310" s="271"/>
      <c r="QCA310" s="275"/>
      <c r="QCB310" s="271"/>
      <c r="QCC310" s="275"/>
      <c r="QCD310" s="271"/>
      <c r="QCE310" s="275"/>
      <c r="QCF310" s="271"/>
      <c r="QCG310" s="275"/>
      <c r="QCH310" s="271"/>
      <c r="QCI310" s="275"/>
      <c r="QCJ310" s="271"/>
      <c r="QCK310" s="275"/>
      <c r="QCL310" s="271"/>
      <c r="QCM310" s="275"/>
      <c r="QCN310" s="271"/>
      <c r="QCO310" s="275"/>
      <c r="QCP310" s="271"/>
      <c r="QCQ310" s="275"/>
      <c r="QCR310" s="271"/>
      <c r="QCS310" s="275"/>
      <c r="QCT310" s="271"/>
      <c r="QCU310" s="275"/>
      <c r="QCV310" s="271"/>
      <c r="QCW310" s="275"/>
      <c r="QCX310" s="271"/>
      <c r="QCY310" s="275"/>
      <c r="QCZ310" s="271"/>
      <c r="QDA310" s="275"/>
      <c r="QDB310" s="271"/>
      <c r="QDC310" s="275"/>
      <c r="QDD310" s="271"/>
      <c r="QDE310" s="275"/>
      <c r="QDF310" s="271"/>
      <c r="QDG310" s="275"/>
      <c r="QDH310" s="271"/>
      <c r="QDI310" s="275"/>
      <c r="QDJ310" s="271"/>
      <c r="QDK310" s="275"/>
      <c r="QDL310" s="271"/>
      <c r="QDM310" s="275"/>
      <c r="QDN310" s="271"/>
      <c r="QDO310" s="275"/>
      <c r="QDP310" s="271"/>
      <c r="QDQ310" s="275"/>
      <c r="QDR310" s="271"/>
      <c r="QDS310" s="275"/>
      <c r="QDT310" s="271"/>
      <c r="QDU310" s="275"/>
      <c r="QDV310" s="271"/>
      <c r="QDW310" s="275"/>
      <c r="QDX310" s="271"/>
      <c r="QDY310" s="275"/>
      <c r="QDZ310" s="271"/>
      <c r="QEA310" s="275"/>
      <c r="QEB310" s="271"/>
      <c r="QEC310" s="275"/>
      <c r="QED310" s="271"/>
      <c r="QEE310" s="275"/>
      <c r="QEF310" s="271"/>
      <c r="QEG310" s="275"/>
      <c r="QEH310" s="271"/>
      <c r="QEI310" s="275"/>
      <c r="QEJ310" s="271"/>
      <c r="QEK310" s="275"/>
      <c r="QEL310" s="271"/>
      <c r="QEM310" s="275"/>
      <c r="QEN310" s="271"/>
      <c r="QEO310" s="275"/>
      <c r="QEP310" s="271"/>
      <c r="QEQ310" s="275"/>
      <c r="QER310" s="271"/>
      <c r="QES310" s="275"/>
      <c r="QET310" s="271"/>
      <c r="QEU310" s="275"/>
      <c r="QEV310" s="271"/>
      <c r="QEW310" s="275"/>
      <c r="QEX310" s="271"/>
      <c r="QEY310" s="275"/>
      <c r="QEZ310" s="271"/>
      <c r="QFA310" s="275"/>
      <c r="QFB310" s="271"/>
      <c r="QFC310" s="275"/>
      <c r="QFD310" s="271"/>
      <c r="QFE310" s="275"/>
      <c r="QFF310" s="271"/>
      <c r="QFG310" s="275"/>
      <c r="QFH310" s="271"/>
      <c r="QFI310" s="275"/>
      <c r="QFJ310" s="271"/>
      <c r="QFK310" s="275"/>
      <c r="QFL310" s="271"/>
      <c r="QFM310" s="275"/>
      <c r="QFN310" s="271"/>
      <c r="QFO310" s="275"/>
      <c r="QFP310" s="271"/>
      <c r="QFQ310" s="275"/>
      <c r="QFR310" s="271"/>
      <c r="QFS310" s="275"/>
      <c r="QFT310" s="271"/>
      <c r="QFU310" s="275"/>
      <c r="QFV310" s="271"/>
      <c r="QFW310" s="275"/>
      <c r="QFX310" s="271"/>
      <c r="QFY310" s="275"/>
      <c r="QFZ310" s="271"/>
      <c r="QGA310" s="275"/>
      <c r="QGB310" s="271"/>
      <c r="QGC310" s="275"/>
      <c r="QGD310" s="271"/>
      <c r="QGE310" s="275"/>
      <c r="QGF310" s="271"/>
      <c r="QGG310" s="275"/>
      <c r="QGH310" s="271"/>
      <c r="QGI310" s="275"/>
      <c r="QGJ310" s="271"/>
      <c r="QGK310" s="275"/>
      <c r="QGL310" s="271"/>
      <c r="QGM310" s="275"/>
      <c r="QGN310" s="271"/>
      <c r="QGO310" s="275"/>
      <c r="QGP310" s="271"/>
      <c r="QGQ310" s="275"/>
      <c r="QGR310" s="271"/>
      <c r="QGS310" s="275"/>
      <c r="QGT310" s="271"/>
      <c r="QGU310" s="275"/>
      <c r="QGV310" s="271"/>
      <c r="QGW310" s="275"/>
      <c r="QGX310" s="271"/>
      <c r="QGY310" s="275"/>
      <c r="QGZ310" s="271"/>
      <c r="QHA310" s="275"/>
      <c r="QHB310" s="271"/>
      <c r="QHC310" s="275"/>
      <c r="QHD310" s="271"/>
      <c r="QHE310" s="275"/>
      <c r="QHF310" s="271"/>
      <c r="QHG310" s="275"/>
      <c r="QHH310" s="271"/>
      <c r="QHI310" s="275"/>
      <c r="QHJ310" s="271"/>
      <c r="QHK310" s="275"/>
      <c r="QHL310" s="271"/>
      <c r="QHM310" s="275"/>
      <c r="QHN310" s="271"/>
      <c r="QHO310" s="275"/>
      <c r="QHP310" s="271"/>
      <c r="QHQ310" s="275"/>
      <c r="QHR310" s="271"/>
      <c r="QHS310" s="275"/>
      <c r="QHT310" s="271"/>
      <c r="QHU310" s="275"/>
      <c r="QHV310" s="271"/>
      <c r="QHW310" s="275"/>
      <c r="QHX310" s="271"/>
      <c r="QHY310" s="275"/>
      <c r="QHZ310" s="271"/>
      <c r="QIA310" s="275"/>
      <c r="QIB310" s="271"/>
      <c r="QIC310" s="275"/>
      <c r="QID310" s="271"/>
      <c r="QIE310" s="275"/>
      <c r="QIF310" s="271"/>
      <c r="QIG310" s="275"/>
      <c r="QIH310" s="271"/>
      <c r="QII310" s="275"/>
      <c r="QIJ310" s="271"/>
      <c r="QIK310" s="275"/>
      <c r="QIL310" s="271"/>
      <c r="QIM310" s="275"/>
      <c r="QIN310" s="271"/>
      <c r="QIO310" s="275"/>
      <c r="QIP310" s="271"/>
      <c r="QIQ310" s="275"/>
      <c r="QIR310" s="271"/>
      <c r="QIS310" s="275"/>
      <c r="QIT310" s="271"/>
      <c r="QIU310" s="275"/>
      <c r="QIV310" s="271"/>
      <c r="QIW310" s="275"/>
      <c r="QIX310" s="271"/>
      <c r="QIY310" s="275"/>
      <c r="QIZ310" s="271"/>
      <c r="QJA310" s="275"/>
      <c r="QJB310" s="271"/>
      <c r="QJC310" s="275"/>
      <c r="QJD310" s="271"/>
      <c r="QJE310" s="275"/>
      <c r="QJF310" s="271"/>
      <c r="QJG310" s="275"/>
      <c r="QJH310" s="271"/>
      <c r="QJI310" s="275"/>
      <c r="QJJ310" s="271"/>
      <c r="QJK310" s="275"/>
      <c r="QJL310" s="271"/>
      <c r="QJM310" s="275"/>
      <c r="QJN310" s="271"/>
      <c r="QJO310" s="275"/>
      <c r="QJP310" s="271"/>
      <c r="QJQ310" s="275"/>
      <c r="QJR310" s="271"/>
      <c r="QJS310" s="275"/>
      <c r="QJT310" s="271"/>
      <c r="QJU310" s="275"/>
      <c r="QJV310" s="271"/>
      <c r="QJW310" s="275"/>
      <c r="QJX310" s="271"/>
      <c r="QJY310" s="275"/>
      <c r="QJZ310" s="271"/>
      <c r="QKA310" s="275"/>
      <c r="QKB310" s="271"/>
      <c r="QKC310" s="275"/>
      <c r="QKD310" s="271"/>
      <c r="QKE310" s="275"/>
      <c r="QKF310" s="271"/>
      <c r="QKG310" s="275"/>
      <c r="QKH310" s="271"/>
      <c r="QKI310" s="275"/>
      <c r="QKJ310" s="271"/>
      <c r="QKK310" s="275"/>
      <c r="QKL310" s="271"/>
      <c r="QKM310" s="275"/>
      <c r="QKN310" s="271"/>
      <c r="QKO310" s="275"/>
      <c r="QKP310" s="271"/>
      <c r="QKQ310" s="275"/>
      <c r="QKR310" s="271"/>
      <c r="QKS310" s="275"/>
      <c r="QKT310" s="271"/>
      <c r="QKU310" s="275"/>
      <c r="QKV310" s="271"/>
      <c r="QKW310" s="275"/>
      <c r="QKX310" s="271"/>
      <c r="QKY310" s="275"/>
      <c r="QKZ310" s="271"/>
      <c r="QLA310" s="275"/>
      <c r="QLB310" s="271"/>
      <c r="QLC310" s="275"/>
      <c r="QLD310" s="271"/>
      <c r="QLE310" s="275"/>
      <c r="QLF310" s="271"/>
      <c r="QLG310" s="275"/>
      <c r="QLH310" s="271"/>
      <c r="QLI310" s="275"/>
      <c r="QLJ310" s="271"/>
      <c r="QLK310" s="275"/>
      <c r="QLL310" s="271"/>
      <c r="QLM310" s="275"/>
      <c r="QLN310" s="271"/>
      <c r="QLO310" s="275"/>
      <c r="QLP310" s="271"/>
      <c r="QLQ310" s="275"/>
      <c r="QLR310" s="271"/>
      <c r="QLS310" s="275"/>
      <c r="QLT310" s="271"/>
      <c r="QLU310" s="275"/>
      <c r="QLV310" s="271"/>
      <c r="QLW310" s="275"/>
      <c r="QLX310" s="271"/>
      <c r="QLY310" s="275"/>
      <c r="QLZ310" s="271"/>
      <c r="QMA310" s="275"/>
      <c r="QMB310" s="271"/>
      <c r="QMC310" s="275"/>
      <c r="QMD310" s="271"/>
      <c r="QME310" s="275"/>
      <c r="QMF310" s="271"/>
      <c r="QMG310" s="275"/>
      <c r="QMH310" s="271"/>
      <c r="QMI310" s="275"/>
      <c r="QMJ310" s="271"/>
      <c r="QMK310" s="275"/>
      <c r="QML310" s="271"/>
      <c r="QMM310" s="275"/>
      <c r="QMN310" s="271"/>
      <c r="QMO310" s="275"/>
      <c r="QMP310" s="271"/>
      <c r="QMQ310" s="275"/>
      <c r="QMR310" s="271"/>
      <c r="QMS310" s="275"/>
      <c r="QMT310" s="271"/>
      <c r="QMU310" s="275"/>
      <c r="QMV310" s="271"/>
      <c r="QMW310" s="275"/>
      <c r="QMX310" s="271"/>
      <c r="QMY310" s="275"/>
      <c r="QMZ310" s="271"/>
      <c r="QNA310" s="275"/>
      <c r="QNB310" s="271"/>
      <c r="QNC310" s="275"/>
      <c r="QND310" s="271"/>
      <c r="QNE310" s="275"/>
      <c r="QNF310" s="271"/>
      <c r="QNG310" s="275"/>
      <c r="QNH310" s="271"/>
      <c r="QNI310" s="275"/>
      <c r="QNJ310" s="271"/>
      <c r="QNK310" s="275"/>
      <c r="QNL310" s="271"/>
      <c r="QNM310" s="275"/>
      <c r="QNN310" s="271"/>
      <c r="QNO310" s="275"/>
      <c r="QNP310" s="271"/>
      <c r="QNQ310" s="275"/>
      <c r="QNR310" s="271"/>
      <c r="QNS310" s="275"/>
      <c r="QNT310" s="271"/>
      <c r="QNU310" s="275"/>
      <c r="QNV310" s="271"/>
      <c r="QNW310" s="275"/>
      <c r="QNX310" s="271"/>
      <c r="QNY310" s="275"/>
      <c r="QNZ310" s="271"/>
      <c r="QOA310" s="275"/>
      <c r="QOB310" s="271"/>
      <c r="QOC310" s="275"/>
      <c r="QOD310" s="271"/>
      <c r="QOE310" s="275"/>
      <c r="QOF310" s="271"/>
      <c r="QOG310" s="275"/>
      <c r="QOH310" s="271"/>
      <c r="QOI310" s="275"/>
      <c r="QOJ310" s="271"/>
      <c r="QOK310" s="275"/>
      <c r="QOL310" s="271"/>
      <c r="QOM310" s="275"/>
      <c r="QON310" s="271"/>
      <c r="QOO310" s="275"/>
      <c r="QOP310" s="271"/>
      <c r="QOQ310" s="275"/>
      <c r="QOR310" s="271"/>
      <c r="QOS310" s="275"/>
      <c r="QOT310" s="271"/>
      <c r="QOU310" s="275"/>
      <c r="QOV310" s="271"/>
      <c r="QOW310" s="275"/>
      <c r="QOX310" s="271"/>
      <c r="QOY310" s="275"/>
      <c r="QOZ310" s="271"/>
      <c r="QPA310" s="275"/>
      <c r="QPB310" s="271"/>
      <c r="QPC310" s="275"/>
      <c r="QPD310" s="271"/>
      <c r="QPE310" s="275"/>
      <c r="QPF310" s="271"/>
      <c r="QPG310" s="275"/>
      <c r="QPH310" s="271"/>
      <c r="QPI310" s="275"/>
      <c r="QPJ310" s="271"/>
      <c r="QPK310" s="275"/>
      <c r="QPL310" s="271"/>
      <c r="QPM310" s="275"/>
      <c r="QPN310" s="271"/>
      <c r="QPO310" s="275"/>
      <c r="QPP310" s="271"/>
      <c r="QPQ310" s="275"/>
      <c r="QPR310" s="271"/>
      <c r="QPS310" s="275"/>
      <c r="QPT310" s="271"/>
      <c r="QPU310" s="275"/>
      <c r="QPV310" s="271"/>
      <c r="QPW310" s="275"/>
      <c r="QPX310" s="271"/>
      <c r="QPY310" s="275"/>
      <c r="QPZ310" s="271"/>
      <c r="QQA310" s="275"/>
      <c r="QQB310" s="271"/>
      <c r="QQC310" s="275"/>
      <c r="QQD310" s="271"/>
      <c r="QQE310" s="275"/>
      <c r="QQF310" s="271"/>
      <c r="QQG310" s="275"/>
      <c r="QQH310" s="271"/>
      <c r="QQI310" s="275"/>
      <c r="QQJ310" s="271"/>
      <c r="QQK310" s="275"/>
      <c r="QQL310" s="271"/>
      <c r="QQM310" s="275"/>
      <c r="QQN310" s="271"/>
      <c r="QQO310" s="275"/>
      <c r="QQP310" s="271"/>
      <c r="QQQ310" s="275"/>
      <c r="QQR310" s="271"/>
      <c r="QQS310" s="275"/>
      <c r="QQT310" s="271"/>
      <c r="QQU310" s="275"/>
      <c r="QQV310" s="271"/>
      <c r="QQW310" s="275"/>
      <c r="QQX310" s="271"/>
      <c r="QQY310" s="275"/>
      <c r="QQZ310" s="271"/>
      <c r="QRA310" s="275"/>
      <c r="QRB310" s="271"/>
      <c r="QRC310" s="275"/>
      <c r="QRD310" s="271"/>
      <c r="QRE310" s="275"/>
      <c r="QRF310" s="271"/>
      <c r="QRG310" s="275"/>
      <c r="QRH310" s="271"/>
      <c r="QRI310" s="275"/>
      <c r="QRJ310" s="271"/>
      <c r="QRK310" s="275"/>
      <c r="QRL310" s="271"/>
      <c r="QRM310" s="275"/>
      <c r="QRN310" s="271"/>
      <c r="QRO310" s="275"/>
      <c r="QRP310" s="271"/>
      <c r="QRQ310" s="275"/>
      <c r="QRR310" s="271"/>
      <c r="QRS310" s="275"/>
      <c r="QRT310" s="271"/>
      <c r="QRU310" s="275"/>
      <c r="QRV310" s="271"/>
      <c r="QRW310" s="275"/>
      <c r="QRX310" s="271"/>
      <c r="QRY310" s="275"/>
      <c r="QRZ310" s="271"/>
      <c r="QSA310" s="275"/>
      <c r="QSB310" s="271"/>
      <c r="QSC310" s="275"/>
      <c r="QSD310" s="271"/>
      <c r="QSE310" s="275"/>
      <c r="QSF310" s="271"/>
      <c r="QSG310" s="275"/>
      <c r="QSH310" s="271"/>
      <c r="QSI310" s="275"/>
      <c r="QSJ310" s="271"/>
      <c r="QSK310" s="275"/>
      <c r="QSL310" s="271"/>
      <c r="QSM310" s="275"/>
      <c r="QSN310" s="271"/>
      <c r="QSO310" s="275"/>
      <c r="QSP310" s="271"/>
      <c r="QSQ310" s="275"/>
      <c r="QSR310" s="271"/>
      <c r="QSS310" s="275"/>
      <c r="QST310" s="271"/>
      <c r="QSU310" s="275"/>
      <c r="QSV310" s="271"/>
      <c r="QSW310" s="275"/>
      <c r="QSX310" s="271"/>
      <c r="QSY310" s="275"/>
      <c r="QSZ310" s="271"/>
      <c r="QTA310" s="275"/>
      <c r="QTB310" s="271"/>
      <c r="QTC310" s="275"/>
      <c r="QTD310" s="271"/>
      <c r="QTE310" s="275"/>
      <c r="QTF310" s="271"/>
      <c r="QTG310" s="275"/>
      <c r="QTH310" s="271"/>
      <c r="QTI310" s="275"/>
      <c r="QTJ310" s="271"/>
      <c r="QTK310" s="275"/>
      <c r="QTL310" s="271"/>
      <c r="QTM310" s="275"/>
      <c r="QTN310" s="271"/>
      <c r="QTO310" s="275"/>
      <c r="QTP310" s="271"/>
      <c r="QTQ310" s="275"/>
      <c r="QTR310" s="271"/>
      <c r="QTS310" s="275"/>
      <c r="QTT310" s="271"/>
      <c r="QTU310" s="275"/>
      <c r="QTV310" s="271"/>
      <c r="QTW310" s="275"/>
      <c r="QTX310" s="271"/>
      <c r="QTY310" s="275"/>
      <c r="QTZ310" s="271"/>
      <c r="QUA310" s="275"/>
      <c r="QUB310" s="271"/>
      <c r="QUC310" s="275"/>
      <c r="QUD310" s="271"/>
      <c r="QUE310" s="275"/>
      <c r="QUF310" s="271"/>
      <c r="QUG310" s="275"/>
      <c r="QUH310" s="271"/>
      <c r="QUI310" s="275"/>
      <c r="QUJ310" s="271"/>
      <c r="QUK310" s="275"/>
      <c r="QUL310" s="271"/>
      <c r="QUM310" s="275"/>
      <c r="QUN310" s="271"/>
      <c r="QUO310" s="275"/>
      <c r="QUP310" s="271"/>
      <c r="QUQ310" s="275"/>
      <c r="QUR310" s="271"/>
      <c r="QUS310" s="275"/>
      <c r="QUT310" s="271"/>
      <c r="QUU310" s="275"/>
      <c r="QUV310" s="271"/>
      <c r="QUW310" s="275"/>
      <c r="QUX310" s="271"/>
      <c r="QUY310" s="275"/>
      <c r="QUZ310" s="271"/>
      <c r="QVA310" s="275"/>
      <c r="QVB310" s="271"/>
      <c r="QVC310" s="275"/>
      <c r="QVD310" s="271"/>
      <c r="QVE310" s="275"/>
      <c r="QVF310" s="271"/>
      <c r="QVG310" s="275"/>
      <c r="QVH310" s="271"/>
      <c r="QVI310" s="275"/>
      <c r="QVJ310" s="271"/>
      <c r="QVK310" s="275"/>
      <c r="QVL310" s="271"/>
      <c r="QVM310" s="275"/>
      <c r="QVN310" s="271"/>
      <c r="QVO310" s="275"/>
      <c r="QVP310" s="271"/>
      <c r="QVQ310" s="275"/>
      <c r="QVR310" s="271"/>
      <c r="QVS310" s="275"/>
      <c r="QVT310" s="271"/>
      <c r="QVU310" s="275"/>
      <c r="QVV310" s="271"/>
      <c r="QVW310" s="275"/>
      <c r="QVX310" s="271"/>
      <c r="QVY310" s="275"/>
      <c r="QVZ310" s="271"/>
      <c r="QWA310" s="275"/>
      <c r="QWB310" s="271"/>
      <c r="QWC310" s="275"/>
      <c r="QWD310" s="271"/>
      <c r="QWE310" s="275"/>
      <c r="QWF310" s="271"/>
      <c r="QWG310" s="275"/>
      <c r="QWH310" s="271"/>
      <c r="QWI310" s="275"/>
      <c r="QWJ310" s="271"/>
      <c r="QWK310" s="275"/>
      <c r="QWL310" s="271"/>
      <c r="QWM310" s="275"/>
      <c r="QWN310" s="271"/>
      <c r="QWO310" s="275"/>
      <c r="QWP310" s="271"/>
      <c r="QWQ310" s="275"/>
      <c r="QWR310" s="271"/>
      <c r="QWS310" s="275"/>
      <c r="QWT310" s="271"/>
      <c r="QWU310" s="275"/>
      <c r="QWV310" s="271"/>
      <c r="QWW310" s="275"/>
      <c r="QWX310" s="271"/>
      <c r="QWY310" s="275"/>
      <c r="QWZ310" s="271"/>
      <c r="QXA310" s="275"/>
      <c r="QXB310" s="271"/>
      <c r="QXC310" s="275"/>
      <c r="QXD310" s="271"/>
      <c r="QXE310" s="275"/>
      <c r="QXF310" s="271"/>
      <c r="QXG310" s="275"/>
      <c r="QXH310" s="271"/>
      <c r="QXI310" s="275"/>
      <c r="QXJ310" s="271"/>
      <c r="QXK310" s="275"/>
      <c r="QXL310" s="271"/>
      <c r="QXM310" s="275"/>
      <c r="QXN310" s="271"/>
      <c r="QXO310" s="275"/>
      <c r="QXP310" s="271"/>
      <c r="QXQ310" s="275"/>
      <c r="QXR310" s="271"/>
      <c r="QXS310" s="275"/>
      <c r="QXT310" s="271"/>
      <c r="QXU310" s="275"/>
      <c r="QXV310" s="271"/>
      <c r="QXW310" s="275"/>
      <c r="QXX310" s="271"/>
      <c r="QXY310" s="275"/>
      <c r="QXZ310" s="271"/>
      <c r="QYA310" s="275"/>
      <c r="QYB310" s="271"/>
      <c r="QYC310" s="275"/>
      <c r="QYD310" s="271"/>
      <c r="QYE310" s="275"/>
      <c r="QYF310" s="271"/>
      <c r="QYG310" s="275"/>
      <c r="QYH310" s="271"/>
      <c r="QYI310" s="275"/>
      <c r="QYJ310" s="271"/>
      <c r="QYK310" s="275"/>
      <c r="QYL310" s="271"/>
      <c r="QYM310" s="275"/>
      <c r="QYN310" s="271"/>
      <c r="QYO310" s="275"/>
      <c r="QYP310" s="271"/>
      <c r="QYQ310" s="275"/>
      <c r="QYR310" s="271"/>
      <c r="QYS310" s="275"/>
      <c r="QYT310" s="271"/>
      <c r="QYU310" s="275"/>
      <c r="QYV310" s="271"/>
      <c r="QYW310" s="275"/>
      <c r="QYX310" s="271"/>
      <c r="QYY310" s="275"/>
      <c r="QYZ310" s="271"/>
      <c r="QZA310" s="275"/>
      <c r="QZB310" s="271"/>
      <c r="QZC310" s="275"/>
      <c r="QZD310" s="271"/>
      <c r="QZE310" s="275"/>
      <c r="QZF310" s="271"/>
      <c r="QZG310" s="275"/>
      <c r="QZH310" s="271"/>
      <c r="QZI310" s="275"/>
      <c r="QZJ310" s="271"/>
      <c r="QZK310" s="275"/>
      <c r="QZL310" s="271"/>
      <c r="QZM310" s="275"/>
      <c r="QZN310" s="271"/>
      <c r="QZO310" s="275"/>
      <c r="QZP310" s="271"/>
      <c r="QZQ310" s="275"/>
      <c r="QZR310" s="271"/>
      <c r="QZS310" s="275"/>
      <c r="QZT310" s="271"/>
      <c r="QZU310" s="275"/>
      <c r="QZV310" s="271"/>
      <c r="QZW310" s="275"/>
      <c r="QZX310" s="271"/>
      <c r="QZY310" s="275"/>
      <c r="QZZ310" s="271"/>
      <c r="RAA310" s="275"/>
      <c r="RAB310" s="271"/>
      <c r="RAC310" s="275"/>
      <c r="RAD310" s="271"/>
      <c r="RAE310" s="275"/>
      <c r="RAF310" s="271"/>
      <c r="RAG310" s="275"/>
      <c r="RAH310" s="271"/>
      <c r="RAI310" s="275"/>
      <c r="RAJ310" s="271"/>
      <c r="RAK310" s="275"/>
      <c r="RAL310" s="271"/>
      <c r="RAM310" s="275"/>
      <c r="RAN310" s="271"/>
      <c r="RAO310" s="275"/>
      <c r="RAP310" s="271"/>
      <c r="RAQ310" s="275"/>
      <c r="RAR310" s="271"/>
      <c r="RAS310" s="275"/>
      <c r="RAT310" s="271"/>
      <c r="RAU310" s="275"/>
      <c r="RAV310" s="271"/>
      <c r="RAW310" s="275"/>
      <c r="RAX310" s="271"/>
      <c r="RAY310" s="275"/>
      <c r="RAZ310" s="271"/>
      <c r="RBA310" s="275"/>
      <c r="RBB310" s="271"/>
      <c r="RBC310" s="275"/>
      <c r="RBD310" s="271"/>
      <c r="RBE310" s="275"/>
      <c r="RBF310" s="271"/>
      <c r="RBG310" s="275"/>
      <c r="RBH310" s="271"/>
      <c r="RBI310" s="275"/>
      <c r="RBJ310" s="271"/>
      <c r="RBK310" s="275"/>
      <c r="RBL310" s="271"/>
      <c r="RBM310" s="275"/>
      <c r="RBN310" s="271"/>
      <c r="RBO310" s="275"/>
      <c r="RBP310" s="271"/>
      <c r="RBQ310" s="275"/>
      <c r="RBR310" s="271"/>
      <c r="RBS310" s="275"/>
      <c r="RBT310" s="271"/>
      <c r="RBU310" s="275"/>
      <c r="RBV310" s="271"/>
      <c r="RBW310" s="275"/>
      <c r="RBX310" s="271"/>
      <c r="RBY310" s="275"/>
      <c r="RBZ310" s="271"/>
      <c r="RCA310" s="275"/>
      <c r="RCB310" s="271"/>
      <c r="RCC310" s="275"/>
      <c r="RCD310" s="271"/>
      <c r="RCE310" s="275"/>
      <c r="RCF310" s="271"/>
      <c r="RCG310" s="275"/>
      <c r="RCH310" s="271"/>
      <c r="RCI310" s="275"/>
      <c r="RCJ310" s="271"/>
      <c r="RCK310" s="275"/>
      <c r="RCL310" s="271"/>
      <c r="RCM310" s="275"/>
      <c r="RCN310" s="271"/>
      <c r="RCO310" s="275"/>
      <c r="RCP310" s="271"/>
      <c r="RCQ310" s="275"/>
      <c r="RCR310" s="271"/>
      <c r="RCS310" s="275"/>
      <c r="RCT310" s="271"/>
      <c r="RCU310" s="275"/>
      <c r="RCV310" s="271"/>
      <c r="RCW310" s="275"/>
      <c r="RCX310" s="271"/>
      <c r="RCY310" s="275"/>
      <c r="RCZ310" s="271"/>
      <c r="RDA310" s="275"/>
      <c r="RDB310" s="271"/>
      <c r="RDC310" s="275"/>
      <c r="RDD310" s="271"/>
      <c r="RDE310" s="275"/>
      <c r="RDF310" s="271"/>
      <c r="RDG310" s="275"/>
      <c r="RDH310" s="271"/>
      <c r="RDI310" s="275"/>
      <c r="RDJ310" s="271"/>
      <c r="RDK310" s="275"/>
      <c r="RDL310" s="271"/>
      <c r="RDM310" s="275"/>
      <c r="RDN310" s="271"/>
      <c r="RDO310" s="275"/>
      <c r="RDP310" s="271"/>
      <c r="RDQ310" s="275"/>
      <c r="RDR310" s="271"/>
      <c r="RDS310" s="275"/>
      <c r="RDT310" s="271"/>
      <c r="RDU310" s="275"/>
      <c r="RDV310" s="271"/>
      <c r="RDW310" s="275"/>
      <c r="RDX310" s="271"/>
      <c r="RDY310" s="275"/>
      <c r="RDZ310" s="271"/>
      <c r="REA310" s="275"/>
      <c r="REB310" s="271"/>
      <c r="REC310" s="275"/>
      <c r="RED310" s="271"/>
      <c r="REE310" s="275"/>
      <c r="REF310" s="271"/>
      <c r="REG310" s="275"/>
      <c r="REH310" s="271"/>
      <c r="REI310" s="275"/>
      <c r="REJ310" s="271"/>
      <c r="REK310" s="275"/>
      <c r="REL310" s="271"/>
      <c r="REM310" s="275"/>
      <c r="REN310" s="271"/>
      <c r="REO310" s="275"/>
      <c r="REP310" s="271"/>
      <c r="REQ310" s="275"/>
      <c r="RER310" s="271"/>
      <c r="RES310" s="275"/>
      <c r="RET310" s="271"/>
      <c r="REU310" s="275"/>
      <c r="REV310" s="271"/>
      <c r="REW310" s="275"/>
      <c r="REX310" s="271"/>
      <c r="REY310" s="275"/>
      <c r="REZ310" s="271"/>
      <c r="RFA310" s="275"/>
      <c r="RFB310" s="271"/>
      <c r="RFC310" s="275"/>
      <c r="RFD310" s="271"/>
      <c r="RFE310" s="275"/>
      <c r="RFF310" s="271"/>
      <c r="RFG310" s="275"/>
      <c r="RFH310" s="271"/>
      <c r="RFI310" s="275"/>
      <c r="RFJ310" s="271"/>
      <c r="RFK310" s="275"/>
      <c r="RFL310" s="271"/>
      <c r="RFM310" s="275"/>
      <c r="RFN310" s="271"/>
      <c r="RFO310" s="275"/>
      <c r="RFP310" s="271"/>
      <c r="RFQ310" s="275"/>
      <c r="RFR310" s="271"/>
      <c r="RFS310" s="275"/>
      <c r="RFT310" s="271"/>
      <c r="RFU310" s="275"/>
      <c r="RFV310" s="271"/>
      <c r="RFW310" s="275"/>
      <c r="RFX310" s="271"/>
      <c r="RFY310" s="275"/>
      <c r="RFZ310" s="271"/>
      <c r="RGA310" s="275"/>
      <c r="RGB310" s="271"/>
      <c r="RGC310" s="275"/>
      <c r="RGD310" s="271"/>
      <c r="RGE310" s="275"/>
      <c r="RGF310" s="271"/>
      <c r="RGG310" s="275"/>
      <c r="RGH310" s="271"/>
      <c r="RGI310" s="275"/>
      <c r="RGJ310" s="271"/>
      <c r="RGK310" s="275"/>
      <c r="RGL310" s="271"/>
      <c r="RGM310" s="275"/>
      <c r="RGN310" s="271"/>
      <c r="RGO310" s="275"/>
      <c r="RGP310" s="271"/>
      <c r="RGQ310" s="275"/>
      <c r="RGR310" s="271"/>
      <c r="RGS310" s="275"/>
      <c r="RGT310" s="271"/>
      <c r="RGU310" s="275"/>
      <c r="RGV310" s="271"/>
      <c r="RGW310" s="275"/>
      <c r="RGX310" s="271"/>
      <c r="RGY310" s="275"/>
      <c r="RGZ310" s="271"/>
      <c r="RHA310" s="275"/>
      <c r="RHB310" s="271"/>
      <c r="RHC310" s="275"/>
      <c r="RHD310" s="271"/>
      <c r="RHE310" s="275"/>
      <c r="RHF310" s="271"/>
      <c r="RHG310" s="275"/>
      <c r="RHH310" s="271"/>
      <c r="RHI310" s="275"/>
      <c r="RHJ310" s="271"/>
      <c r="RHK310" s="275"/>
      <c r="RHL310" s="271"/>
      <c r="RHM310" s="275"/>
      <c r="RHN310" s="271"/>
      <c r="RHO310" s="275"/>
      <c r="RHP310" s="271"/>
      <c r="RHQ310" s="275"/>
      <c r="RHR310" s="271"/>
      <c r="RHS310" s="275"/>
      <c r="RHT310" s="271"/>
      <c r="RHU310" s="275"/>
      <c r="RHV310" s="271"/>
      <c r="RHW310" s="275"/>
      <c r="RHX310" s="271"/>
      <c r="RHY310" s="275"/>
      <c r="RHZ310" s="271"/>
      <c r="RIA310" s="275"/>
      <c r="RIB310" s="271"/>
      <c r="RIC310" s="275"/>
      <c r="RID310" s="271"/>
      <c r="RIE310" s="275"/>
      <c r="RIF310" s="271"/>
      <c r="RIG310" s="275"/>
      <c r="RIH310" s="271"/>
      <c r="RII310" s="275"/>
      <c r="RIJ310" s="271"/>
      <c r="RIK310" s="275"/>
      <c r="RIL310" s="271"/>
      <c r="RIM310" s="275"/>
      <c r="RIN310" s="271"/>
      <c r="RIO310" s="275"/>
      <c r="RIP310" s="271"/>
      <c r="RIQ310" s="275"/>
      <c r="RIR310" s="271"/>
      <c r="RIS310" s="275"/>
      <c r="RIT310" s="271"/>
      <c r="RIU310" s="275"/>
      <c r="RIV310" s="271"/>
      <c r="RIW310" s="275"/>
      <c r="RIX310" s="271"/>
      <c r="RIY310" s="275"/>
      <c r="RIZ310" s="271"/>
      <c r="RJA310" s="275"/>
      <c r="RJB310" s="271"/>
      <c r="RJC310" s="275"/>
      <c r="RJD310" s="271"/>
      <c r="RJE310" s="275"/>
      <c r="RJF310" s="271"/>
      <c r="RJG310" s="275"/>
      <c r="RJH310" s="271"/>
      <c r="RJI310" s="275"/>
      <c r="RJJ310" s="271"/>
      <c r="RJK310" s="275"/>
      <c r="RJL310" s="271"/>
      <c r="RJM310" s="275"/>
      <c r="RJN310" s="271"/>
      <c r="RJO310" s="275"/>
      <c r="RJP310" s="271"/>
      <c r="RJQ310" s="275"/>
      <c r="RJR310" s="271"/>
      <c r="RJS310" s="275"/>
      <c r="RJT310" s="271"/>
      <c r="RJU310" s="275"/>
      <c r="RJV310" s="271"/>
      <c r="RJW310" s="275"/>
      <c r="RJX310" s="271"/>
      <c r="RJY310" s="275"/>
      <c r="RJZ310" s="271"/>
      <c r="RKA310" s="275"/>
      <c r="RKB310" s="271"/>
      <c r="RKC310" s="275"/>
      <c r="RKD310" s="271"/>
      <c r="RKE310" s="275"/>
      <c r="RKF310" s="271"/>
      <c r="RKG310" s="275"/>
      <c r="RKH310" s="271"/>
      <c r="RKI310" s="275"/>
      <c r="RKJ310" s="271"/>
      <c r="RKK310" s="275"/>
      <c r="RKL310" s="271"/>
      <c r="RKM310" s="275"/>
      <c r="RKN310" s="271"/>
      <c r="RKO310" s="275"/>
      <c r="RKP310" s="271"/>
      <c r="RKQ310" s="275"/>
      <c r="RKR310" s="271"/>
      <c r="RKS310" s="275"/>
      <c r="RKT310" s="271"/>
      <c r="RKU310" s="275"/>
      <c r="RKV310" s="271"/>
      <c r="RKW310" s="275"/>
      <c r="RKX310" s="271"/>
      <c r="RKY310" s="275"/>
      <c r="RKZ310" s="271"/>
      <c r="RLA310" s="275"/>
      <c r="RLB310" s="271"/>
      <c r="RLC310" s="275"/>
      <c r="RLD310" s="271"/>
      <c r="RLE310" s="275"/>
      <c r="RLF310" s="271"/>
      <c r="RLG310" s="275"/>
      <c r="RLH310" s="271"/>
      <c r="RLI310" s="275"/>
      <c r="RLJ310" s="271"/>
      <c r="RLK310" s="275"/>
      <c r="RLL310" s="271"/>
      <c r="RLM310" s="275"/>
      <c r="RLN310" s="271"/>
      <c r="RLO310" s="275"/>
      <c r="RLP310" s="271"/>
      <c r="RLQ310" s="275"/>
      <c r="RLR310" s="271"/>
      <c r="RLS310" s="275"/>
      <c r="RLT310" s="271"/>
      <c r="RLU310" s="275"/>
      <c r="RLV310" s="271"/>
      <c r="RLW310" s="275"/>
      <c r="RLX310" s="271"/>
      <c r="RLY310" s="275"/>
      <c r="RLZ310" s="271"/>
      <c r="RMA310" s="275"/>
      <c r="RMB310" s="271"/>
      <c r="RMC310" s="275"/>
      <c r="RMD310" s="271"/>
      <c r="RME310" s="275"/>
      <c r="RMF310" s="271"/>
      <c r="RMG310" s="275"/>
      <c r="RMH310" s="271"/>
      <c r="RMI310" s="275"/>
      <c r="RMJ310" s="271"/>
      <c r="RMK310" s="275"/>
      <c r="RML310" s="271"/>
      <c r="RMM310" s="275"/>
      <c r="RMN310" s="271"/>
      <c r="RMO310" s="275"/>
      <c r="RMP310" s="271"/>
      <c r="RMQ310" s="275"/>
      <c r="RMR310" s="271"/>
      <c r="RMS310" s="275"/>
      <c r="RMT310" s="271"/>
      <c r="RMU310" s="275"/>
      <c r="RMV310" s="271"/>
      <c r="RMW310" s="275"/>
      <c r="RMX310" s="271"/>
      <c r="RMY310" s="275"/>
      <c r="RMZ310" s="271"/>
      <c r="RNA310" s="275"/>
      <c r="RNB310" s="271"/>
      <c r="RNC310" s="275"/>
      <c r="RND310" s="271"/>
      <c r="RNE310" s="275"/>
      <c r="RNF310" s="271"/>
      <c r="RNG310" s="275"/>
      <c r="RNH310" s="271"/>
      <c r="RNI310" s="275"/>
      <c r="RNJ310" s="271"/>
      <c r="RNK310" s="275"/>
      <c r="RNL310" s="271"/>
      <c r="RNM310" s="275"/>
      <c r="RNN310" s="271"/>
      <c r="RNO310" s="275"/>
      <c r="RNP310" s="271"/>
      <c r="RNQ310" s="275"/>
      <c r="RNR310" s="271"/>
      <c r="RNS310" s="275"/>
      <c r="RNT310" s="271"/>
      <c r="RNU310" s="275"/>
      <c r="RNV310" s="271"/>
      <c r="RNW310" s="275"/>
      <c r="RNX310" s="271"/>
      <c r="RNY310" s="275"/>
      <c r="RNZ310" s="271"/>
      <c r="ROA310" s="275"/>
      <c r="ROB310" s="271"/>
      <c r="ROC310" s="275"/>
      <c r="ROD310" s="271"/>
      <c r="ROE310" s="275"/>
      <c r="ROF310" s="271"/>
      <c r="ROG310" s="275"/>
      <c r="ROH310" s="271"/>
      <c r="ROI310" s="275"/>
      <c r="ROJ310" s="271"/>
      <c r="ROK310" s="275"/>
      <c r="ROL310" s="271"/>
      <c r="ROM310" s="275"/>
      <c r="RON310" s="271"/>
      <c r="ROO310" s="275"/>
      <c r="ROP310" s="271"/>
      <c r="ROQ310" s="275"/>
      <c r="ROR310" s="271"/>
      <c r="ROS310" s="275"/>
      <c r="ROT310" s="271"/>
      <c r="ROU310" s="275"/>
      <c r="ROV310" s="271"/>
      <c r="ROW310" s="275"/>
      <c r="ROX310" s="271"/>
      <c r="ROY310" s="275"/>
      <c r="ROZ310" s="271"/>
      <c r="RPA310" s="275"/>
      <c r="RPB310" s="271"/>
      <c r="RPC310" s="275"/>
      <c r="RPD310" s="271"/>
      <c r="RPE310" s="275"/>
      <c r="RPF310" s="271"/>
      <c r="RPG310" s="275"/>
      <c r="RPH310" s="271"/>
      <c r="RPI310" s="275"/>
      <c r="RPJ310" s="271"/>
      <c r="RPK310" s="275"/>
      <c r="RPL310" s="271"/>
      <c r="RPM310" s="275"/>
      <c r="RPN310" s="271"/>
      <c r="RPO310" s="275"/>
      <c r="RPP310" s="271"/>
      <c r="RPQ310" s="275"/>
      <c r="RPR310" s="271"/>
      <c r="RPS310" s="275"/>
      <c r="RPT310" s="271"/>
      <c r="RPU310" s="275"/>
      <c r="RPV310" s="271"/>
      <c r="RPW310" s="275"/>
      <c r="RPX310" s="271"/>
      <c r="RPY310" s="275"/>
      <c r="RPZ310" s="271"/>
      <c r="RQA310" s="275"/>
      <c r="RQB310" s="271"/>
      <c r="RQC310" s="275"/>
      <c r="RQD310" s="271"/>
      <c r="RQE310" s="275"/>
      <c r="RQF310" s="271"/>
      <c r="RQG310" s="275"/>
      <c r="RQH310" s="271"/>
      <c r="RQI310" s="275"/>
      <c r="RQJ310" s="271"/>
      <c r="RQK310" s="275"/>
      <c r="RQL310" s="271"/>
      <c r="RQM310" s="275"/>
      <c r="RQN310" s="271"/>
      <c r="RQO310" s="275"/>
      <c r="RQP310" s="271"/>
      <c r="RQQ310" s="275"/>
      <c r="RQR310" s="271"/>
      <c r="RQS310" s="275"/>
      <c r="RQT310" s="271"/>
      <c r="RQU310" s="275"/>
      <c r="RQV310" s="271"/>
      <c r="RQW310" s="275"/>
      <c r="RQX310" s="271"/>
      <c r="RQY310" s="275"/>
      <c r="RQZ310" s="271"/>
      <c r="RRA310" s="275"/>
      <c r="RRB310" s="271"/>
      <c r="RRC310" s="275"/>
      <c r="RRD310" s="271"/>
      <c r="RRE310" s="275"/>
      <c r="RRF310" s="271"/>
      <c r="RRG310" s="275"/>
      <c r="RRH310" s="271"/>
      <c r="RRI310" s="275"/>
      <c r="RRJ310" s="271"/>
      <c r="RRK310" s="275"/>
      <c r="RRL310" s="271"/>
      <c r="RRM310" s="275"/>
      <c r="RRN310" s="271"/>
      <c r="RRO310" s="275"/>
      <c r="RRP310" s="271"/>
      <c r="RRQ310" s="275"/>
      <c r="RRR310" s="271"/>
      <c r="RRS310" s="275"/>
      <c r="RRT310" s="271"/>
      <c r="RRU310" s="275"/>
      <c r="RRV310" s="271"/>
      <c r="RRW310" s="275"/>
      <c r="RRX310" s="271"/>
      <c r="RRY310" s="275"/>
      <c r="RRZ310" s="271"/>
      <c r="RSA310" s="275"/>
      <c r="RSB310" s="271"/>
      <c r="RSC310" s="275"/>
      <c r="RSD310" s="271"/>
      <c r="RSE310" s="275"/>
      <c r="RSF310" s="271"/>
      <c r="RSG310" s="275"/>
      <c r="RSH310" s="271"/>
      <c r="RSI310" s="275"/>
      <c r="RSJ310" s="271"/>
      <c r="RSK310" s="275"/>
      <c r="RSL310" s="271"/>
      <c r="RSM310" s="275"/>
      <c r="RSN310" s="271"/>
      <c r="RSO310" s="275"/>
      <c r="RSP310" s="271"/>
      <c r="RSQ310" s="275"/>
      <c r="RSR310" s="271"/>
      <c r="RSS310" s="275"/>
      <c r="RST310" s="271"/>
      <c r="RSU310" s="275"/>
      <c r="RSV310" s="271"/>
      <c r="RSW310" s="275"/>
      <c r="RSX310" s="271"/>
      <c r="RSY310" s="275"/>
      <c r="RSZ310" s="271"/>
      <c r="RTA310" s="275"/>
      <c r="RTB310" s="271"/>
      <c r="RTC310" s="275"/>
      <c r="RTD310" s="271"/>
      <c r="RTE310" s="275"/>
      <c r="RTF310" s="271"/>
      <c r="RTG310" s="275"/>
      <c r="RTH310" s="271"/>
      <c r="RTI310" s="275"/>
      <c r="RTJ310" s="271"/>
      <c r="RTK310" s="275"/>
      <c r="RTL310" s="271"/>
      <c r="RTM310" s="275"/>
      <c r="RTN310" s="271"/>
      <c r="RTO310" s="275"/>
      <c r="RTP310" s="271"/>
      <c r="RTQ310" s="275"/>
      <c r="RTR310" s="271"/>
      <c r="RTS310" s="275"/>
      <c r="RTT310" s="271"/>
      <c r="RTU310" s="275"/>
      <c r="RTV310" s="271"/>
      <c r="RTW310" s="275"/>
      <c r="RTX310" s="271"/>
      <c r="RTY310" s="275"/>
      <c r="RTZ310" s="271"/>
      <c r="RUA310" s="275"/>
      <c r="RUB310" s="271"/>
      <c r="RUC310" s="275"/>
      <c r="RUD310" s="271"/>
      <c r="RUE310" s="275"/>
      <c r="RUF310" s="271"/>
      <c r="RUG310" s="275"/>
      <c r="RUH310" s="271"/>
      <c r="RUI310" s="275"/>
      <c r="RUJ310" s="271"/>
      <c r="RUK310" s="275"/>
      <c r="RUL310" s="271"/>
      <c r="RUM310" s="275"/>
      <c r="RUN310" s="271"/>
      <c r="RUO310" s="275"/>
      <c r="RUP310" s="271"/>
      <c r="RUQ310" s="275"/>
      <c r="RUR310" s="271"/>
      <c r="RUS310" s="275"/>
      <c r="RUT310" s="271"/>
      <c r="RUU310" s="275"/>
      <c r="RUV310" s="271"/>
      <c r="RUW310" s="275"/>
      <c r="RUX310" s="271"/>
      <c r="RUY310" s="275"/>
      <c r="RUZ310" s="271"/>
      <c r="RVA310" s="275"/>
      <c r="RVB310" s="271"/>
      <c r="RVC310" s="275"/>
      <c r="RVD310" s="271"/>
      <c r="RVE310" s="275"/>
      <c r="RVF310" s="271"/>
      <c r="RVG310" s="275"/>
      <c r="RVH310" s="271"/>
      <c r="RVI310" s="275"/>
      <c r="RVJ310" s="271"/>
      <c r="RVK310" s="275"/>
      <c r="RVL310" s="271"/>
      <c r="RVM310" s="275"/>
      <c r="RVN310" s="271"/>
      <c r="RVO310" s="275"/>
      <c r="RVP310" s="271"/>
      <c r="RVQ310" s="275"/>
      <c r="RVR310" s="271"/>
      <c r="RVS310" s="275"/>
      <c r="RVT310" s="271"/>
      <c r="RVU310" s="275"/>
      <c r="RVV310" s="271"/>
      <c r="RVW310" s="275"/>
      <c r="RVX310" s="271"/>
      <c r="RVY310" s="275"/>
      <c r="RVZ310" s="271"/>
      <c r="RWA310" s="275"/>
      <c r="RWB310" s="271"/>
      <c r="RWC310" s="275"/>
      <c r="RWD310" s="271"/>
      <c r="RWE310" s="275"/>
      <c r="RWF310" s="271"/>
      <c r="RWG310" s="275"/>
      <c r="RWH310" s="271"/>
      <c r="RWI310" s="275"/>
      <c r="RWJ310" s="271"/>
      <c r="RWK310" s="275"/>
      <c r="RWL310" s="271"/>
      <c r="RWM310" s="275"/>
      <c r="RWN310" s="271"/>
      <c r="RWO310" s="275"/>
      <c r="RWP310" s="271"/>
      <c r="RWQ310" s="275"/>
      <c r="RWR310" s="271"/>
      <c r="RWS310" s="275"/>
      <c r="RWT310" s="271"/>
      <c r="RWU310" s="275"/>
      <c r="RWV310" s="271"/>
      <c r="RWW310" s="275"/>
      <c r="RWX310" s="271"/>
      <c r="RWY310" s="275"/>
      <c r="RWZ310" s="271"/>
      <c r="RXA310" s="275"/>
      <c r="RXB310" s="271"/>
      <c r="RXC310" s="275"/>
      <c r="RXD310" s="271"/>
      <c r="RXE310" s="275"/>
      <c r="RXF310" s="271"/>
      <c r="RXG310" s="275"/>
      <c r="RXH310" s="271"/>
      <c r="RXI310" s="275"/>
      <c r="RXJ310" s="271"/>
      <c r="RXK310" s="275"/>
      <c r="RXL310" s="271"/>
      <c r="RXM310" s="275"/>
      <c r="RXN310" s="271"/>
      <c r="RXO310" s="275"/>
      <c r="RXP310" s="271"/>
      <c r="RXQ310" s="275"/>
      <c r="RXR310" s="271"/>
      <c r="RXS310" s="275"/>
      <c r="RXT310" s="271"/>
      <c r="RXU310" s="275"/>
      <c r="RXV310" s="271"/>
      <c r="RXW310" s="275"/>
      <c r="RXX310" s="271"/>
      <c r="RXY310" s="275"/>
      <c r="RXZ310" s="271"/>
      <c r="RYA310" s="275"/>
      <c r="RYB310" s="271"/>
      <c r="RYC310" s="275"/>
      <c r="RYD310" s="271"/>
      <c r="RYE310" s="275"/>
      <c r="RYF310" s="271"/>
      <c r="RYG310" s="275"/>
      <c r="RYH310" s="271"/>
      <c r="RYI310" s="275"/>
      <c r="RYJ310" s="271"/>
      <c r="RYK310" s="275"/>
      <c r="RYL310" s="271"/>
      <c r="RYM310" s="275"/>
      <c r="RYN310" s="271"/>
      <c r="RYO310" s="275"/>
      <c r="RYP310" s="271"/>
      <c r="RYQ310" s="275"/>
      <c r="RYR310" s="271"/>
      <c r="RYS310" s="275"/>
      <c r="RYT310" s="271"/>
      <c r="RYU310" s="275"/>
      <c r="RYV310" s="271"/>
      <c r="RYW310" s="275"/>
      <c r="RYX310" s="271"/>
      <c r="RYY310" s="275"/>
      <c r="RYZ310" s="271"/>
      <c r="RZA310" s="275"/>
      <c r="RZB310" s="271"/>
      <c r="RZC310" s="275"/>
      <c r="RZD310" s="271"/>
      <c r="RZE310" s="275"/>
      <c r="RZF310" s="271"/>
      <c r="RZG310" s="275"/>
      <c r="RZH310" s="271"/>
      <c r="RZI310" s="275"/>
      <c r="RZJ310" s="271"/>
      <c r="RZK310" s="275"/>
      <c r="RZL310" s="271"/>
      <c r="RZM310" s="275"/>
      <c r="RZN310" s="271"/>
      <c r="RZO310" s="275"/>
      <c r="RZP310" s="271"/>
      <c r="RZQ310" s="275"/>
      <c r="RZR310" s="271"/>
      <c r="RZS310" s="275"/>
      <c r="RZT310" s="271"/>
      <c r="RZU310" s="275"/>
      <c r="RZV310" s="271"/>
      <c r="RZW310" s="275"/>
      <c r="RZX310" s="271"/>
      <c r="RZY310" s="275"/>
      <c r="RZZ310" s="271"/>
      <c r="SAA310" s="275"/>
      <c r="SAB310" s="271"/>
      <c r="SAC310" s="275"/>
      <c r="SAD310" s="271"/>
      <c r="SAE310" s="275"/>
      <c r="SAF310" s="271"/>
      <c r="SAG310" s="275"/>
      <c r="SAH310" s="271"/>
      <c r="SAI310" s="275"/>
      <c r="SAJ310" s="271"/>
      <c r="SAK310" s="275"/>
      <c r="SAL310" s="271"/>
      <c r="SAM310" s="275"/>
      <c r="SAN310" s="271"/>
      <c r="SAO310" s="275"/>
      <c r="SAP310" s="271"/>
      <c r="SAQ310" s="275"/>
      <c r="SAR310" s="271"/>
      <c r="SAS310" s="275"/>
      <c r="SAT310" s="271"/>
      <c r="SAU310" s="275"/>
      <c r="SAV310" s="271"/>
      <c r="SAW310" s="275"/>
      <c r="SAX310" s="271"/>
      <c r="SAY310" s="275"/>
      <c r="SAZ310" s="271"/>
      <c r="SBA310" s="275"/>
      <c r="SBB310" s="271"/>
      <c r="SBC310" s="275"/>
      <c r="SBD310" s="271"/>
      <c r="SBE310" s="275"/>
      <c r="SBF310" s="271"/>
      <c r="SBG310" s="275"/>
      <c r="SBH310" s="271"/>
      <c r="SBI310" s="275"/>
      <c r="SBJ310" s="271"/>
      <c r="SBK310" s="275"/>
      <c r="SBL310" s="271"/>
      <c r="SBM310" s="275"/>
      <c r="SBN310" s="271"/>
      <c r="SBO310" s="275"/>
      <c r="SBP310" s="271"/>
      <c r="SBQ310" s="275"/>
      <c r="SBR310" s="271"/>
      <c r="SBS310" s="275"/>
      <c r="SBT310" s="271"/>
      <c r="SBU310" s="275"/>
      <c r="SBV310" s="271"/>
      <c r="SBW310" s="275"/>
      <c r="SBX310" s="271"/>
      <c r="SBY310" s="275"/>
      <c r="SBZ310" s="271"/>
      <c r="SCA310" s="275"/>
      <c r="SCB310" s="271"/>
      <c r="SCC310" s="275"/>
      <c r="SCD310" s="271"/>
      <c r="SCE310" s="275"/>
      <c r="SCF310" s="271"/>
      <c r="SCG310" s="275"/>
      <c r="SCH310" s="271"/>
      <c r="SCI310" s="275"/>
      <c r="SCJ310" s="271"/>
      <c r="SCK310" s="275"/>
      <c r="SCL310" s="271"/>
      <c r="SCM310" s="275"/>
      <c r="SCN310" s="271"/>
      <c r="SCO310" s="275"/>
      <c r="SCP310" s="271"/>
      <c r="SCQ310" s="275"/>
      <c r="SCR310" s="271"/>
      <c r="SCS310" s="275"/>
      <c r="SCT310" s="271"/>
      <c r="SCU310" s="275"/>
      <c r="SCV310" s="271"/>
      <c r="SCW310" s="275"/>
      <c r="SCX310" s="271"/>
      <c r="SCY310" s="275"/>
      <c r="SCZ310" s="271"/>
      <c r="SDA310" s="275"/>
      <c r="SDB310" s="271"/>
      <c r="SDC310" s="275"/>
      <c r="SDD310" s="271"/>
      <c r="SDE310" s="275"/>
      <c r="SDF310" s="271"/>
      <c r="SDG310" s="275"/>
      <c r="SDH310" s="271"/>
      <c r="SDI310" s="275"/>
      <c r="SDJ310" s="271"/>
      <c r="SDK310" s="275"/>
      <c r="SDL310" s="271"/>
      <c r="SDM310" s="275"/>
      <c r="SDN310" s="271"/>
      <c r="SDO310" s="275"/>
      <c r="SDP310" s="271"/>
      <c r="SDQ310" s="275"/>
      <c r="SDR310" s="271"/>
      <c r="SDS310" s="275"/>
      <c r="SDT310" s="271"/>
      <c r="SDU310" s="275"/>
      <c r="SDV310" s="271"/>
      <c r="SDW310" s="275"/>
      <c r="SDX310" s="271"/>
      <c r="SDY310" s="275"/>
      <c r="SDZ310" s="271"/>
      <c r="SEA310" s="275"/>
      <c r="SEB310" s="271"/>
      <c r="SEC310" s="275"/>
      <c r="SED310" s="271"/>
      <c r="SEE310" s="275"/>
      <c r="SEF310" s="271"/>
      <c r="SEG310" s="275"/>
      <c r="SEH310" s="271"/>
      <c r="SEI310" s="275"/>
      <c r="SEJ310" s="271"/>
      <c r="SEK310" s="275"/>
      <c r="SEL310" s="271"/>
      <c r="SEM310" s="275"/>
      <c r="SEN310" s="271"/>
      <c r="SEO310" s="275"/>
      <c r="SEP310" s="271"/>
      <c r="SEQ310" s="275"/>
      <c r="SER310" s="271"/>
      <c r="SES310" s="275"/>
      <c r="SET310" s="271"/>
      <c r="SEU310" s="275"/>
      <c r="SEV310" s="271"/>
      <c r="SEW310" s="275"/>
      <c r="SEX310" s="271"/>
      <c r="SEY310" s="275"/>
      <c r="SEZ310" s="271"/>
      <c r="SFA310" s="275"/>
      <c r="SFB310" s="271"/>
      <c r="SFC310" s="275"/>
      <c r="SFD310" s="271"/>
      <c r="SFE310" s="275"/>
      <c r="SFF310" s="271"/>
      <c r="SFG310" s="275"/>
      <c r="SFH310" s="271"/>
      <c r="SFI310" s="275"/>
      <c r="SFJ310" s="271"/>
      <c r="SFK310" s="275"/>
      <c r="SFL310" s="271"/>
      <c r="SFM310" s="275"/>
      <c r="SFN310" s="271"/>
      <c r="SFO310" s="275"/>
      <c r="SFP310" s="271"/>
      <c r="SFQ310" s="275"/>
      <c r="SFR310" s="271"/>
      <c r="SFS310" s="275"/>
      <c r="SFT310" s="271"/>
      <c r="SFU310" s="275"/>
      <c r="SFV310" s="271"/>
      <c r="SFW310" s="275"/>
      <c r="SFX310" s="271"/>
      <c r="SFY310" s="275"/>
      <c r="SFZ310" s="271"/>
      <c r="SGA310" s="275"/>
      <c r="SGB310" s="271"/>
      <c r="SGC310" s="275"/>
      <c r="SGD310" s="271"/>
      <c r="SGE310" s="275"/>
      <c r="SGF310" s="271"/>
      <c r="SGG310" s="275"/>
      <c r="SGH310" s="271"/>
      <c r="SGI310" s="275"/>
      <c r="SGJ310" s="271"/>
      <c r="SGK310" s="275"/>
      <c r="SGL310" s="271"/>
      <c r="SGM310" s="275"/>
      <c r="SGN310" s="271"/>
      <c r="SGO310" s="275"/>
      <c r="SGP310" s="271"/>
      <c r="SGQ310" s="275"/>
      <c r="SGR310" s="271"/>
      <c r="SGS310" s="275"/>
      <c r="SGT310" s="271"/>
      <c r="SGU310" s="275"/>
      <c r="SGV310" s="271"/>
      <c r="SGW310" s="275"/>
      <c r="SGX310" s="271"/>
      <c r="SGY310" s="275"/>
      <c r="SGZ310" s="271"/>
      <c r="SHA310" s="275"/>
      <c r="SHB310" s="271"/>
      <c r="SHC310" s="275"/>
      <c r="SHD310" s="271"/>
      <c r="SHE310" s="275"/>
      <c r="SHF310" s="271"/>
      <c r="SHG310" s="275"/>
      <c r="SHH310" s="271"/>
      <c r="SHI310" s="275"/>
      <c r="SHJ310" s="271"/>
      <c r="SHK310" s="275"/>
      <c r="SHL310" s="271"/>
      <c r="SHM310" s="275"/>
      <c r="SHN310" s="271"/>
      <c r="SHO310" s="275"/>
      <c r="SHP310" s="271"/>
      <c r="SHQ310" s="275"/>
      <c r="SHR310" s="271"/>
      <c r="SHS310" s="275"/>
      <c r="SHT310" s="271"/>
      <c r="SHU310" s="275"/>
      <c r="SHV310" s="271"/>
      <c r="SHW310" s="275"/>
      <c r="SHX310" s="271"/>
      <c r="SHY310" s="275"/>
      <c r="SHZ310" s="271"/>
      <c r="SIA310" s="275"/>
      <c r="SIB310" s="271"/>
      <c r="SIC310" s="275"/>
      <c r="SID310" s="271"/>
      <c r="SIE310" s="275"/>
      <c r="SIF310" s="271"/>
      <c r="SIG310" s="275"/>
      <c r="SIH310" s="271"/>
      <c r="SII310" s="275"/>
      <c r="SIJ310" s="271"/>
      <c r="SIK310" s="275"/>
      <c r="SIL310" s="271"/>
      <c r="SIM310" s="275"/>
      <c r="SIN310" s="271"/>
      <c r="SIO310" s="275"/>
      <c r="SIP310" s="271"/>
      <c r="SIQ310" s="275"/>
      <c r="SIR310" s="271"/>
      <c r="SIS310" s="275"/>
      <c r="SIT310" s="271"/>
      <c r="SIU310" s="275"/>
      <c r="SIV310" s="271"/>
      <c r="SIW310" s="275"/>
      <c r="SIX310" s="271"/>
      <c r="SIY310" s="275"/>
      <c r="SIZ310" s="271"/>
      <c r="SJA310" s="275"/>
      <c r="SJB310" s="271"/>
      <c r="SJC310" s="275"/>
      <c r="SJD310" s="271"/>
      <c r="SJE310" s="275"/>
      <c r="SJF310" s="271"/>
      <c r="SJG310" s="275"/>
      <c r="SJH310" s="271"/>
      <c r="SJI310" s="275"/>
      <c r="SJJ310" s="271"/>
      <c r="SJK310" s="275"/>
      <c r="SJL310" s="271"/>
      <c r="SJM310" s="275"/>
      <c r="SJN310" s="271"/>
      <c r="SJO310" s="275"/>
      <c r="SJP310" s="271"/>
      <c r="SJQ310" s="275"/>
      <c r="SJR310" s="271"/>
      <c r="SJS310" s="275"/>
      <c r="SJT310" s="271"/>
      <c r="SJU310" s="275"/>
      <c r="SJV310" s="271"/>
      <c r="SJW310" s="275"/>
      <c r="SJX310" s="271"/>
      <c r="SJY310" s="275"/>
      <c r="SJZ310" s="271"/>
      <c r="SKA310" s="275"/>
      <c r="SKB310" s="271"/>
      <c r="SKC310" s="275"/>
      <c r="SKD310" s="271"/>
      <c r="SKE310" s="275"/>
      <c r="SKF310" s="271"/>
      <c r="SKG310" s="275"/>
      <c r="SKH310" s="271"/>
      <c r="SKI310" s="275"/>
      <c r="SKJ310" s="271"/>
      <c r="SKK310" s="275"/>
      <c r="SKL310" s="271"/>
      <c r="SKM310" s="275"/>
      <c r="SKN310" s="271"/>
      <c r="SKO310" s="275"/>
      <c r="SKP310" s="271"/>
      <c r="SKQ310" s="275"/>
      <c r="SKR310" s="271"/>
      <c r="SKS310" s="275"/>
      <c r="SKT310" s="271"/>
      <c r="SKU310" s="275"/>
      <c r="SKV310" s="271"/>
      <c r="SKW310" s="275"/>
      <c r="SKX310" s="271"/>
      <c r="SKY310" s="275"/>
      <c r="SKZ310" s="271"/>
      <c r="SLA310" s="275"/>
      <c r="SLB310" s="271"/>
      <c r="SLC310" s="275"/>
      <c r="SLD310" s="271"/>
      <c r="SLE310" s="275"/>
      <c r="SLF310" s="271"/>
      <c r="SLG310" s="275"/>
      <c r="SLH310" s="271"/>
      <c r="SLI310" s="275"/>
      <c r="SLJ310" s="271"/>
      <c r="SLK310" s="275"/>
      <c r="SLL310" s="271"/>
      <c r="SLM310" s="275"/>
      <c r="SLN310" s="271"/>
      <c r="SLO310" s="275"/>
      <c r="SLP310" s="271"/>
      <c r="SLQ310" s="275"/>
      <c r="SLR310" s="271"/>
      <c r="SLS310" s="275"/>
      <c r="SLT310" s="271"/>
      <c r="SLU310" s="275"/>
      <c r="SLV310" s="271"/>
      <c r="SLW310" s="275"/>
      <c r="SLX310" s="271"/>
      <c r="SLY310" s="275"/>
      <c r="SLZ310" s="271"/>
      <c r="SMA310" s="275"/>
      <c r="SMB310" s="271"/>
      <c r="SMC310" s="275"/>
      <c r="SMD310" s="271"/>
      <c r="SME310" s="275"/>
      <c r="SMF310" s="271"/>
      <c r="SMG310" s="275"/>
      <c r="SMH310" s="271"/>
      <c r="SMI310" s="275"/>
      <c r="SMJ310" s="271"/>
      <c r="SMK310" s="275"/>
      <c r="SML310" s="271"/>
      <c r="SMM310" s="275"/>
      <c r="SMN310" s="271"/>
      <c r="SMO310" s="275"/>
      <c r="SMP310" s="271"/>
      <c r="SMQ310" s="275"/>
      <c r="SMR310" s="271"/>
      <c r="SMS310" s="275"/>
      <c r="SMT310" s="271"/>
      <c r="SMU310" s="275"/>
      <c r="SMV310" s="271"/>
      <c r="SMW310" s="275"/>
      <c r="SMX310" s="271"/>
      <c r="SMY310" s="275"/>
      <c r="SMZ310" s="271"/>
      <c r="SNA310" s="275"/>
      <c r="SNB310" s="271"/>
      <c r="SNC310" s="275"/>
      <c r="SND310" s="271"/>
      <c r="SNE310" s="275"/>
      <c r="SNF310" s="271"/>
      <c r="SNG310" s="275"/>
      <c r="SNH310" s="271"/>
      <c r="SNI310" s="275"/>
      <c r="SNJ310" s="271"/>
      <c r="SNK310" s="275"/>
      <c r="SNL310" s="271"/>
      <c r="SNM310" s="275"/>
      <c r="SNN310" s="271"/>
      <c r="SNO310" s="275"/>
      <c r="SNP310" s="271"/>
      <c r="SNQ310" s="275"/>
      <c r="SNR310" s="271"/>
      <c r="SNS310" s="275"/>
      <c r="SNT310" s="271"/>
      <c r="SNU310" s="275"/>
      <c r="SNV310" s="271"/>
      <c r="SNW310" s="275"/>
      <c r="SNX310" s="271"/>
      <c r="SNY310" s="275"/>
      <c r="SNZ310" s="271"/>
      <c r="SOA310" s="275"/>
      <c r="SOB310" s="271"/>
      <c r="SOC310" s="275"/>
      <c r="SOD310" s="271"/>
      <c r="SOE310" s="275"/>
      <c r="SOF310" s="271"/>
      <c r="SOG310" s="275"/>
      <c r="SOH310" s="271"/>
      <c r="SOI310" s="275"/>
      <c r="SOJ310" s="271"/>
      <c r="SOK310" s="275"/>
      <c r="SOL310" s="271"/>
      <c r="SOM310" s="275"/>
      <c r="SON310" s="271"/>
      <c r="SOO310" s="275"/>
      <c r="SOP310" s="271"/>
      <c r="SOQ310" s="275"/>
      <c r="SOR310" s="271"/>
      <c r="SOS310" s="275"/>
      <c r="SOT310" s="271"/>
      <c r="SOU310" s="275"/>
      <c r="SOV310" s="271"/>
      <c r="SOW310" s="275"/>
      <c r="SOX310" s="271"/>
      <c r="SOY310" s="275"/>
      <c r="SOZ310" s="271"/>
      <c r="SPA310" s="275"/>
      <c r="SPB310" s="271"/>
      <c r="SPC310" s="275"/>
      <c r="SPD310" s="271"/>
      <c r="SPE310" s="275"/>
      <c r="SPF310" s="271"/>
      <c r="SPG310" s="275"/>
      <c r="SPH310" s="271"/>
      <c r="SPI310" s="275"/>
      <c r="SPJ310" s="271"/>
      <c r="SPK310" s="275"/>
      <c r="SPL310" s="271"/>
      <c r="SPM310" s="275"/>
      <c r="SPN310" s="271"/>
      <c r="SPO310" s="275"/>
      <c r="SPP310" s="271"/>
      <c r="SPQ310" s="275"/>
      <c r="SPR310" s="271"/>
      <c r="SPS310" s="275"/>
      <c r="SPT310" s="271"/>
      <c r="SPU310" s="275"/>
      <c r="SPV310" s="271"/>
      <c r="SPW310" s="275"/>
      <c r="SPX310" s="271"/>
      <c r="SPY310" s="275"/>
      <c r="SPZ310" s="271"/>
      <c r="SQA310" s="275"/>
      <c r="SQB310" s="271"/>
      <c r="SQC310" s="275"/>
      <c r="SQD310" s="271"/>
      <c r="SQE310" s="275"/>
      <c r="SQF310" s="271"/>
      <c r="SQG310" s="275"/>
      <c r="SQH310" s="271"/>
      <c r="SQI310" s="275"/>
      <c r="SQJ310" s="271"/>
      <c r="SQK310" s="275"/>
      <c r="SQL310" s="271"/>
      <c r="SQM310" s="275"/>
      <c r="SQN310" s="271"/>
      <c r="SQO310" s="275"/>
      <c r="SQP310" s="271"/>
      <c r="SQQ310" s="275"/>
      <c r="SQR310" s="271"/>
      <c r="SQS310" s="275"/>
      <c r="SQT310" s="271"/>
      <c r="SQU310" s="275"/>
      <c r="SQV310" s="271"/>
      <c r="SQW310" s="275"/>
      <c r="SQX310" s="271"/>
      <c r="SQY310" s="275"/>
      <c r="SQZ310" s="271"/>
      <c r="SRA310" s="275"/>
      <c r="SRB310" s="271"/>
      <c r="SRC310" s="275"/>
      <c r="SRD310" s="271"/>
      <c r="SRE310" s="275"/>
      <c r="SRF310" s="271"/>
      <c r="SRG310" s="275"/>
      <c r="SRH310" s="271"/>
      <c r="SRI310" s="275"/>
      <c r="SRJ310" s="271"/>
      <c r="SRK310" s="275"/>
      <c r="SRL310" s="271"/>
      <c r="SRM310" s="275"/>
      <c r="SRN310" s="271"/>
      <c r="SRO310" s="275"/>
      <c r="SRP310" s="271"/>
      <c r="SRQ310" s="275"/>
      <c r="SRR310" s="271"/>
      <c r="SRS310" s="275"/>
      <c r="SRT310" s="271"/>
      <c r="SRU310" s="275"/>
      <c r="SRV310" s="271"/>
      <c r="SRW310" s="275"/>
      <c r="SRX310" s="271"/>
      <c r="SRY310" s="275"/>
      <c r="SRZ310" s="271"/>
      <c r="SSA310" s="275"/>
      <c r="SSB310" s="271"/>
      <c r="SSC310" s="275"/>
      <c r="SSD310" s="271"/>
      <c r="SSE310" s="275"/>
      <c r="SSF310" s="271"/>
      <c r="SSG310" s="275"/>
      <c r="SSH310" s="271"/>
      <c r="SSI310" s="275"/>
      <c r="SSJ310" s="271"/>
      <c r="SSK310" s="275"/>
      <c r="SSL310" s="271"/>
      <c r="SSM310" s="275"/>
      <c r="SSN310" s="271"/>
      <c r="SSO310" s="275"/>
      <c r="SSP310" s="271"/>
      <c r="SSQ310" s="275"/>
      <c r="SSR310" s="271"/>
      <c r="SSS310" s="275"/>
      <c r="SST310" s="271"/>
      <c r="SSU310" s="275"/>
      <c r="SSV310" s="271"/>
      <c r="SSW310" s="275"/>
      <c r="SSX310" s="271"/>
      <c r="SSY310" s="275"/>
      <c r="SSZ310" s="271"/>
      <c r="STA310" s="275"/>
      <c r="STB310" s="271"/>
      <c r="STC310" s="275"/>
      <c r="STD310" s="271"/>
      <c r="STE310" s="275"/>
      <c r="STF310" s="271"/>
      <c r="STG310" s="275"/>
      <c r="STH310" s="271"/>
      <c r="STI310" s="275"/>
      <c r="STJ310" s="271"/>
      <c r="STK310" s="275"/>
      <c r="STL310" s="271"/>
      <c r="STM310" s="275"/>
      <c r="STN310" s="271"/>
      <c r="STO310" s="275"/>
      <c r="STP310" s="271"/>
      <c r="STQ310" s="275"/>
      <c r="STR310" s="271"/>
      <c r="STS310" s="275"/>
      <c r="STT310" s="271"/>
      <c r="STU310" s="275"/>
      <c r="STV310" s="271"/>
      <c r="STW310" s="275"/>
      <c r="STX310" s="271"/>
      <c r="STY310" s="275"/>
      <c r="STZ310" s="271"/>
      <c r="SUA310" s="275"/>
      <c r="SUB310" s="271"/>
      <c r="SUC310" s="275"/>
      <c r="SUD310" s="271"/>
      <c r="SUE310" s="275"/>
      <c r="SUF310" s="271"/>
      <c r="SUG310" s="275"/>
      <c r="SUH310" s="271"/>
      <c r="SUI310" s="275"/>
      <c r="SUJ310" s="271"/>
      <c r="SUK310" s="275"/>
      <c r="SUL310" s="271"/>
      <c r="SUM310" s="275"/>
      <c r="SUN310" s="271"/>
      <c r="SUO310" s="275"/>
      <c r="SUP310" s="271"/>
      <c r="SUQ310" s="275"/>
      <c r="SUR310" s="271"/>
      <c r="SUS310" s="275"/>
      <c r="SUT310" s="271"/>
      <c r="SUU310" s="275"/>
      <c r="SUV310" s="271"/>
      <c r="SUW310" s="275"/>
      <c r="SUX310" s="271"/>
      <c r="SUY310" s="275"/>
      <c r="SUZ310" s="271"/>
      <c r="SVA310" s="275"/>
      <c r="SVB310" s="271"/>
      <c r="SVC310" s="275"/>
      <c r="SVD310" s="271"/>
      <c r="SVE310" s="275"/>
      <c r="SVF310" s="271"/>
      <c r="SVG310" s="275"/>
      <c r="SVH310" s="271"/>
      <c r="SVI310" s="275"/>
      <c r="SVJ310" s="271"/>
      <c r="SVK310" s="275"/>
      <c r="SVL310" s="271"/>
      <c r="SVM310" s="275"/>
      <c r="SVN310" s="271"/>
      <c r="SVO310" s="275"/>
      <c r="SVP310" s="271"/>
      <c r="SVQ310" s="275"/>
      <c r="SVR310" s="271"/>
      <c r="SVS310" s="275"/>
      <c r="SVT310" s="271"/>
      <c r="SVU310" s="275"/>
      <c r="SVV310" s="271"/>
      <c r="SVW310" s="275"/>
      <c r="SVX310" s="271"/>
      <c r="SVY310" s="275"/>
      <c r="SVZ310" s="271"/>
      <c r="SWA310" s="275"/>
      <c r="SWB310" s="271"/>
      <c r="SWC310" s="275"/>
      <c r="SWD310" s="271"/>
      <c r="SWE310" s="275"/>
      <c r="SWF310" s="271"/>
      <c r="SWG310" s="275"/>
      <c r="SWH310" s="271"/>
      <c r="SWI310" s="275"/>
      <c r="SWJ310" s="271"/>
      <c r="SWK310" s="275"/>
      <c r="SWL310" s="271"/>
      <c r="SWM310" s="275"/>
      <c r="SWN310" s="271"/>
      <c r="SWO310" s="275"/>
      <c r="SWP310" s="271"/>
      <c r="SWQ310" s="275"/>
      <c r="SWR310" s="271"/>
      <c r="SWS310" s="275"/>
      <c r="SWT310" s="271"/>
      <c r="SWU310" s="275"/>
      <c r="SWV310" s="271"/>
      <c r="SWW310" s="275"/>
      <c r="SWX310" s="271"/>
      <c r="SWY310" s="275"/>
      <c r="SWZ310" s="271"/>
      <c r="SXA310" s="275"/>
      <c r="SXB310" s="271"/>
      <c r="SXC310" s="275"/>
      <c r="SXD310" s="271"/>
      <c r="SXE310" s="275"/>
      <c r="SXF310" s="271"/>
      <c r="SXG310" s="275"/>
      <c r="SXH310" s="271"/>
      <c r="SXI310" s="275"/>
      <c r="SXJ310" s="271"/>
      <c r="SXK310" s="275"/>
      <c r="SXL310" s="271"/>
      <c r="SXM310" s="275"/>
      <c r="SXN310" s="271"/>
      <c r="SXO310" s="275"/>
      <c r="SXP310" s="271"/>
      <c r="SXQ310" s="275"/>
      <c r="SXR310" s="271"/>
      <c r="SXS310" s="275"/>
      <c r="SXT310" s="271"/>
      <c r="SXU310" s="275"/>
      <c r="SXV310" s="271"/>
      <c r="SXW310" s="275"/>
      <c r="SXX310" s="271"/>
      <c r="SXY310" s="275"/>
      <c r="SXZ310" s="271"/>
      <c r="SYA310" s="275"/>
      <c r="SYB310" s="271"/>
      <c r="SYC310" s="275"/>
      <c r="SYD310" s="271"/>
      <c r="SYE310" s="275"/>
      <c r="SYF310" s="271"/>
      <c r="SYG310" s="275"/>
      <c r="SYH310" s="271"/>
      <c r="SYI310" s="275"/>
      <c r="SYJ310" s="271"/>
      <c r="SYK310" s="275"/>
      <c r="SYL310" s="271"/>
      <c r="SYM310" s="275"/>
      <c r="SYN310" s="271"/>
      <c r="SYO310" s="275"/>
      <c r="SYP310" s="271"/>
      <c r="SYQ310" s="275"/>
      <c r="SYR310" s="271"/>
      <c r="SYS310" s="275"/>
      <c r="SYT310" s="271"/>
      <c r="SYU310" s="275"/>
      <c r="SYV310" s="271"/>
      <c r="SYW310" s="275"/>
      <c r="SYX310" s="271"/>
      <c r="SYY310" s="275"/>
      <c r="SYZ310" s="271"/>
      <c r="SZA310" s="275"/>
      <c r="SZB310" s="271"/>
      <c r="SZC310" s="275"/>
      <c r="SZD310" s="271"/>
      <c r="SZE310" s="275"/>
      <c r="SZF310" s="271"/>
      <c r="SZG310" s="275"/>
      <c r="SZH310" s="271"/>
      <c r="SZI310" s="275"/>
      <c r="SZJ310" s="271"/>
      <c r="SZK310" s="275"/>
      <c r="SZL310" s="271"/>
      <c r="SZM310" s="275"/>
      <c r="SZN310" s="271"/>
      <c r="SZO310" s="275"/>
      <c r="SZP310" s="271"/>
      <c r="SZQ310" s="275"/>
      <c r="SZR310" s="271"/>
      <c r="SZS310" s="275"/>
      <c r="SZT310" s="271"/>
      <c r="SZU310" s="275"/>
      <c r="SZV310" s="271"/>
      <c r="SZW310" s="275"/>
      <c r="SZX310" s="271"/>
      <c r="SZY310" s="275"/>
      <c r="SZZ310" s="271"/>
      <c r="TAA310" s="275"/>
      <c r="TAB310" s="271"/>
      <c r="TAC310" s="275"/>
      <c r="TAD310" s="271"/>
      <c r="TAE310" s="275"/>
      <c r="TAF310" s="271"/>
      <c r="TAG310" s="275"/>
      <c r="TAH310" s="271"/>
      <c r="TAI310" s="275"/>
      <c r="TAJ310" s="271"/>
      <c r="TAK310" s="275"/>
      <c r="TAL310" s="271"/>
      <c r="TAM310" s="275"/>
      <c r="TAN310" s="271"/>
      <c r="TAO310" s="275"/>
      <c r="TAP310" s="271"/>
      <c r="TAQ310" s="275"/>
      <c r="TAR310" s="271"/>
      <c r="TAS310" s="275"/>
      <c r="TAT310" s="271"/>
      <c r="TAU310" s="275"/>
      <c r="TAV310" s="271"/>
      <c r="TAW310" s="275"/>
      <c r="TAX310" s="271"/>
      <c r="TAY310" s="275"/>
      <c r="TAZ310" s="271"/>
      <c r="TBA310" s="275"/>
      <c r="TBB310" s="271"/>
      <c r="TBC310" s="275"/>
      <c r="TBD310" s="271"/>
      <c r="TBE310" s="275"/>
      <c r="TBF310" s="271"/>
      <c r="TBG310" s="275"/>
      <c r="TBH310" s="271"/>
      <c r="TBI310" s="275"/>
      <c r="TBJ310" s="271"/>
      <c r="TBK310" s="275"/>
      <c r="TBL310" s="271"/>
      <c r="TBM310" s="275"/>
      <c r="TBN310" s="271"/>
      <c r="TBO310" s="275"/>
      <c r="TBP310" s="271"/>
      <c r="TBQ310" s="275"/>
      <c r="TBR310" s="271"/>
      <c r="TBS310" s="275"/>
      <c r="TBT310" s="271"/>
      <c r="TBU310" s="275"/>
      <c r="TBV310" s="271"/>
      <c r="TBW310" s="275"/>
      <c r="TBX310" s="271"/>
      <c r="TBY310" s="275"/>
      <c r="TBZ310" s="271"/>
      <c r="TCA310" s="275"/>
      <c r="TCB310" s="271"/>
      <c r="TCC310" s="275"/>
      <c r="TCD310" s="271"/>
      <c r="TCE310" s="275"/>
      <c r="TCF310" s="271"/>
      <c r="TCG310" s="275"/>
      <c r="TCH310" s="271"/>
      <c r="TCI310" s="275"/>
      <c r="TCJ310" s="271"/>
      <c r="TCK310" s="275"/>
      <c r="TCL310" s="271"/>
      <c r="TCM310" s="275"/>
      <c r="TCN310" s="271"/>
      <c r="TCO310" s="275"/>
      <c r="TCP310" s="271"/>
      <c r="TCQ310" s="275"/>
      <c r="TCR310" s="271"/>
      <c r="TCS310" s="275"/>
      <c r="TCT310" s="271"/>
      <c r="TCU310" s="275"/>
      <c r="TCV310" s="271"/>
      <c r="TCW310" s="275"/>
      <c r="TCX310" s="271"/>
      <c r="TCY310" s="275"/>
      <c r="TCZ310" s="271"/>
      <c r="TDA310" s="275"/>
      <c r="TDB310" s="271"/>
      <c r="TDC310" s="275"/>
      <c r="TDD310" s="271"/>
      <c r="TDE310" s="275"/>
      <c r="TDF310" s="271"/>
      <c r="TDG310" s="275"/>
      <c r="TDH310" s="271"/>
      <c r="TDI310" s="275"/>
      <c r="TDJ310" s="271"/>
      <c r="TDK310" s="275"/>
      <c r="TDL310" s="271"/>
      <c r="TDM310" s="275"/>
      <c r="TDN310" s="271"/>
      <c r="TDO310" s="275"/>
      <c r="TDP310" s="271"/>
      <c r="TDQ310" s="275"/>
      <c r="TDR310" s="271"/>
      <c r="TDS310" s="275"/>
      <c r="TDT310" s="271"/>
      <c r="TDU310" s="275"/>
      <c r="TDV310" s="271"/>
      <c r="TDW310" s="275"/>
      <c r="TDX310" s="271"/>
      <c r="TDY310" s="275"/>
      <c r="TDZ310" s="271"/>
      <c r="TEA310" s="275"/>
      <c r="TEB310" s="271"/>
      <c r="TEC310" s="275"/>
      <c r="TED310" s="271"/>
      <c r="TEE310" s="275"/>
      <c r="TEF310" s="271"/>
      <c r="TEG310" s="275"/>
      <c r="TEH310" s="271"/>
      <c r="TEI310" s="275"/>
      <c r="TEJ310" s="271"/>
      <c r="TEK310" s="275"/>
      <c r="TEL310" s="271"/>
      <c r="TEM310" s="275"/>
      <c r="TEN310" s="271"/>
      <c r="TEO310" s="275"/>
      <c r="TEP310" s="271"/>
      <c r="TEQ310" s="275"/>
      <c r="TER310" s="271"/>
      <c r="TES310" s="275"/>
      <c r="TET310" s="271"/>
      <c r="TEU310" s="275"/>
      <c r="TEV310" s="271"/>
      <c r="TEW310" s="275"/>
      <c r="TEX310" s="271"/>
      <c r="TEY310" s="275"/>
      <c r="TEZ310" s="271"/>
      <c r="TFA310" s="275"/>
      <c r="TFB310" s="271"/>
      <c r="TFC310" s="275"/>
      <c r="TFD310" s="271"/>
      <c r="TFE310" s="275"/>
      <c r="TFF310" s="271"/>
      <c r="TFG310" s="275"/>
      <c r="TFH310" s="271"/>
      <c r="TFI310" s="275"/>
      <c r="TFJ310" s="271"/>
      <c r="TFK310" s="275"/>
      <c r="TFL310" s="271"/>
      <c r="TFM310" s="275"/>
      <c r="TFN310" s="271"/>
      <c r="TFO310" s="275"/>
      <c r="TFP310" s="271"/>
      <c r="TFQ310" s="275"/>
      <c r="TFR310" s="271"/>
      <c r="TFS310" s="275"/>
      <c r="TFT310" s="271"/>
      <c r="TFU310" s="275"/>
      <c r="TFV310" s="271"/>
      <c r="TFW310" s="275"/>
      <c r="TFX310" s="271"/>
      <c r="TFY310" s="275"/>
      <c r="TFZ310" s="271"/>
      <c r="TGA310" s="275"/>
      <c r="TGB310" s="271"/>
      <c r="TGC310" s="275"/>
      <c r="TGD310" s="271"/>
      <c r="TGE310" s="275"/>
      <c r="TGF310" s="271"/>
      <c r="TGG310" s="275"/>
      <c r="TGH310" s="271"/>
      <c r="TGI310" s="275"/>
      <c r="TGJ310" s="271"/>
      <c r="TGK310" s="275"/>
      <c r="TGL310" s="271"/>
      <c r="TGM310" s="275"/>
      <c r="TGN310" s="271"/>
      <c r="TGO310" s="275"/>
      <c r="TGP310" s="271"/>
      <c r="TGQ310" s="275"/>
      <c r="TGR310" s="271"/>
      <c r="TGS310" s="275"/>
      <c r="TGT310" s="271"/>
      <c r="TGU310" s="275"/>
      <c r="TGV310" s="271"/>
      <c r="TGW310" s="275"/>
      <c r="TGX310" s="271"/>
      <c r="TGY310" s="275"/>
      <c r="TGZ310" s="271"/>
      <c r="THA310" s="275"/>
      <c r="THB310" s="271"/>
      <c r="THC310" s="275"/>
      <c r="THD310" s="271"/>
      <c r="THE310" s="275"/>
      <c r="THF310" s="271"/>
      <c r="THG310" s="275"/>
      <c r="THH310" s="271"/>
      <c r="THI310" s="275"/>
      <c r="THJ310" s="271"/>
      <c r="THK310" s="275"/>
      <c r="THL310" s="271"/>
      <c r="THM310" s="275"/>
      <c r="THN310" s="271"/>
      <c r="THO310" s="275"/>
      <c r="THP310" s="271"/>
      <c r="THQ310" s="275"/>
      <c r="THR310" s="271"/>
      <c r="THS310" s="275"/>
      <c r="THT310" s="271"/>
      <c r="THU310" s="275"/>
      <c r="THV310" s="271"/>
      <c r="THW310" s="275"/>
      <c r="THX310" s="271"/>
      <c r="THY310" s="275"/>
      <c r="THZ310" s="271"/>
      <c r="TIA310" s="275"/>
      <c r="TIB310" s="271"/>
      <c r="TIC310" s="275"/>
      <c r="TID310" s="271"/>
      <c r="TIE310" s="275"/>
      <c r="TIF310" s="271"/>
      <c r="TIG310" s="275"/>
      <c r="TIH310" s="271"/>
      <c r="TII310" s="275"/>
      <c r="TIJ310" s="271"/>
      <c r="TIK310" s="275"/>
      <c r="TIL310" s="271"/>
      <c r="TIM310" s="275"/>
      <c r="TIN310" s="271"/>
      <c r="TIO310" s="275"/>
      <c r="TIP310" s="271"/>
      <c r="TIQ310" s="275"/>
      <c r="TIR310" s="271"/>
      <c r="TIS310" s="275"/>
      <c r="TIT310" s="271"/>
      <c r="TIU310" s="275"/>
      <c r="TIV310" s="271"/>
      <c r="TIW310" s="275"/>
      <c r="TIX310" s="271"/>
      <c r="TIY310" s="275"/>
      <c r="TIZ310" s="271"/>
      <c r="TJA310" s="275"/>
      <c r="TJB310" s="271"/>
      <c r="TJC310" s="275"/>
      <c r="TJD310" s="271"/>
      <c r="TJE310" s="275"/>
      <c r="TJF310" s="271"/>
      <c r="TJG310" s="275"/>
      <c r="TJH310" s="271"/>
      <c r="TJI310" s="275"/>
      <c r="TJJ310" s="271"/>
      <c r="TJK310" s="275"/>
      <c r="TJL310" s="271"/>
      <c r="TJM310" s="275"/>
      <c r="TJN310" s="271"/>
      <c r="TJO310" s="275"/>
      <c r="TJP310" s="271"/>
      <c r="TJQ310" s="275"/>
      <c r="TJR310" s="271"/>
      <c r="TJS310" s="275"/>
      <c r="TJT310" s="271"/>
      <c r="TJU310" s="275"/>
      <c r="TJV310" s="271"/>
      <c r="TJW310" s="275"/>
      <c r="TJX310" s="271"/>
      <c r="TJY310" s="275"/>
      <c r="TJZ310" s="271"/>
      <c r="TKA310" s="275"/>
      <c r="TKB310" s="271"/>
      <c r="TKC310" s="275"/>
      <c r="TKD310" s="271"/>
      <c r="TKE310" s="275"/>
      <c r="TKF310" s="271"/>
      <c r="TKG310" s="275"/>
      <c r="TKH310" s="271"/>
      <c r="TKI310" s="275"/>
      <c r="TKJ310" s="271"/>
      <c r="TKK310" s="275"/>
      <c r="TKL310" s="271"/>
      <c r="TKM310" s="275"/>
      <c r="TKN310" s="271"/>
      <c r="TKO310" s="275"/>
      <c r="TKP310" s="271"/>
      <c r="TKQ310" s="275"/>
      <c r="TKR310" s="271"/>
      <c r="TKS310" s="275"/>
      <c r="TKT310" s="271"/>
      <c r="TKU310" s="275"/>
      <c r="TKV310" s="271"/>
      <c r="TKW310" s="275"/>
      <c r="TKX310" s="271"/>
      <c r="TKY310" s="275"/>
      <c r="TKZ310" s="271"/>
      <c r="TLA310" s="275"/>
      <c r="TLB310" s="271"/>
      <c r="TLC310" s="275"/>
      <c r="TLD310" s="271"/>
      <c r="TLE310" s="275"/>
      <c r="TLF310" s="271"/>
      <c r="TLG310" s="275"/>
      <c r="TLH310" s="271"/>
      <c r="TLI310" s="275"/>
      <c r="TLJ310" s="271"/>
      <c r="TLK310" s="275"/>
      <c r="TLL310" s="271"/>
      <c r="TLM310" s="275"/>
      <c r="TLN310" s="271"/>
      <c r="TLO310" s="275"/>
      <c r="TLP310" s="271"/>
      <c r="TLQ310" s="275"/>
      <c r="TLR310" s="271"/>
      <c r="TLS310" s="275"/>
      <c r="TLT310" s="271"/>
      <c r="TLU310" s="275"/>
      <c r="TLV310" s="271"/>
      <c r="TLW310" s="275"/>
      <c r="TLX310" s="271"/>
      <c r="TLY310" s="275"/>
      <c r="TLZ310" s="271"/>
      <c r="TMA310" s="275"/>
      <c r="TMB310" s="271"/>
      <c r="TMC310" s="275"/>
      <c r="TMD310" s="271"/>
      <c r="TME310" s="275"/>
      <c r="TMF310" s="271"/>
      <c r="TMG310" s="275"/>
      <c r="TMH310" s="271"/>
      <c r="TMI310" s="275"/>
      <c r="TMJ310" s="271"/>
      <c r="TMK310" s="275"/>
      <c r="TML310" s="271"/>
      <c r="TMM310" s="275"/>
      <c r="TMN310" s="271"/>
      <c r="TMO310" s="275"/>
      <c r="TMP310" s="271"/>
      <c r="TMQ310" s="275"/>
      <c r="TMR310" s="271"/>
      <c r="TMS310" s="275"/>
      <c r="TMT310" s="271"/>
      <c r="TMU310" s="275"/>
      <c r="TMV310" s="271"/>
      <c r="TMW310" s="275"/>
      <c r="TMX310" s="271"/>
      <c r="TMY310" s="275"/>
      <c r="TMZ310" s="271"/>
      <c r="TNA310" s="275"/>
      <c r="TNB310" s="271"/>
      <c r="TNC310" s="275"/>
      <c r="TND310" s="271"/>
      <c r="TNE310" s="275"/>
      <c r="TNF310" s="271"/>
      <c r="TNG310" s="275"/>
      <c r="TNH310" s="271"/>
      <c r="TNI310" s="275"/>
      <c r="TNJ310" s="271"/>
      <c r="TNK310" s="275"/>
      <c r="TNL310" s="271"/>
      <c r="TNM310" s="275"/>
      <c r="TNN310" s="271"/>
      <c r="TNO310" s="275"/>
      <c r="TNP310" s="271"/>
      <c r="TNQ310" s="275"/>
      <c r="TNR310" s="271"/>
      <c r="TNS310" s="275"/>
      <c r="TNT310" s="271"/>
      <c r="TNU310" s="275"/>
      <c r="TNV310" s="271"/>
      <c r="TNW310" s="275"/>
      <c r="TNX310" s="271"/>
      <c r="TNY310" s="275"/>
      <c r="TNZ310" s="271"/>
      <c r="TOA310" s="275"/>
      <c r="TOB310" s="271"/>
      <c r="TOC310" s="275"/>
      <c r="TOD310" s="271"/>
      <c r="TOE310" s="275"/>
      <c r="TOF310" s="271"/>
      <c r="TOG310" s="275"/>
      <c r="TOH310" s="271"/>
      <c r="TOI310" s="275"/>
      <c r="TOJ310" s="271"/>
      <c r="TOK310" s="275"/>
      <c r="TOL310" s="271"/>
      <c r="TOM310" s="275"/>
      <c r="TON310" s="271"/>
      <c r="TOO310" s="275"/>
      <c r="TOP310" s="271"/>
      <c r="TOQ310" s="275"/>
      <c r="TOR310" s="271"/>
      <c r="TOS310" s="275"/>
      <c r="TOT310" s="271"/>
      <c r="TOU310" s="275"/>
      <c r="TOV310" s="271"/>
      <c r="TOW310" s="275"/>
      <c r="TOX310" s="271"/>
      <c r="TOY310" s="275"/>
      <c r="TOZ310" s="271"/>
      <c r="TPA310" s="275"/>
      <c r="TPB310" s="271"/>
      <c r="TPC310" s="275"/>
      <c r="TPD310" s="271"/>
      <c r="TPE310" s="275"/>
      <c r="TPF310" s="271"/>
      <c r="TPG310" s="275"/>
      <c r="TPH310" s="271"/>
      <c r="TPI310" s="275"/>
      <c r="TPJ310" s="271"/>
      <c r="TPK310" s="275"/>
      <c r="TPL310" s="271"/>
      <c r="TPM310" s="275"/>
      <c r="TPN310" s="271"/>
      <c r="TPO310" s="275"/>
      <c r="TPP310" s="271"/>
      <c r="TPQ310" s="275"/>
      <c r="TPR310" s="271"/>
      <c r="TPS310" s="275"/>
      <c r="TPT310" s="271"/>
      <c r="TPU310" s="275"/>
      <c r="TPV310" s="271"/>
      <c r="TPW310" s="275"/>
      <c r="TPX310" s="271"/>
      <c r="TPY310" s="275"/>
      <c r="TPZ310" s="271"/>
      <c r="TQA310" s="275"/>
      <c r="TQB310" s="271"/>
      <c r="TQC310" s="275"/>
      <c r="TQD310" s="271"/>
      <c r="TQE310" s="275"/>
      <c r="TQF310" s="271"/>
      <c r="TQG310" s="275"/>
      <c r="TQH310" s="271"/>
      <c r="TQI310" s="275"/>
      <c r="TQJ310" s="271"/>
      <c r="TQK310" s="275"/>
      <c r="TQL310" s="271"/>
      <c r="TQM310" s="275"/>
      <c r="TQN310" s="271"/>
      <c r="TQO310" s="275"/>
      <c r="TQP310" s="271"/>
      <c r="TQQ310" s="275"/>
      <c r="TQR310" s="271"/>
      <c r="TQS310" s="275"/>
      <c r="TQT310" s="271"/>
      <c r="TQU310" s="275"/>
      <c r="TQV310" s="271"/>
      <c r="TQW310" s="275"/>
      <c r="TQX310" s="271"/>
      <c r="TQY310" s="275"/>
      <c r="TQZ310" s="271"/>
      <c r="TRA310" s="275"/>
      <c r="TRB310" s="271"/>
      <c r="TRC310" s="275"/>
      <c r="TRD310" s="271"/>
      <c r="TRE310" s="275"/>
      <c r="TRF310" s="271"/>
      <c r="TRG310" s="275"/>
      <c r="TRH310" s="271"/>
      <c r="TRI310" s="275"/>
      <c r="TRJ310" s="271"/>
      <c r="TRK310" s="275"/>
      <c r="TRL310" s="271"/>
      <c r="TRM310" s="275"/>
      <c r="TRN310" s="271"/>
      <c r="TRO310" s="275"/>
      <c r="TRP310" s="271"/>
      <c r="TRQ310" s="275"/>
      <c r="TRR310" s="271"/>
      <c r="TRS310" s="275"/>
      <c r="TRT310" s="271"/>
      <c r="TRU310" s="275"/>
      <c r="TRV310" s="271"/>
      <c r="TRW310" s="275"/>
      <c r="TRX310" s="271"/>
      <c r="TRY310" s="275"/>
      <c r="TRZ310" s="271"/>
      <c r="TSA310" s="275"/>
      <c r="TSB310" s="271"/>
      <c r="TSC310" s="275"/>
      <c r="TSD310" s="271"/>
      <c r="TSE310" s="275"/>
      <c r="TSF310" s="271"/>
      <c r="TSG310" s="275"/>
      <c r="TSH310" s="271"/>
      <c r="TSI310" s="275"/>
      <c r="TSJ310" s="271"/>
      <c r="TSK310" s="275"/>
      <c r="TSL310" s="271"/>
      <c r="TSM310" s="275"/>
      <c r="TSN310" s="271"/>
      <c r="TSO310" s="275"/>
      <c r="TSP310" s="271"/>
      <c r="TSQ310" s="275"/>
      <c r="TSR310" s="271"/>
      <c r="TSS310" s="275"/>
      <c r="TST310" s="271"/>
      <c r="TSU310" s="275"/>
      <c r="TSV310" s="271"/>
      <c r="TSW310" s="275"/>
      <c r="TSX310" s="271"/>
      <c r="TSY310" s="275"/>
      <c r="TSZ310" s="271"/>
      <c r="TTA310" s="275"/>
      <c r="TTB310" s="271"/>
      <c r="TTC310" s="275"/>
      <c r="TTD310" s="271"/>
      <c r="TTE310" s="275"/>
      <c r="TTF310" s="271"/>
      <c r="TTG310" s="275"/>
      <c r="TTH310" s="271"/>
      <c r="TTI310" s="275"/>
      <c r="TTJ310" s="271"/>
      <c r="TTK310" s="275"/>
      <c r="TTL310" s="271"/>
      <c r="TTM310" s="275"/>
      <c r="TTN310" s="271"/>
      <c r="TTO310" s="275"/>
      <c r="TTP310" s="271"/>
      <c r="TTQ310" s="275"/>
      <c r="TTR310" s="271"/>
      <c r="TTS310" s="275"/>
      <c r="TTT310" s="271"/>
      <c r="TTU310" s="275"/>
      <c r="TTV310" s="271"/>
      <c r="TTW310" s="275"/>
      <c r="TTX310" s="271"/>
      <c r="TTY310" s="275"/>
      <c r="TTZ310" s="271"/>
      <c r="TUA310" s="275"/>
      <c r="TUB310" s="271"/>
      <c r="TUC310" s="275"/>
      <c r="TUD310" s="271"/>
      <c r="TUE310" s="275"/>
      <c r="TUF310" s="271"/>
      <c r="TUG310" s="275"/>
      <c r="TUH310" s="271"/>
      <c r="TUI310" s="275"/>
      <c r="TUJ310" s="271"/>
      <c r="TUK310" s="275"/>
      <c r="TUL310" s="271"/>
      <c r="TUM310" s="275"/>
      <c r="TUN310" s="271"/>
      <c r="TUO310" s="275"/>
      <c r="TUP310" s="271"/>
      <c r="TUQ310" s="275"/>
      <c r="TUR310" s="271"/>
      <c r="TUS310" s="275"/>
      <c r="TUT310" s="271"/>
      <c r="TUU310" s="275"/>
      <c r="TUV310" s="271"/>
      <c r="TUW310" s="275"/>
      <c r="TUX310" s="271"/>
      <c r="TUY310" s="275"/>
      <c r="TUZ310" s="271"/>
      <c r="TVA310" s="275"/>
      <c r="TVB310" s="271"/>
      <c r="TVC310" s="275"/>
      <c r="TVD310" s="271"/>
      <c r="TVE310" s="275"/>
      <c r="TVF310" s="271"/>
      <c r="TVG310" s="275"/>
      <c r="TVH310" s="271"/>
      <c r="TVI310" s="275"/>
      <c r="TVJ310" s="271"/>
      <c r="TVK310" s="275"/>
      <c r="TVL310" s="271"/>
      <c r="TVM310" s="275"/>
      <c r="TVN310" s="271"/>
      <c r="TVO310" s="275"/>
      <c r="TVP310" s="271"/>
      <c r="TVQ310" s="275"/>
      <c r="TVR310" s="271"/>
      <c r="TVS310" s="275"/>
      <c r="TVT310" s="271"/>
      <c r="TVU310" s="275"/>
      <c r="TVV310" s="271"/>
      <c r="TVW310" s="275"/>
      <c r="TVX310" s="271"/>
      <c r="TVY310" s="275"/>
      <c r="TVZ310" s="271"/>
      <c r="TWA310" s="275"/>
      <c r="TWB310" s="271"/>
      <c r="TWC310" s="275"/>
      <c r="TWD310" s="271"/>
      <c r="TWE310" s="275"/>
      <c r="TWF310" s="271"/>
      <c r="TWG310" s="275"/>
      <c r="TWH310" s="271"/>
      <c r="TWI310" s="275"/>
      <c r="TWJ310" s="271"/>
      <c r="TWK310" s="275"/>
      <c r="TWL310" s="271"/>
      <c r="TWM310" s="275"/>
      <c r="TWN310" s="271"/>
      <c r="TWO310" s="275"/>
      <c r="TWP310" s="271"/>
      <c r="TWQ310" s="275"/>
      <c r="TWR310" s="271"/>
      <c r="TWS310" s="275"/>
      <c r="TWT310" s="271"/>
      <c r="TWU310" s="275"/>
      <c r="TWV310" s="271"/>
      <c r="TWW310" s="275"/>
      <c r="TWX310" s="271"/>
      <c r="TWY310" s="275"/>
      <c r="TWZ310" s="271"/>
      <c r="TXA310" s="275"/>
      <c r="TXB310" s="271"/>
      <c r="TXC310" s="275"/>
      <c r="TXD310" s="271"/>
      <c r="TXE310" s="275"/>
      <c r="TXF310" s="271"/>
      <c r="TXG310" s="275"/>
      <c r="TXH310" s="271"/>
      <c r="TXI310" s="275"/>
      <c r="TXJ310" s="271"/>
      <c r="TXK310" s="275"/>
      <c r="TXL310" s="271"/>
      <c r="TXM310" s="275"/>
      <c r="TXN310" s="271"/>
      <c r="TXO310" s="275"/>
      <c r="TXP310" s="271"/>
      <c r="TXQ310" s="275"/>
      <c r="TXR310" s="271"/>
      <c r="TXS310" s="275"/>
      <c r="TXT310" s="271"/>
      <c r="TXU310" s="275"/>
      <c r="TXV310" s="271"/>
      <c r="TXW310" s="275"/>
      <c r="TXX310" s="271"/>
      <c r="TXY310" s="275"/>
      <c r="TXZ310" s="271"/>
      <c r="TYA310" s="275"/>
      <c r="TYB310" s="271"/>
      <c r="TYC310" s="275"/>
      <c r="TYD310" s="271"/>
      <c r="TYE310" s="275"/>
      <c r="TYF310" s="271"/>
      <c r="TYG310" s="275"/>
      <c r="TYH310" s="271"/>
      <c r="TYI310" s="275"/>
      <c r="TYJ310" s="271"/>
      <c r="TYK310" s="275"/>
      <c r="TYL310" s="271"/>
      <c r="TYM310" s="275"/>
      <c r="TYN310" s="271"/>
      <c r="TYO310" s="275"/>
      <c r="TYP310" s="271"/>
      <c r="TYQ310" s="275"/>
      <c r="TYR310" s="271"/>
      <c r="TYS310" s="275"/>
      <c r="TYT310" s="271"/>
      <c r="TYU310" s="275"/>
      <c r="TYV310" s="271"/>
      <c r="TYW310" s="275"/>
      <c r="TYX310" s="271"/>
      <c r="TYY310" s="275"/>
      <c r="TYZ310" s="271"/>
      <c r="TZA310" s="275"/>
      <c r="TZB310" s="271"/>
      <c r="TZC310" s="275"/>
      <c r="TZD310" s="271"/>
      <c r="TZE310" s="275"/>
      <c r="TZF310" s="271"/>
      <c r="TZG310" s="275"/>
      <c r="TZH310" s="271"/>
      <c r="TZI310" s="275"/>
      <c r="TZJ310" s="271"/>
      <c r="TZK310" s="275"/>
      <c r="TZL310" s="271"/>
      <c r="TZM310" s="275"/>
      <c r="TZN310" s="271"/>
      <c r="TZO310" s="275"/>
      <c r="TZP310" s="271"/>
      <c r="TZQ310" s="275"/>
      <c r="TZR310" s="271"/>
      <c r="TZS310" s="275"/>
      <c r="TZT310" s="271"/>
      <c r="TZU310" s="275"/>
      <c r="TZV310" s="271"/>
      <c r="TZW310" s="275"/>
      <c r="TZX310" s="271"/>
      <c r="TZY310" s="275"/>
      <c r="TZZ310" s="271"/>
      <c r="UAA310" s="275"/>
      <c r="UAB310" s="271"/>
      <c r="UAC310" s="275"/>
      <c r="UAD310" s="271"/>
      <c r="UAE310" s="275"/>
      <c r="UAF310" s="271"/>
      <c r="UAG310" s="275"/>
      <c r="UAH310" s="271"/>
      <c r="UAI310" s="275"/>
      <c r="UAJ310" s="271"/>
      <c r="UAK310" s="275"/>
      <c r="UAL310" s="271"/>
      <c r="UAM310" s="275"/>
      <c r="UAN310" s="271"/>
      <c r="UAO310" s="275"/>
      <c r="UAP310" s="271"/>
      <c r="UAQ310" s="275"/>
      <c r="UAR310" s="271"/>
      <c r="UAS310" s="275"/>
      <c r="UAT310" s="271"/>
      <c r="UAU310" s="275"/>
      <c r="UAV310" s="271"/>
      <c r="UAW310" s="275"/>
      <c r="UAX310" s="271"/>
      <c r="UAY310" s="275"/>
      <c r="UAZ310" s="271"/>
      <c r="UBA310" s="275"/>
      <c r="UBB310" s="271"/>
      <c r="UBC310" s="275"/>
      <c r="UBD310" s="271"/>
      <c r="UBE310" s="275"/>
      <c r="UBF310" s="271"/>
      <c r="UBG310" s="275"/>
      <c r="UBH310" s="271"/>
      <c r="UBI310" s="275"/>
      <c r="UBJ310" s="271"/>
      <c r="UBK310" s="275"/>
      <c r="UBL310" s="271"/>
      <c r="UBM310" s="275"/>
      <c r="UBN310" s="271"/>
      <c r="UBO310" s="275"/>
      <c r="UBP310" s="271"/>
      <c r="UBQ310" s="275"/>
      <c r="UBR310" s="271"/>
      <c r="UBS310" s="275"/>
      <c r="UBT310" s="271"/>
      <c r="UBU310" s="275"/>
      <c r="UBV310" s="271"/>
      <c r="UBW310" s="275"/>
      <c r="UBX310" s="271"/>
      <c r="UBY310" s="275"/>
      <c r="UBZ310" s="271"/>
      <c r="UCA310" s="275"/>
      <c r="UCB310" s="271"/>
      <c r="UCC310" s="275"/>
      <c r="UCD310" s="271"/>
      <c r="UCE310" s="275"/>
      <c r="UCF310" s="271"/>
      <c r="UCG310" s="275"/>
      <c r="UCH310" s="271"/>
      <c r="UCI310" s="275"/>
      <c r="UCJ310" s="271"/>
      <c r="UCK310" s="275"/>
      <c r="UCL310" s="271"/>
      <c r="UCM310" s="275"/>
      <c r="UCN310" s="271"/>
      <c r="UCO310" s="275"/>
      <c r="UCP310" s="271"/>
      <c r="UCQ310" s="275"/>
      <c r="UCR310" s="271"/>
      <c r="UCS310" s="275"/>
      <c r="UCT310" s="271"/>
      <c r="UCU310" s="275"/>
      <c r="UCV310" s="271"/>
      <c r="UCW310" s="275"/>
      <c r="UCX310" s="271"/>
      <c r="UCY310" s="275"/>
      <c r="UCZ310" s="271"/>
      <c r="UDA310" s="275"/>
      <c r="UDB310" s="271"/>
      <c r="UDC310" s="275"/>
      <c r="UDD310" s="271"/>
      <c r="UDE310" s="275"/>
      <c r="UDF310" s="271"/>
      <c r="UDG310" s="275"/>
      <c r="UDH310" s="271"/>
      <c r="UDI310" s="275"/>
      <c r="UDJ310" s="271"/>
      <c r="UDK310" s="275"/>
      <c r="UDL310" s="271"/>
      <c r="UDM310" s="275"/>
      <c r="UDN310" s="271"/>
      <c r="UDO310" s="275"/>
      <c r="UDP310" s="271"/>
      <c r="UDQ310" s="275"/>
      <c r="UDR310" s="271"/>
      <c r="UDS310" s="275"/>
      <c r="UDT310" s="271"/>
      <c r="UDU310" s="275"/>
      <c r="UDV310" s="271"/>
      <c r="UDW310" s="275"/>
      <c r="UDX310" s="271"/>
      <c r="UDY310" s="275"/>
      <c r="UDZ310" s="271"/>
      <c r="UEA310" s="275"/>
      <c r="UEB310" s="271"/>
      <c r="UEC310" s="275"/>
      <c r="UED310" s="271"/>
      <c r="UEE310" s="275"/>
      <c r="UEF310" s="271"/>
      <c r="UEG310" s="275"/>
      <c r="UEH310" s="271"/>
      <c r="UEI310" s="275"/>
      <c r="UEJ310" s="271"/>
      <c r="UEK310" s="275"/>
      <c r="UEL310" s="271"/>
      <c r="UEM310" s="275"/>
      <c r="UEN310" s="271"/>
      <c r="UEO310" s="275"/>
      <c r="UEP310" s="271"/>
      <c r="UEQ310" s="275"/>
      <c r="UER310" s="271"/>
      <c r="UES310" s="275"/>
      <c r="UET310" s="271"/>
      <c r="UEU310" s="275"/>
      <c r="UEV310" s="271"/>
      <c r="UEW310" s="275"/>
      <c r="UEX310" s="271"/>
      <c r="UEY310" s="275"/>
      <c r="UEZ310" s="271"/>
      <c r="UFA310" s="275"/>
      <c r="UFB310" s="271"/>
      <c r="UFC310" s="275"/>
      <c r="UFD310" s="271"/>
      <c r="UFE310" s="275"/>
      <c r="UFF310" s="271"/>
      <c r="UFG310" s="275"/>
      <c r="UFH310" s="271"/>
      <c r="UFI310" s="275"/>
      <c r="UFJ310" s="271"/>
      <c r="UFK310" s="275"/>
      <c r="UFL310" s="271"/>
      <c r="UFM310" s="275"/>
      <c r="UFN310" s="271"/>
      <c r="UFO310" s="275"/>
      <c r="UFP310" s="271"/>
      <c r="UFQ310" s="275"/>
      <c r="UFR310" s="271"/>
      <c r="UFS310" s="275"/>
      <c r="UFT310" s="271"/>
      <c r="UFU310" s="275"/>
      <c r="UFV310" s="271"/>
      <c r="UFW310" s="275"/>
      <c r="UFX310" s="271"/>
      <c r="UFY310" s="275"/>
      <c r="UFZ310" s="271"/>
      <c r="UGA310" s="275"/>
      <c r="UGB310" s="271"/>
      <c r="UGC310" s="275"/>
      <c r="UGD310" s="271"/>
      <c r="UGE310" s="275"/>
      <c r="UGF310" s="271"/>
      <c r="UGG310" s="275"/>
      <c r="UGH310" s="271"/>
      <c r="UGI310" s="275"/>
      <c r="UGJ310" s="271"/>
      <c r="UGK310" s="275"/>
      <c r="UGL310" s="271"/>
      <c r="UGM310" s="275"/>
      <c r="UGN310" s="271"/>
      <c r="UGO310" s="275"/>
      <c r="UGP310" s="271"/>
      <c r="UGQ310" s="275"/>
      <c r="UGR310" s="271"/>
      <c r="UGS310" s="275"/>
      <c r="UGT310" s="271"/>
      <c r="UGU310" s="275"/>
      <c r="UGV310" s="271"/>
      <c r="UGW310" s="275"/>
      <c r="UGX310" s="271"/>
      <c r="UGY310" s="275"/>
      <c r="UGZ310" s="271"/>
      <c r="UHA310" s="275"/>
      <c r="UHB310" s="271"/>
      <c r="UHC310" s="275"/>
      <c r="UHD310" s="271"/>
      <c r="UHE310" s="275"/>
      <c r="UHF310" s="271"/>
      <c r="UHG310" s="275"/>
      <c r="UHH310" s="271"/>
      <c r="UHI310" s="275"/>
      <c r="UHJ310" s="271"/>
      <c r="UHK310" s="275"/>
      <c r="UHL310" s="271"/>
      <c r="UHM310" s="275"/>
      <c r="UHN310" s="271"/>
      <c r="UHO310" s="275"/>
      <c r="UHP310" s="271"/>
      <c r="UHQ310" s="275"/>
      <c r="UHR310" s="271"/>
      <c r="UHS310" s="275"/>
      <c r="UHT310" s="271"/>
      <c r="UHU310" s="275"/>
      <c r="UHV310" s="271"/>
      <c r="UHW310" s="275"/>
      <c r="UHX310" s="271"/>
      <c r="UHY310" s="275"/>
      <c r="UHZ310" s="271"/>
      <c r="UIA310" s="275"/>
      <c r="UIB310" s="271"/>
      <c r="UIC310" s="275"/>
      <c r="UID310" s="271"/>
      <c r="UIE310" s="275"/>
      <c r="UIF310" s="271"/>
      <c r="UIG310" s="275"/>
      <c r="UIH310" s="271"/>
      <c r="UII310" s="275"/>
      <c r="UIJ310" s="271"/>
      <c r="UIK310" s="275"/>
      <c r="UIL310" s="271"/>
      <c r="UIM310" s="275"/>
      <c r="UIN310" s="271"/>
      <c r="UIO310" s="275"/>
      <c r="UIP310" s="271"/>
      <c r="UIQ310" s="275"/>
      <c r="UIR310" s="271"/>
      <c r="UIS310" s="275"/>
      <c r="UIT310" s="271"/>
      <c r="UIU310" s="275"/>
      <c r="UIV310" s="271"/>
      <c r="UIW310" s="275"/>
      <c r="UIX310" s="271"/>
      <c r="UIY310" s="275"/>
      <c r="UIZ310" s="271"/>
      <c r="UJA310" s="275"/>
      <c r="UJB310" s="271"/>
      <c r="UJC310" s="275"/>
      <c r="UJD310" s="271"/>
      <c r="UJE310" s="275"/>
      <c r="UJF310" s="271"/>
      <c r="UJG310" s="275"/>
      <c r="UJH310" s="271"/>
      <c r="UJI310" s="275"/>
      <c r="UJJ310" s="271"/>
      <c r="UJK310" s="275"/>
      <c r="UJL310" s="271"/>
      <c r="UJM310" s="275"/>
      <c r="UJN310" s="271"/>
      <c r="UJO310" s="275"/>
      <c r="UJP310" s="271"/>
      <c r="UJQ310" s="275"/>
      <c r="UJR310" s="271"/>
      <c r="UJS310" s="275"/>
      <c r="UJT310" s="271"/>
      <c r="UJU310" s="275"/>
      <c r="UJV310" s="271"/>
      <c r="UJW310" s="275"/>
      <c r="UJX310" s="271"/>
      <c r="UJY310" s="275"/>
      <c r="UJZ310" s="271"/>
      <c r="UKA310" s="275"/>
      <c r="UKB310" s="271"/>
      <c r="UKC310" s="275"/>
      <c r="UKD310" s="271"/>
      <c r="UKE310" s="275"/>
      <c r="UKF310" s="271"/>
      <c r="UKG310" s="275"/>
      <c r="UKH310" s="271"/>
      <c r="UKI310" s="275"/>
      <c r="UKJ310" s="271"/>
      <c r="UKK310" s="275"/>
      <c r="UKL310" s="271"/>
      <c r="UKM310" s="275"/>
      <c r="UKN310" s="271"/>
      <c r="UKO310" s="275"/>
      <c r="UKP310" s="271"/>
      <c r="UKQ310" s="275"/>
      <c r="UKR310" s="271"/>
      <c r="UKS310" s="275"/>
      <c r="UKT310" s="271"/>
      <c r="UKU310" s="275"/>
      <c r="UKV310" s="271"/>
      <c r="UKW310" s="275"/>
      <c r="UKX310" s="271"/>
      <c r="UKY310" s="275"/>
      <c r="UKZ310" s="271"/>
      <c r="ULA310" s="275"/>
      <c r="ULB310" s="271"/>
      <c r="ULC310" s="275"/>
      <c r="ULD310" s="271"/>
      <c r="ULE310" s="275"/>
      <c r="ULF310" s="271"/>
      <c r="ULG310" s="275"/>
      <c r="ULH310" s="271"/>
      <c r="ULI310" s="275"/>
      <c r="ULJ310" s="271"/>
      <c r="ULK310" s="275"/>
      <c r="ULL310" s="271"/>
      <c r="ULM310" s="275"/>
      <c r="ULN310" s="271"/>
      <c r="ULO310" s="275"/>
      <c r="ULP310" s="271"/>
      <c r="ULQ310" s="275"/>
      <c r="ULR310" s="271"/>
      <c r="ULS310" s="275"/>
      <c r="ULT310" s="271"/>
      <c r="ULU310" s="275"/>
      <c r="ULV310" s="271"/>
      <c r="ULW310" s="275"/>
      <c r="ULX310" s="271"/>
      <c r="ULY310" s="275"/>
      <c r="ULZ310" s="271"/>
      <c r="UMA310" s="275"/>
      <c r="UMB310" s="271"/>
      <c r="UMC310" s="275"/>
      <c r="UMD310" s="271"/>
      <c r="UME310" s="275"/>
      <c r="UMF310" s="271"/>
      <c r="UMG310" s="275"/>
      <c r="UMH310" s="271"/>
      <c r="UMI310" s="275"/>
      <c r="UMJ310" s="271"/>
      <c r="UMK310" s="275"/>
      <c r="UML310" s="271"/>
      <c r="UMM310" s="275"/>
      <c r="UMN310" s="271"/>
      <c r="UMO310" s="275"/>
      <c r="UMP310" s="271"/>
      <c r="UMQ310" s="275"/>
      <c r="UMR310" s="271"/>
      <c r="UMS310" s="275"/>
      <c r="UMT310" s="271"/>
      <c r="UMU310" s="271"/>
      <c r="UMV310" s="275"/>
      <c r="UMW310" s="271"/>
      <c r="UMX310" s="275"/>
      <c r="UMY310" s="271"/>
      <c r="UMZ310" s="275"/>
      <c r="UNA310" s="271"/>
      <c r="UNB310" s="275"/>
      <c r="UNC310" s="271"/>
      <c r="UND310" s="275"/>
      <c r="UNE310" s="271"/>
      <c r="UNF310" s="275"/>
      <c r="UNG310" s="271"/>
      <c r="UNH310" s="275"/>
      <c r="UNI310" s="271"/>
      <c r="UNJ310" s="275"/>
      <c r="UNK310" s="271"/>
      <c r="UNL310" s="275"/>
      <c r="UNM310" s="271"/>
      <c r="UNN310" s="275"/>
      <c r="UNO310" s="271"/>
      <c r="UNP310" s="275"/>
      <c r="UNQ310" s="271"/>
      <c r="UNR310" s="275"/>
      <c r="UNS310" s="271"/>
      <c r="UNT310" s="275"/>
      <c r="UNU310" s="271"/>
      <c r="UNV310" s="275"/>
      <c r="UNW310" s="271"/>
      <c r="UNX310" s="275"/>
      <c r="UNY310" s="271"/>
      <c r="UNZ310" s="275"/>
      <c r="UOA310" s="271"/>
      <c r="UOB310" s="275"/>
      <c r="UOC310" s="271"/>
      <c r="UOD310" s="275"/>
      <c r="UOE310" s="271"/>
      <c r="UOF310" s="275"/>
      <c r="UOG310" s="271"/>
      <c r="UOH310" s="275"/>
      <c r="UOI310" s="271"/>
      <c r="UOJ310" s="275"/>
      <c r="UOK310" s="271"/>
      <c r="UOL310" s="275"/>
      <c r="UOM310" s="271"/>
      <c r="UON310" s="275"/>
      <c r="UOO310" s="271"/>
      <c r="UOP310" s="275"/>
      <c r="UOQ310" s="271"/>
      <c r="UOR310" s="275"/>
      <c r="UOS310" s="271"/>
      <c r="UOT310" s="275"/>
      <c r="UOU310" s="271"/>
      <c r="UOV310" s="275"/>
      <c r="UOW310" s="271"/>
      <c r="UOX310" s="275"/>
      <c r="UOY310" s="271"/>
      <c r="UOZ310" s="275"/>
      <c r="UPA310" s="271"/>
      <c r="UPB310" s="275"/>
      <c r="UPC310" s="271"/>
      <c r="UPD310" s="275"/>
      <c r="UPE310" s="271"/>
      <c r="UPF310" s="275"/>
      <c r="UPG310" s="271"/>
      <c r="UPH310" s="275"/>
      <c r="UPI310" s="271"/>
      <c r="UPJ310" s="275"/>
      <c r="UPK310" s="271"/>
      <c r="UPL310" s="275"/>
      <c r="UPM310" s="271"/>
      <c r="UPN310" s="275"/>
      <c r="UPO310" s="271"/>
      <c r="UPP310" s="275"/>
      <c r="UPQ310" s="271"/>
      <c r="UPR310" s="275"/>
      <c r="UPS310" s="271"/>
      <c r="UPT310" s="275"/>
      <c r="UPU310" s="271"/>
      <c r="UPV310" s="275"/>
      <c r="UPW310" s="271"/>
      <c r="UPX310" s="275"/>
      <c r="UPY310" s="271"/>
      <c r="UPZ310" s="275"/>
      <c r="UQA310" s="271"/>
      <c r="UQB310" s="275"/>
      <c r="UQC310" s="271"/>
      <c r="UQD310" s="275"/>
      <c r="UQE310" s="271"/>
      <c r="UQF310" s="275"/>
      <c r="UQG310" s="271"/>
      <c r="UQH310" s="275"/>
      <c r="UQI310" s="271"/>
      <c r="UQJ310" s="275"/>
      <c r="UQK310" s="271"/>
      <c r="UQL310" s="275"/>
      <c r="UQM310" s="271"/>
      <c r="UQN310" s="275"/>
      <c r="UQO310" s="271"/>
      <c r="UQP310" s="275"/>
      <c r="UQQ310" s="271"/>
      <c r="UQR310" s="275"/>
      <c r="UQS310" s="271"/>
      <c r="UQT310" s="275"/>
      <c r="UQU310" s="271"/>
      <c r="UQV310" s="275"/>
      <c r="UQW310" s="271"/>
      <c r="UQX310" s="275"/>
      <c r="UQY310" s="271"/>
      <c r="UQZ310" s="275"/>
      <c r="URA310" s="271"/>
      <c r="URB310" s="275"/>
      <c r="URC310" s="271"/>
      <c r="URD310" s="275"/>
      <c r="URE310" s="271"/>
      <c r="URF310" s="275"/>
      <c r="URG310" s="271"/>
      <c r="URH310" s="275"/>
      <c r="URI310" s="271"/>
      <c r="URJ310" s="275"/>
      <c r="URK310" s="271"/>
      <c r="URL310" s="275"/>
      <c r="URM310" s="271"/>
      <c r="URN310" s="275"/>
      <c r="URO310" s="271"/>
      <c r="URP310" s="275"/>
      <c r="URQ310" s="271"/>
      <c r="URR310" s="275"/>
      <c r="URS310" s="271"/>
      <c r="URT310" s="275"/>
      <c r="URU310" s="271"/>
      <c r="URV310" s="275"/>
      <c r="URW310" s="271"/>
      <c r="URX310" s="275"/>
      <c r="URY310" s="271"/>
      <c r="URZ310" s="275"/>
      <c r="USA310" s="271"/>
      <c r="USB310" s="275"/>
      <c r="USC310" s="271"/>
      <c r="USD310" s="275"/>
      <c r="USE310" s="271"/>
      <c r="USF310" s="275"/>
      <c r="USG310" s="271"/>
      <c r="USH310" s="275"/>
      <c r="USI310" s="271"/>
      <c r="USJ310" s="275"/>
      <c r="USK310" s="271"/>
      <c r="USL310" s="275"/>
      <c r="USM310" s="271"/>
      <c r="USN310" s="275"/>
      <c r="USO310" s="271"/>
      <c r="USP310" s="275"/>
      <c r="USQ310" s="271"/>
      <c r="USR310" s="275"/>
      <c r="USS310" s="271"/>
      <c r="UST310" s="275"/>
      <c r="USU310" s="271"/>
      <c r="USV310" s="275"/>
      <c r="USW310" s="271"/>
      <c r="USX310" s="275"/>
      <c r="USY310" s="271"/>
      <c r="USZ310" s="275"/>
      <c r="UTA310" s="271"/>
      <c r="UTB310" s="275"/>
      <c r="UTC310" s="271"/>
      <c r="UTD310" s="275"/>
      <c r="UTE310" s="271"/>
      <c r="UTF310" s="275"/>
      <c r="UTG310" s="271"/>
      <c r="UTH310" s="275"/>
      <c r="UTI310" s="271"/>
      <c r="UTJ310" s="275"/>
      <c r="UTK310" s="271"/>
      <c r="UTL310" s="275"/>
      <c r="UTM310" s="271"/>
      <c r="UTN310" s="275"/>
      <c r="UTO310" s="271"/>
      <c r="UTP310" s="275"/>
      <c r="UTQ310" s="271"/>
      <c r="UTR310" s="275"/>
      <c r="UTS310" s="271"/>
      <c r="UTT310" s="275"/>
      <c r="UTU310" s="271"/>
      <c r="UTV310" s="275"/>
      <c r="UTW310" s="271"/>
      <c r="UTX310" s="275"/>
      <c r="UTY310" s="271"/>
      <c r="UTZ310" s="275"/>
      <c r="UUA310" s="271"/>
      <c r="UUB310" s="275"/>
      <c r="UUC310" s="271"/>
      <c r="UUD310" s="275"/>
      <c r="UUE310" s="271"/>
      <c r="UUF310" s="275"/>
      <c r="UUG310" s="271"/>
      <c r="UUH310" s="275"/>
      <c r="UUI310" s="271"/>
      <c r="UUJ310" s="275"/>
      <c r="UUK310" s="271"/>
      <c r="UUL310" s="275"/>
      <c r="UUM310" s="271"/>
      <c r="UUN310" s="275"/>
      <c r="UUO310" s="271"/>
      <c r="UUP310" s="275"/>
      <c r="UUQ310" s="271"/>
      <c r="UUR310" s="275"/>
      <c r="UUS310" s="271"/>
      <c r="UUT310" s="275"/>
      <c r="UUU310" s="271"/>
      <c r="UUV310" s="275"/>
      <c r="UUW310" s="271"/>
      <c r="UUX310" s="275"/>
      <c r="UUY310" s="271"/>
      <c r="UUZ310" s="275"/>
      <c r="UVA310" s="271"/>
      <c r="UVB310" s="275"/>
      <c r="UVC310" s="271"/>
      <c r="UVD310" s="275"/>
      <c r="UVE310" s="271"/>
      <c r="UVF310" s="275"/>
      <c r="UVG310" s="271"/>
      <c r="UVH310" s="275"/>
      <c r="UVI310" s="271"/>
      <c r="UVJ310" s="275"/>
      <c r="UVK310" s="271"/>
      <c r="UVL310" s="275"/>
      <c r="UVM310" s="271"/>
      <c r="UVN310" s="275"/>
      <c r="UVO310" s="271"/>
      <c r="UVP310" s="275"/>
      <c r="UVQ310" s="271"/>
      <c r="UVR310" s="275"/>
      <c r="UVS310" s="271"/>
      <c r="UVT310" s="275"/>
      <c r="UVU310" s="271"/>
      <c r="UVV310" s="275"/>
      <c r="UVW310" s="271"/>
      <c r="UVX310" s="275"/>
      <c r="UVY310" s="271"/>
      <c r="UVZ310" s="275"/>
      <c r="UWA310" s="271"/>
      <c r="UWB310" s="275"/>
      <c r="UWC310" s="271"/>
      <c r="UWD310" s="275"/>
      <c r="UWE310" s="271"/>
      <c r="UWF310" s="275"/>
      <c r="UWG310" s="271"/>
      <c r="UWH310" s="275"/>
      <c r="UWI310" s="271"/>
      <c r="UWJ310" s="275"/>
      <c r="UWK310" s="271"/>
      <c r="UWL310" s="275"/>
      <c r="UWM310" s="271"/>
      <c r="UWN310" s="275"/>
      <c r="UWO310" s="271"/>
      <c r="UWP310" s="275"/>
      <c r="UWQ310" s="271"/>
      <c r="UWR310" s="275"/>
      <c r="UWS310" s="271"/>
      <c r="UWT310" s="275"/>
      <c r="UWU310" s="271"/>
      <c r="UWV310" s="275"/>
      <c r="UWW310" s="271"/>
      <c r="UWX310" s="275"/>
      <c r="UWY310" s="271"/>
      <c r="UWZ310" s="275"/>
      <c r="UXA310" s="271"/>
      <c r="UXB310" s="275"/>
      <c r="UXC310" s="271"/>
      <c r="UXD310" s="275"/>
      <c r="UXE310" s="271"/>
      <c r="UXF310" s="275"/>
      <c r="UXG310" s="271"/>
      <c r="UXH310" s="275"/>
      <c r="UXI310" s="271"/>
      <c r="UXJ310" s="275"/>
      <c r="UXK310" s="271"/>
      <c r="UXL310" s="275"/>
      <c r="UXM310" s="271"/>
      <c r="UXN310" s="275"/>
      <c r="UXO310" s="271"/>
      <c r="UXP310" s="275"/>
      <c r="UXQ310" s="271"/>
      <c r="UXR310" s="275"/>
      <c r="UXS310" s="271"/>
      <c r="UXT310" s="275"/>
      <c r="UXU310" s="271"/>
      <c r="UXV310" s="275"/>
      <c r="UXW310" s="271"/>
      <c r="UXX310" s="275"/>
      <c r="UXY310" s="271"/>
      <c r="UXZ310" s="275"/>
      <c r="UYA310" s="271"/>
      <c r="UYB310" s="275"/>
      <c r="UYC310" s="271"/>
      <c r="UYD310" s="275"/>
      <c r="UYE310" s="271"/>
      <c r="UYF310" s="275"/>
      <c r="UYG310" s="271"/>
      <c r="UYH310" s="275"/>
      <c r="UYI310" s="271"/>
      <c r="UYJ310" s="275"/>
      <c r="UYK310" s="271"/>
      <c r="UYL310" s="275"/>
      <c r="UYM310" s="271"/>
      <c r="UYN310" s="275"/>
      <c r="UYO310" s="271"/>
      <c r="UYP310" s="275"/>
      <c r="UYQ310" s="271"/>
      <c r="UYR310" s="275"/>
      <c r="UYS310" s="271"/>
      <c r="UYT310" s="275"/>
      <c r="UYU310" s="271"/>
      <c r="UYV310" s="275"/>
      <c r="UYW310" s="271"/>
      <c r="UYX310" s="275"/>
      <c r="UYY310" s="271"/>
      <c r="UYZ310" s="275"/>
      <c r="UZA310" s="271"/>
      <c r="UZB310" s="275"/>
      <c r="UZC310" s="271"/>
      <c r="UZD310" s="275"/>
      <c r="UZE310" s="271"/>
      <c r="UZF310" s="275"/>
      <c r="UZG310" s="271"/>
      <c r="UZH310" s="275"/>
      <c r="UZI310" s="271"/>
      <c r="UZJ310" s="275"/>
      <c r="UZK310" s="271"/>
      <c r="UZL310" s="275"/>
      <c r="UZM310" s="271"/>
      <c r="UZN310" s="275"/>
      <c r="UZO310" s="271"/>
      <c r="UZP310" s="275"/>
      <c r="UZQ310" s="271"/>
      <c r="UZR310" s="275"/>
      <c r="UZS310" s="271"/>
      <c r="UZT310" s="275"/>
      <c r="UZU310" s="271"/>
      <c r="UZV310" s="275"/>
      <c r="UZW310" s="271"/>
      <c r="UZX310" s="275"/>
      <c r="UZY310" s="271"/>
      <c r="UZZ310" s="275"/>
      <c r="VAA310" s="271"/>
      <c r="VAB310" s="275"/>
      <c r="VAC310" s="271"/>
      <c r="VAD310" s="275"/>
      <c r="VAE310" s="271"/>
      <c r="VAF310" s="275"/>
      <c r="VAG310" s="271"/>
      <c r="VAH310" s="275"/>
      <c r="VAI310" s="271"/>
      <c r="VAJ310" s="275"/>
      <c r="VAK310" s="271"/>
      <c r="VAL310" s="275"/>
      <c r="VAM310" s="271"/>
      <c r="VAN310" s="275"/>
      <c r="VAO310" s="271"/>
      <c r="VAP310" s="275"/>
      <c r="VAQ310" s="271"/>
      <c r="VAR310" s="275"/>
      <c r="VAS310" s="271"/>
      <c r="VAT310" s="275"/>
      <c r="VAU310" s="271"/>
      <c r="VAV310" s="275"/>
      <c r="VAW310" s="271"/>
      <c r="VAX310" s="275"/>
      <c r="VAY310" s="271"/>
      <c r="VAZ310" s="275"/>
      <c r="VBA310" s="271"/>
      <c r="VBB310" s="275"/>
      <c r="VBC310" s="271"/>
      <c r="VBD310" s="275"/>
      <c r="VBE310" s="271"/>
      <c r="VBF310" s="275"/>
      <c r="VBG310" s="271"/>
      <c r="VBH310" s="275"/>
      <c r="VBI310" s="271"/>
      <c r="VBJ310" s="275"/>
      <c r="VBK310" s="271"/>
      <c r="VBL310" s="275"/>
      <c r="VBM310" s="271"/>
      <c r="VBN310" s="275"/>
      <c r="VBO310" s="271"/>
      <c r="VBP310" s="275"/>
      <c r="VBQ310" s="271"/>
      <c r="VBR310" s="275"/>
      <c r="VBS310" s="271"/>
      <c r="VBT310" s="275"/>
      <c r="VBU310" s="271"/>
      <c r="VBV310" s="275"/>
      <c r="VBW310" s="271"/>
      <c r="VBX310" s="275"/>
      <c r="VBY310" s="271"/>
      <c r="VBZ310" s="275"/>
      <c r="VCA310" s="271"/>
      <c r="VCB310" s="275"/>
      <c r="VCC310" s="271"/>
      <c r="VCD310" s="275"/>
      <c r="VCE310" s="271"/>
      <c r="VCF310" s="275"/>
      <c r="VCG310" s="271"/>
      <c r="VCH310" s="275"/>
      <c r="VCI310" s="271"/>
      <c r="VCJ310" s="275"/>
      <c r="VCK310" s="271"/>
      <c r="VCL310" s="275"/>
      <c r="VCM310" s="271"/>
      <c r="VCN310" s="275"/>
      <c r="VCO310" s="271"/>
      <c r="VCP310" s="275"/>
      <c r="VCQ310" s="271"/>
      <c r="VCR310" s="275"/>
      <c r="VCS310" s="271"/>
      <c r="VCT310" s="275"/>
      <c r="VCU310" s="271"/>
      <c r="VCV310" s="275"/>
      <c r="VCW310" s="271"/>
      <c r="VCX310" s="275"/>
      <c r="VCY310" s="271"/>
      <c r="VCZ310" s="275"/>
      <c r="VDA310" s="271"/>
      <c r="VDB310" s="275"/>
      <c r="VDC310" s="271"/>
      <c r="VDD310" s="275"/>
      <c r="VDE310" s="271"/>
      <c r="VDF310" s="275"/>
      <c r="VDG310" s="271"/>
      <c r="VDH310" s="275"/>
      <c r="VDI310" s="271"/>
      <c r="VDJ310" s="275"/>
      <c r="VDK310" s="271"/>
      <c r="VDL310" s="275"/>
      <c r="VDM310" s="271"/>
      <c r="VDN310" s="275"/>
      <c r="VDO310" s="271"/>
      <c r="VDP310" s="275"/>
      <c r="VDQ310" s="271"/>
      <c r="VDR310" s="275"/>
      <c r="VDS310" s="271"/>
      <c r="VDT310" s="275"/>
      <c r="VDU310" s="271"/>
      <c r="VDV310" s="275"/>
      <c r="VDW310" s="271"/>
      <c r="VDX310" s="275"/>
      <c r="VDY310" s="271"/>
      <c r="VDZ310" s="275"/>
      <c r="VEA310" s="271"/>
      <c r="VEB310" s="275"/>
      <c r="VEC310" s="271"/>
      <c r="VED310" s="275"/>
      <c r="VEE310" s="271"/>
      <c r="VEF310" s="275"/>
      <c r="VEG310" s="271"/>
      <c r="VEH310" s="275"/>
      <c r="VEI310" s="271"/>
      <c r="VEJ310" s="275"/>
      <c r="VEK310" s="271"/>
      <c r="VEL310" s="275"/>
      <c r="VEM310" s="271"/>
      <c r="VEN310" s="275"/>
      <c r="VEO310" s="271"/>
      <c r="VEP310" s="275"/>
      <c r="VEQ310" s="271"/>
      <c r="VER310" s="275"/>
      <c r="VES310" s="271"/>
      <c r="VET310" s="275"/>
      <c r="VEU310" s="271"/>
      <c r="VEV310" s="275"/>
      <c r="VEW310" s="271"/>
      <c r="VEX310" s="275"/>
      <c r="VEY310" s="271"/>
      <c r="VEZ310" s="275"/>
      <c r="VFA310" s="271"/>
      <c r="VFB310" s="275"/>
      <c r="VFC310" s="271"/>
      <c r="VFD310" s="275"/>
      <c r="VFE310" s="271"/>
      <c r="VFF310" s="275"/>
      <c r="VFG310" s="271"/>
      <c r="VFH310" s="275"/>
      <c r="VFI310" s="271"/>
      <c r="VFJ310" s="275"/>
      <c r="VFK310" s="271"/>
      <c r="VFL310" s="275"/>
      <c r="VFM310" s="271"/>
      <c r="VFN310" s="275"/>
      <c r="VFO310" s="271"/>
      <c r="VFP310" s="275"/>
      <c r="VFQ310" s="271"/>
      <c r="VFR310" s="275"/>
      <c r="VFS310" s="271"/>
      <c r="VFT310" s="275"/>
      <c r="VFU310" s="271"/>
      <c r="VFV310" s="275"/>
      <c r="VFW310" s="271"/>
      <c r="VFX310" s="275"/>
      <c r="VFY310" s="271"/>
      <c r="VFZ310" s="275"/>
      <c r="VGA310" s="271"/>
      <c r="VGB310" s="275"/>
      <c r="VGC310" s="271"/>
      <c r="VGD310" s="275"/>
      <c r="VGE310" s="271"/>
      <c r="VGF310" s="275"/>
      <c r="VGG310" s="271"/>
      <c r="VGH310" s="275"/>
      <c r="VGI310" s="271"/>
      <c r="VGJ310" s="275"/>
      <c r="VGK310" s="271"/>
      <c r="VGL310" s="275"/>
      <c r="VGM310" s="271"/>
      <c r="VGN310" s="275"/>
      <c r="VGO310" s="271"/>
      <c r="VGP310" s="275"/>
      <c r="VGQ310" s="271"/>
      <c r="VGR310" s="275"/>
      <c r="VGS310" s="271"/>
      <c r="VGT310" s="275"/>
      <c r="VGU310" s="271"/>
      <c r="VGV310" s="275"/>
      <c r="VGW310" s="271"/>
      <c r="VGX310" s="275"/>
      <c r="VGY310" s="271"/>
      <c r="VGZ310" s="275"/>
      <c r="VHA310" s="271"/>
      <c r="VHB310" s="275"/>
      <c r="VHC310" s="271"/>
      <c r="VHD310" s="275"/>
      <c r="VHE310" s="271"/>
      <c r="VHF310" s="275"/>
      <c r="VHG310" s="271"/>
      <c r="VHH310" s="275"/>
      <c r="VHI310" s="271"/>
      <c r="VHJ310" s="275"/>
      <c r="VHK310" s="271"/>
      <c r="VHL310" s="275"/>
      <c r="VHM310" s="271"/>
      <c r="VHN310" s="275"/>
      <c r="VHO310" s="271"/>
      <c r="VHP310" s="275"/>
      <c r="VHQ310" s="271"/>
      <c r="VHR310" s="275"/>
      <c r="VHS310" s="271"/>
      <c r="VHT310" s="275"/>
      <c r="VHU310" s="271"/>
      <c r="VHV310" s="275"/>
      <c r="VHW310" s="271"/>
      <c r="VHX310" s="275"/>
      <c r="VHY310" s="271"/>
      <c r="VHZ310" s="275"/>
      <c r="VIA310" s="271"/>
      <c r="VIB310" s="275"/>
      <c r="VIC310" s="271"/>
      <c r="VID310" s="275"/>
      <c r="VIE310" s="271"/>
      <c r="VIF310" s="275"/>
      <c r="VIG310" s="271"/>
      <c r="VIH310" s="275"/>
      <c r="VII310" s="271"/>
      <c r="VIJ310" s="275"/>
      <c r="VIK310" s="271"/>
      <c r="VIL310" s="275"/>
      <c r="VIM310" s="271"/>
      <c r="VIN310" s="275"/>
      <c r="VIO310" s="271"/>
      <c r="VIP310" s="275"/>
      <c r="VIQ310" s="271"/>
      <c r="VIR310" s="275"/>
      <c r="VIS310" s="271"/>
      <c r="VIT310" s="275"/>
      <c r="VIU310" s="271"/>
      <c r="VIV310" s="275"/>
      <c r="VIW310" s="271"/>
      <c r="VIX310" s="275"/>
      <c r="VIY310" s="271"/>
      <c r="VIZ310" s="275"/>
      <c r="VJA310" s="271"/>
      <c r="VJB310" s="275"/>
      <c r="VJC310" s="271"/>
      <c r="VJD310" s="275"/>
      <c r="VJE310" s="271"/>
      <c r="VJF310" s="275"/>
      <c r="VJG310" s="271"/>
      <c r="VJH310" s="275"/>
      <c r="VJI310" s="271"/>
      <c r="VJJ310" s="275"/>
      <c r="VJK310" s="271"/>
      <c r="VJL310" s="275"/>
      <c r="VJM310" s="271"/>
      <c r="VJN310" s="275"/>
      <c r="VJO310" s="271"/>
      <c r="VJP310" s="275"/>
      <c r="VJQ310" s="271"/>
      <c r="VJR310" s="275"/>
      <c r="VJS310" s="271"/>
      <c r="VJT310" s="275"/>
      <c r="VJU310" s="271"/>
      <c r="VJV310" s="275"/>
      <c r="VJW310" s="271"/>
      <c r="VJX310" s="275"/>
      <c r="VJY310" s="271"/>
      <c r="VJZ310" s="275"/>
      <c r="VKA310" s="271"/>
      <c r="VKB310" s="275"/>
      <c r="VKC310" s="271"/>
      <c r="VKD310" s="275"/>
      <c r="VKE310" s="271"/>
      <c r="VKF310" s="275"/>
      <c r="VKG310" s="271"/>
      <c r="VKH310" s="275"/>
      <c r="VKI310" s="271"/>
      <c r="VKJ310" s="275"/>
      <c r="VKK310" s="271"/>
      <c r="VKL310" s="275"/>
      <c r="VKM310" s="271"/>
      <c r="VKN310" s="275"/>
      <c r="VKO310" s="271"/>
      <c r="VKP310" s="275"/>
      <c r="VKQ310" s="271"/>
      <c r="VKR310" s="275"/>
      <c r="VKS310" s="271"/>
      <c r="VKT310" s="275"/>
      <c r="VKU310" s="271"/>
      <c r="VKV310" s="275"/>
      <c r="VKW310" s="271"/>
      <c r="VKX310" s="275"/>
      <c r="VKY310" s="271"/>
      <c r="VKZ310" s="275"/>
      <c r="VLA310" s="271"/>
      <c r="VLB310" s="275"/>
      <c r="VLC310" s="271"/>
      <c r="VLD310" s="275"/>
      <c r="VLE310" s="271"/>
      <c r="VLF310" s="275"/>
      <c r="VLG310" s="271"/>
      <c r="VLH310" s="275"/>
      <c r="VLI310" s="271"/>
      <c r="VLJ310" s="275"/>
      <c r="VLK310" s="271"/>
      <c r="VLL310" s="275"/>
      <c r="VLM310" s="271"/>
      <c r="VLN310" s="275"/>
      <c r="VLO310" s="271"/>
      <c r="VLP310" s="275"/>
      <c r="VLQ310" s="271"/>
      <c r="VLR310" s="275"/>
      <c r="VLS310" s="271"/>
      <c r="VLT310" s="275"/>
      <c r="VLU310" s="271"/>
      <c r="VLV310" s="275"/>
      <c r="VLW310" s="271"/>
      <c r="VLX310" s="275"/>
      <c r="VLY310" s="271"/>
      <c r="VLZ310" s="275"/>
      <c r="VMA310" s="271"/>
      <c r="VMB310" s="275"/>
      <c r="VMC310" s="271"/>
      <c r="VMD310" s="275"/>
      <c r="VME310" s="271"/>
      <c r="VMF310" s="275"/>
      <c r="VMG310" s="271"/>
      <c r="VMH310" s="275"/>
      <c r="VMI310" s="271"/>
      <c r="VMJ310" s="275"/>
      <c r="VMK310" s="271"/>
      <c r="VML310" s="275"/>
      <c r="VMM310" s="271"/>
      <c r="VMN310" s="275"/>
      <c r="VMO310" s="271"/>
      <c r="VMP310" s="275"/>
      <c r="VMQ310" s="271"/>
      <c r="VMR310" s="275"/>
      <c r="VMS310" s="271"/>
      <c r="VMT310" s="275"/>
      <c r="VMU310" s="271"/>
      <c r="VMV310" s="275"/>
      <c r="VMW310" s="271"/>
      <c r="VMX310" s="275"/>
      <c r="VMY310" s="271"/>
      <c r="VMZ310" s="275"/>
      <c r="VNA310" s="271"/>
      <c r="VNB310" s="275"/>
      <c r="VNC310" s="271"/>
      <c r="VND310" s="275"/>
      <c r="VNE310" s="271"/>
      <c r="VNF310" s="275"/>
      <c r="VNG310" s="271"/>
      <c r="VNH310" s="275"/>
      <c r="VNI310" s="271"/>
      <c r="VNJ310" s="275"/>
      <c r="VNK310" s="271"/>
      <c r="VNL310" s="275"/>
      <c r="VNM310" s="271"/>
      <c r="VNN310" s="275"/>
      <c r="VNO310" s="271"/>
      <c r="VNP310" s="275"/>
      <c r="VNQ310" s="271"/>
      <c r="VNR310" s="275"/>
      <c r="VNS310" s="271"/>
      <c r="VNT310" s="275"/>
      <c r="VNU310" s="271"/>
      <c r="VNV310" s="275"/>
      <c r="VNW310" s="271"/>
      <c r="VNX310" s="275"/>
      <c r="VNY310" s="271"/>
      <c r="VNZ310" s="275"/>
      <c r="VOA310" s="271"/>
      <c r="VOB310" s="275"/>
      <c r="VOC310" s="271"/>
      <c r="VOD310" s="275"/>
      <c r="VOE310" s="271"/>
      <c r="VOF310" s="275"/>
      <c r="VOG310" s="271"/>
      <c r="VOH310" s="275"/>
      <c r="VOI310" s="271"/>
      <c r="VOJ310" s="275"/>
      <c r="VOK310" s="271"/>
      <c r="VOL310" s="275"/>
      <c r="VOM310" s="271"/>
      <c r="VON310" s="275"/>
      <c r="VOO310" s="271"/>
      <c r="VOP310" s="275"/>
      <c r="VOQ310" s="271"/>
      <c r="VOR310" s="275"/>
      <c r="VOS310" s="275"/>
      <c r="VOT310" s="271"/>
      <c r="VOU310" s="275"/>
      <c r="VOV310" s="271"/>
      <c r="VOW310" s="275"/>
      <c r="VOX310" s="271"/>
      <c r="VOY310" s="275"/>
      <c r="VOZ310" s="271"/>
      <c r="VPA310" s="275"/>
      <c r="VPB310" s="271"/>
      <c r="VPC310" s="275"/>
      <c r="VPD310" s="271"/>
      <c r="VPE310" s="275"/>
      <c r="VPF310" s="271"/>
      <c r="VPG310" s="275"/>
      <c r="VPH310" s="271"/>
      <c r="VPI310" s="275"/>
      <c r="VPJ310" s="271"/>
      <c r="VPK310" s="275"/>
      <c r="VPL310" s="271"/>
      <c r="VPM310" s="275"/>
      <c r="VPN310" s="271"/>
      <c r="VPO310" s="275"/>
      <c r="VPP310" s="271"/>
      <c r="VPQ310" s="275"/>
      <c r="VPR310" s="271"/>
      <c r="VPS310" s="275"/>
      <c r="VPT310" s="271"/>
      <c r="VPU310" s="275"/>
      <c r="VPV310" s="271"/>
      <c r="VPW310" s="275"/>
      <c r="VPX310" s="271"/>
      <c r="VPY310" s="275"/>
      <c r="VPZ310" s="271"/>
      <c r="VQA310" s="275"/>
      <c r="VQB310" s="271"/>
      <c r="VQC310" s="275"/>
      <c r="VQD310" s="271"/>
      <c r="VQE310" s="275"/>
      <c r="VQF310" s="271"/>
      <c r="VQG310" s="275"/>
      <c r="VQH310" s="271"/>
      <c r="VQI310" s="275"/>
      <c r="VQJ310" s="271"/>
      <c r="VQK310" s="275"/>
      <c r="VQL310" s="271"/>
      <c r="VQM310" s="275"/>
      <c r="VQN310" s="271"/>
      <c r="VQO310" s="275"/>
      <c r="VQP310" s="271"/>
      <c r="VQQ310" s="275"/>
      <c r="VQR310" s="271"/>
      <c r="VQS310" s="275"/>
      <c r="VQT310" s="271"/>
      <c r="VQU310" s="275"/>
      <c r="VQV310" s="271"/>
      <c r="VQW310" s="275"/>
      <c r="VQX310" s="271"/>
      <c r="VQY310" s="275"/>
      <c r="VQZ310" s="271"/>
      <c r="VRA310" s="275"/>
      <c r="VRB310" s="271"/>
      <c r="VRC310" s="275"/>
      <c r="VRD310" s="271"/>
      <c r="VRE310" s="275"/>
      <c r="VRF310" s="271"/>
      <c r="VRG310" s="275"/>
      <c r="VRH310" s="271"/>
      <c r="VRI310" s="275"/>
      <c r="VRJ310" s="271"/>
      <c r="VRK310" s="275"/>
      <c r="VRL310" s="271"/>
      <c r="VRM310" s="275"/>
      <c r="VRN310" s="271"/>
      <c r="VRO310" s="275"/>
      <c r="VRP310" s="271"/>
      <c r="VRQ310" s="275"/>
      <c r="VRR310" s="271"/>
      <c r="VRS310" s="275"/>
      <c r="VRT310" s="271"/>
      <c r="VRU310" s="275"/>
      <c r="VRV310" s="271"/>
      <c r="VRW310" s="275"/>
      <c r="VRX310" s="271"/>
      <c r="VRY310" s="275"/>
      <c r="VRZ310" s="271"/>
      <c r="VSA310" s="275"/>
      <c r="VSB310" s="271"/>
      <c r="VSC310" s="275"/>
      <c r="VSD310" s="271"/>
      <c r="VSE310" s="275"/>
      <c r="VSF310" s="271"/>
      <c r="VSG310" s="275"/>
      <c r="VSH310" s="271"/>
      <c r="VSI310" s="275"/>
      <c r="VSJ310" s="271"/>
      <c r="VSK310" s="275"/>
      <c r="VSL310" s="271"/>
      <c r="VSM310" s="275"/>
      <c r="VSN310" s="271"/>
      <c r="VSO310" s="275"/>
      <c r="VSP310" s="271"/>
      <c r="VSQ310" s="275"/>
      <c r="VSR310" s="271"/>
      <c r="VSS310" s="275"/>
      <c r="VST310" s="271"/>
      <c r="VSU310" s="275"/>
      <c r="VSV310" s="271"/>
      <c r="VSW310" s="275"/>
      <c r="VSX310" s="271"/>
      <c r="VSY310" s="275"/>
      <c r="VSZ310" s="271"/>
      <c r="VTA310" s="275"/>
      <c r="VTB310" s="271"/>
      <c r="VTC310" s="275"/>
      <c r="VTD310" s="271"/>
      <c r="VTE310" s="275"/>
      <c r="VTF310" s="271"/>
      <c r="VTG310" s="275"/>
      <c r="VTH310" s="271"/>
      <c r="VTI310" s="275"/>
      <c r="VTJ310" s="271"/>
      <c r="VTK310" s="275"/>
      <c r="VTL310" s="271"/>
      <c r="VTM310" s="275"/>
      <c r="VTN310" s="271"/>
      <c r="VTO310" s="275"/>
      <c r="VTP310" s="271"/>
      <c r="VTQ310" s="275"/>
      <c r="VTR310" s="271"/>
      <c r="VTS310" s="275"/>
      <c r="VTT310" s="271"/>
      <c r="VTU310" s="275"/>
      <c r="VTV310" s="271"/>
      <c r="VTW310" s="275"/>
      <c r="VTX310" s="271"/>
      <c r="VTY310" s="275"/>
      <c r="VTZ310" s="271"/>
      <c r="VUA310" s="275"/>
      <c r="VUB310" s="271"/>
      <c r="VUC310" s="275"/>
      <c r="VUD310" s="271"/>
      <c r="VUE310" s="275"/>
      <c r="VUF310" s="271"/>
      <c r="VUG310" s="275"/>
      <c r="VUH310" s="271"/>
      <c r="VUI310" s="275"/>
      <c r="VUJ310" s="271"/>
      <c r="VUK310" s="275"/>
      <c r="VUL310" s="271"/>
      <c r="VUM310" s="275"/>
      <c r="VUN310" s="271"/>
      <c r="VUO310" s="275"/>
      <c r="VUP310" s="271"/>
      <c r="VUQ310" s="275"/>
      <c r="VUR310" s="271"/>
      <c r="VUS310" s="275"/>
      <c r="VUT310" s="271"/>
      <c r="VUU310" s="275"/>
      <c r="VUV310" s="271"/>
      <c r="VUW310" s="275"/>
      <c r="VUX310" s="271"/>
      <c r="VUY310" s="275"/>
      <c r="VUZ310" s="271"/>
      <c r="VVA310" s="275"/>
      <c r="VVB310" s="271"/>
      <c r="VVC310" s="275"/>
      <c r="VVD310" s="271"/>
      <c r="VVE310" s="275"/>
      <c r="VVF310" s="271"/>
      <c r="VVG310" s="275"/>
      <c r="VVH310" s="271"/>
      <c r="VVI310" s="275"/>
      <c r="VVJ310" s="271"/>
      <c r="VVK310" s="275"/>
      <c r="VVL310" s="271"/>
      <c r="VVM310" s="275"/>
      <c r="VVN310" s="271"/>
      <c r="VVO310" s="275"/>
      <c r="VVP310" s="271"/>
      <c r="VVQ310" s="275"/>
      <c r="VVR310" s="271"/>
      <c r="VVS310" s="275"/>
      <c r="VVT310" s="271"/>
      <c r="VVU310" s="275"/>
      <c r="VVV310" s="271"/>
      <c r="VVW310" s="275"/>
      <c r="VVX310" s="271"/>
      <c r="VVY310" s="275"/>
      <c r="VVZ310" s="271"/>
      <c r="VWA310" s="275"/>
      <c r="VWB310" s="271"/>
      <c r="VWC310" s="275"/>
      <c r="VWD310" s="271"/>
      <c r="VWE310" s="275"/>
      <c r="VWF310" s="271"/>
      <c r="VWG310" s="275"/>
      <c r="VWH310" s="271"/>
      <c r="VWI310" s="275"/>
      <c r="VWJ310" s="271"/>
      <c r="VWK310" s="275"/>
      <c r="VWL310" s="271"/>
      <c r="VWM310" s="275"/>
      <c r="VWN310" s="271"/>
      <c r="VWO310" s="275"/>
      <c r="VWP310" s="271"/>
      <c r="VWQ310" s="275"/>
      <c r="VWR310" s="271"/>
      <c r="VWS310" s="275"/>
      <c r="VWT310" s="271"/>
      <c r="VWU310" s="275"/>
      <c r="VWV310" s="271"/>
      <c r="VWW310" s="275"/>
      <c r="VWX310" s="271"/>
      <c r="VWY310" s="275"/>
      <c r="VWZ310" s="271"/>
      <c r="VXA310" s="275"/>
      <c r="VXB310" s="271"/>
      <c r="VXC310" s="275"/>
      <c r="VXD310" s="271"/>
      <c r="VXE310" s="275"/>
      <c r="VXF310" s="271"/>
      <c r="VXG310" s="275"/>
      <c r="VXH310" s="271"/>
      <c r="VXI310" s="275"/>
      <c r="VXJ310" s="271"/>
      <c r="VXK310" s="275"/>
      <c r="VXL310" s="271"/>
      <c r="VXM310" s="275"/>
      <c r="VXN310" s="271"/>
      <c r="VXO310" s="275"/>
      <c r="VXP310" s="271"/>
      <c r="VXQ310" s="275"/>
      <c r="VXR310" s="271"/>
      <c r="VXS310" s="275"/>
      <c r="VXT310" s="271"/>
      <c r="VXU310" s="275"/>
      <c r="VXV310" s="271"/>
      <c r="VXW310" s="275"/>
      <c r="VXX310" s="271"/>
      <c r="VXY310" s="275"/>
      <c r="VXZ310" s="271"/>
      <c r="VYA310" s="275"/>
      <c r="VYB310" s="271"/>
      <c r="VYC310" s="275"/>
      <c r="VYD310" s="271"/>
      <c r="VYE310" s="275"/>
      <c r="VYF310" s="271"/>
      <c r="VYG310" s="275"/>
      <c r="VYH310" s="271"/>
      <c r="VYI310" s="275"/>
      <c r="VYJ310" s="271"/>
      <c r="VYK310" s="275"/>
      <c r="VYL310" s="271"/>
      <c r="VYM310" s="275"/>
      <c r="VYN310" s="271"/>
      <c r="VYO310" s="275"/>
      <c r="VYP310" s="271"/>
      <c r="VYQ310" s="275"/>
      <c r="VYR310" s="271"/>
      <c r="VYS310" s="275"/>
      <c r="VYT310" s="271"/>
      <c r="VYU310" s="275"/>
      <c r="VYV310" s="271"/>
      <c r="VYW310" s="275"/>
      <c r="VYX310" s="271"/>
      <c r="VYY310" s="275"/>
      <c r="VYZ310" s="271"/>
      <c r="VZA310" s="275"/>
      <c r="VZB310" s="271"/>
      <c r="VZC310" s="275"/>
      <c r="VZD310" s="271"/>
      <c r="VZE310" s="275"/>
      <c r="VZF310" s="271"/>
      <c r="VZG310" s="275"/>
      <c r="VZH310" s="271"/>
      <c r="VZI310" s="275"/>
      <c r="VZJ310" s="271"/>
      <c r="VZK310" s="275"/>
      <c r="VZL310" s="271"/>
      <c r="VZM310" s="275"/>
      <c r="VZN310" s="271"/>
      <c r="VZO310" s="275"/>
      <c r="VZP310" s="271"/>
      <c r="VZQ310" s="275"/>
      <c r="VZR310" s="271"/>
      <c r="VZS310" s="275"/>
      <c r="VZT310" s="271"/>
      <c r="VZU310" s="275"/>
      <c r="VZV310" s="271"/>
      <c r="VZW310" s="275"/>
      <c r="VZX310" s="271"/>
      <c r="VZY310" s="275"/>
      <c r="VZZ310" s="271"/>
      <c r="WAA310" s="275"/>
      <c r="WAB310" s="271"/>
      <c r="WAC310" s="275"/>
      <c r="WAD310" s="271"/>
      <c r="WAE310" s="275"/>
      <c r="WAF310" s="271"/>
      <c r="WAG310" s="275"/>
      <c r="WAH310" s="271"/>
      <c r="WAI310" s="275"/>
      <c r="WAJ310" s="271"/>
      <c r="WAK310" s="275"/>
      <c r="WAL310" s="271"/>
      <c r="WAM310" s="275"/>
      <c r="WAN310" s="271"/>
      <c r="WAO310" s="275"/>
      <c r="WAP310" s="271"/>
      <c r="WAQ310" s="275"/>
      <c r="WAR310" s="271"/>
      <c r="WAS310" s="275"/>
      <c r="WAT310" s="271"/>
      <c r="WAU310" s="275"/>
      <c r="WAV310" s="271"/>
      <c r="WAW310" s="275"/>
      <c r="WAX310" s="271"/>
      <c r="WAY310" s="275"/>
      <c r="WAZ310" s="271"/>
      <c r="WBA310" s="275"/>
      <c r="WBB310" s="271"/>
      <c r="WBC310" s="275"/>
      <c r="WBD310" s="271"/>
      <c r="WBE310" s="275"/>
      <c r="WBF310" s="271"/>
      <c r="WBG310" s="275"/>
      <c r="WBH310" s="271"/>
      <c r="WBI310" s="275"/>
      <c r="WBJ310" s="271"/>
      <c r="WBK310" s="275"/>
      <c r="WBL310" s="271"/>
      <c r="WBM310" s="275"/>
      <c r="WBN310" s="271"/>
      <c r="WBO310" s="275"/>
      <c r="WBP310" s="271"/>
      <c r="WBQ310" s="275"/>
      <c r="WBR310" s="271"/>
      <c r="WBS310" s="275"/>
      <c r="WBT310" s="271"/>
      <c r="WBU310" s="275"/>
      <c r="WBV310" s="271"/>
      <c r="WBW310" s="275"/>
      <c r="WBX310" s="271"/>
      <c r="WBY310" s="275"/>
      <c r="WBZ310" s="271"/>
      <c r="WCA310" s="275"/>
      <c r="WCB310" s="271"/>
      <c r="WCC310" s="275"/>
      <c r="WCD310" s="271"/>
      <c r="WCE310" s="275"/>
      <c r="WCF310" s="271"/>
      <c r="WCG310" s="275"/>
      <c r="WCH310" s="271"/>
      <c r="WCI310" s="275"/>
      <c r="WCJ310" s="271"/>
      <c r="WCK310" s="275"/>
      <c r="WCL310" s="271"/>
      <c r="WCM310" s="275"/>
      <c r="WCN310" s="271"/>
      <c r="WCO310" s="275"/>
      <c r="WCP310" s="271"/>
      <c r="WCQ310" s="275"/>
      <c r="WCR310" s="271"/>
      <c r="WCS310" s="275"/>
      <c r="WCT310" s="271"/>
      <c r="WCU310" s="275"/>
      <c r="WCV310" s="271"/>
      <c r="WCW310" s="275"/>
      <c r="WCX310" s="271"/>
      <c r="WCY310" s="275"/>
      <c r="WCZ310" s="271"/>
      <c r="WDA310" s="275"/>
      <c r="WDB310" s="271"/>
      <c r="WDC310" s="275"/>
      <c r="WDD310" s="271"/>
      <c r="WDE310" s="275"/>
      <c r="WDF310" s="271"/>
      <c r="WDG310" s="275"/>
      <c r="WDH310" s="271"/>
      <c r="WDI310" s="275"/>
      <c r="WDJ310" s="271"/>
      <c r="WDK310" s="275"/>
      <c r="WDL310" s="271"/>
      <c r="WDM310" s="275"/>
      <c r="WDN310" s="271"/>
      <c r="WDO310" s="275"/>
      <c r="WDP310" s="271"/>
      <c r="WDQ310" s="275"/>
      <c r="WDR310" s="271"/>
      <c r="WDS310" s="275"/>
      <c r="WDT310" s="271"/>
      <c r="WDU310" s="275"/>
      <c r="WDV310" s="271"/>
      <c r="WDW310" s="275"/>
      <c r="WDX310" s="271"/>
      <c r="WDY310" s="275"/>
      <c r="WDZ310" s="271"/>
      <c r="WEA310" s="275"/>
      <c r="WEB310" s="271"/>
      <c r="WEC310" s="275"/>
      <c r="WED310" s="271"/>
      <c r="WEE310" s="275"/>
      <c r="WEF310" s="271"/>
      <c r="WEG310" s="275"/>
      <c r="WEH310" s="271"/>
      <c r="WEI310" s="275"/>
      <c r="WEJ310" s="271"/>
      <c r="WEK310" s="275"/>
      <c r="WEL310" s="271"/>
      <c r="WEM310" s="275"/>
      <c r="WEN310" s="271"/>
      <c r="WEO310" s="275"/>
      <c r="WEP310" s="271"/>
      <c r="WEQ310" s="275"/>
      <c r="WER310" s="271"/>
      <c r="WES310" s="275"/>
      <c r="WET310" s="271"/>
      <c r="WEU310" s="275"/>
      <c r="WEV310" s="271"/>
      <c r="WEW310" s="275"/>
      <c r="WEX310" s="271"/>
      <c r="WEY310" s="275"/>
      <c r="WEZ310" s="271"/>
      <c r="WFA310" s="275"/>
      <c r="WFB310" s="271"/>
      <c r="WFC310" s="275"/>
      <c r="WFD310" s="271"/>
      <c r="WFE310" s="275"/>
      <c r="WFF310" s="271"/>
      <c r="WFG310" s="275"/>
      <c r="WFH310" s="271"/>
      <c r="WFI310" s="275"/>
      <c r="WFJ310" s="271"/>
      <c r="WFK310" s="275"/>
      <c r="WFL310" s="271"/>
      <c r="WFM310" s="275"/>
      <c r="WFN310" s="271"/>
      <c r="WFO310" s="275"/>
      <c r="WFP310" s="271"/>
      <c r="WFQ310" s="275"/>
      <c r="WFR310" s="271"/>
      <c r="WFS310" s="275"/>
      <c r="WFT310" s="271"/>
      <c r="WFU310" s="275"/>
      <c r="WFV310" s="271"/>
      <c r="WFW310" s="275"/>
      <c r="WFX310" s="271"/>
      <c r="WFY310" s="275"/>
      <c r="WFZ310" s="271"/>
      <c r="WGA310" s="275"/>
      <c r="WGB310" s="271"/>
      <c r="WGC310" s="275"/>
      <c r="WGD310" s="271"/>
      <c r="WGE310" s="275"/>
      <c r="WGF310" s="271"/>
      <c r="WGG310" s="275"/>
      <c r="WGH310" s="271"/>
      <c r="WGI310" s="275"/>
      <c r="WGJ310" s="271"/>
      <c r="WGK310" s="275"/>
      <c r="WGL310" s="271"/>
      <c r="WGM310" s="275"/>
      <c r="WGN310" s="271"/>
      <c r="WGO310" s="275"/>
      <c r="WGP310" s="271"/>
      <c r="WGQ310" s="275"/>
      <c r="WGR310" s="271"/>
      <c r="WGS310" s="275"/>
      <c r="WGT310" s="271"/>
      <c r="WGU310" s="275"/>
      <c r="WGV310" s="271"/>
      <c r="WGW310" s="275"/>
      <c r="WGX310" s="271"/>
      <c r="WGY310" s="275"/>
      <c r="WGZ310" s="271"/>
      <c r="WHA310" s="275"/>
      <c r="WHB310" s="271"/>
      <c r="WHC310" s="275"/>
      <c r="WHD310" s="271"/>
      <c r="WHE310" s="275"/>
      <c r="WHF310" s="271"/>
      <c r="WHG310" s="275"/>
      <c r="WHH310" s="271"/>
      <c r="WHI310" s="275"/>
      <c r="WHJ310" s="271"/>
      <c r="WHK310" s="275"/>
      <c r="WHL310" s="271"/>
      <c r="WHM310" s="275"/>
      <c r="WHN310" s="271"/>
      <c r="WHO310" s="275"/>
      <c r="WHP310" s="271"/>
      <c r="WHQ310" s="275"/>
      <c r="WHR310" s="271"/>
      <c r="WHS310" s="275"/>
      <c r="WHT310" s="271"/>
      <c r="WHU310" s="275"/>
      <c r="WHV310" s="271"/>
      <c r="WHW310" s="275"/>
      <c r="WHX310" s="271"/>
      <c r="WHY310" s="275"/>
      <c r="WHZ310" s="271"/>
      <c r="WIA310" s="275"/>
      <c r="WIB310" s="271"/>
      <c r="WIC310" s="275"/>
      <c r="WID310" s="271"/>
      <c r="WIE310" s="275"/>
      <c r="WIF310" s="271"/>
      <c r="WIG310" s="275"/>
      <c r="WIH310" s="271"/>
      <c r="WII310" s="275"/>
      <c r="WIJ310" s="271"/>
      <c r="WIK310" s="275"/>
      <c r="WIL310" s="271"/>
      <c r="WIM310" s="275"/>
      <c r="WIN310" s="271"/>
      <c r="WIO310" s="275"/>
      <c r="WIP310" s="271"/>
      <c r="WIQ310" s="275"/>
      <c r="WIR310" s="271"/>
      <c r="WIS310" s="275"/>
      <c r="WIT310" s="271"/>
      <c r="WIU310" s="275"/>
      <c r="WIV310" s="271"/>
      <c r="WIW310" s="275"/>
      <c r="WIX310" s="271"/>
      <c r="WIY310" s="275"/>
      <c r="WIZ310" s="271"/>
      <c r="WJA310" s="275"/>
      <c r="WJB310" s="271"/>
      <c r="WJC310" s="275"/>
      <c r="WJD310" s="271"/>
      <c r="WJE310" s="275"/>
      <c r="WJF310" s="271"/>
      <c r="WJG310" s="275"/>
      <c r="WJH310" s="271"/>
      <c r="WJI310" s="275"/>
      <c r="WJJ310" s="271"/>
      <c r="WJK310" s="275"/>
      <c r="WJL310" s="271"/>
      <c r="WJM310" s="275"/>
      <c r="WJN310" s="271"/>
      <c r="WJO310" s="275"/>
      <c r="WJP310" s="271"/>
      <c r="WJQ310" s="275"/>
      <c r="WJR310" s="271"/>
      <c r="WJS310" s="275"/>
      <c r="WJT310" s="271"/>
      <c r="WJU310" s="275"/>
      <c r="WJV310" s="271"/>
      <c r="WJW310" s="275"/>
      <c r="WJX310" s="271"/>
      <c r="WJY310" s="275"/>
      <c r="WJZ310" s="271"/>
      <c r="WKA310" s="275"/>
      <c r="WKB310" s="271"/>
      <c r="WKC310" s="275"/>
      <c r="WKD310" s="271"/>
      <c r="WKE310" s="275"/>
      <c r="WKF310" s="271"/>
      <c r="WKG310" s="275"/>
      <c r="WKH310" s="271"/>
      <c r="WKI310" s="275"/>
      <c r="WKJ310" s="271"/>
      <c r="WKK310" s="275"/>
      <c r="WKL310" s="271"/>
      <c r="WKM310" s="275"/>
      <c r="WKN310" s="271"/>
      <c r="WKO310" s="275"/>
      <c r="WKP310" s="271"/>
      <c r="WKQ310" s="275"/>
      <c r="WKR310" s="271"/>
      <c r="WKS310" s="275"/>
      <c r="WKT310" s="271"/>
      <c r="WKU310" s="275"/>
      <c r="WKV310" s="271"/>
      <c r="WKW310" s="275"/>
      <c r="WKX310" s="271"/>
      <c r="WKY310" s="275"/>
      <c r="WKZ310" s="271"/>
      <c r="WLA310" s="275"/>
      <c r="WLB310" s="271"/>
      <c r="WLC310" s="275"/>
      <c r="WLD310" s="271"/>
      <c r="WLE310" s="275"/>
      <c r="WLF310" s="271"/>
      <c r="WLG310" s="275"/>
      <c r="WLH310" s="271"/>
      <c r="WLI310" s="275"/>
      <c r="WLJ310" s="271"/>
      <c r="WLK310" s="275"/>
      <c r="WLL310" s="271"/>
      <c r="WLM310" s="275"/>
      <c r="WLN310" s="271"/>
      <c r="WLO310" s="275"/>
      <c r="WLP310" s="271"/>
      <c r="WLQ310" s="275"/>
      <c r="WLR310" s="271"/>
      <c r="WLS310" s="275"/>
      <c r="WLT310" s="271"/>
      <c r="WLU310" s="275"/>
      <c r="WLV310" s="271"/>
      <c r="WLW310" s="275"/>
      <c r="WLX310" s="271"/>
      <c r="WLY310" s="275"/>
      <c r="WLZ310" s="271"/>
      <c r="WMA310" s="275"/>
      <c r="WMB310" s="271"/>
      <c r="WMC310" s="275"/>
      <c r="WMD310" s="271"/>
      <c r="WME310" s="275"/>
      <c r="WMF310" s="271"/>
      <c r="WMG310" s="275"/>
      <c r="WMH310" s="271"/>
      <c r="WMI310" s="275"/>
      <c r="WMJ310" s="271"/>
      <c r="WMK310" s="275"/>
      <c r="WML310" s="271"/>
      <c r="WMM310" s="275"/>
      <c r="WMN310" s="271"/>
      <c r="WMO310" s="275"/>
      <c r="WMP310" s="271"/>
      <c r="WMQ310" s="275"/>
      <c r="WMR310" s="271"/>
      <c r="WMS310" s="275"/>
      <c r="WMT310" s="271"/>
      <c r="WMU310" s="275"/>
      <c r="WMV310" s="271"/>
      <c r="WMW310" s="275"/>
      <c r="WMX310" s="271"/>
      <c r="WMY310" s="275"/>
      <c r="WMZ310" s="271"/>
      <c r="WNA310" s="275"/>
      <c r="WNB310" s="271"/>
      <c r="WNC310" s="275"/>
      <c r="WND310" s="271"/>
      <c r="WNE310" s="275"/>
      <c r="WNF310" s="271"/>
      <c r="WNG310" s="275"/>
      <c r="WNH310" s="271"/>
      <c r="WNI310" s="275"/>
      <c r="WNJ310" s="271"/>
      <c r="WNK310" s="275"/>
      <c r="WNL310" s="271"/>
      <c r="WNM310" s="275"/>
      <c r="WNN310" s="271"/>
      <c r="WNO310" s="275"/>
      <c r="WNP310" s="271"/>
      <c r="WNQ310" s="275"/>
      <c r="WNR310" s="271"/>
      <c r="WNS310" s="275"/>
      <c r="WNT310" s="271"/>
      <c r="WNU310" s="275"/>
      <c r="WNV310" s="271"/>
      <c r="WNW310" s="275"/>
      <c r="WNX310" s="271"/>
      <c r="WNY310" s="275"/>
      <c r="WNZ310" s="271"/>
      <c r="WOA310" s="275"/>
      <c r="WOB310" s="271"/>
      <c r="WOC310" s="275"/>
      <c r="WOD310" s="271"/>
      <c r="WOE310" s="275"/>
      <c r="WOF310" s="271"/>
      <c r="WOG310" s="275"/>
      <c r="WOH310" s="271"/>
      <c r="WOI310" s="275"/>
      <c r="WOJ310" s="271"/>
      <c r="WOK310" s="275"/>
      <c r="WOL310" s="271"/>
      <c r="WOM310" s="275"/>
      <c r="WON310" s="271"/>
      <c r="WOO310" s="275"/>
      <c r="WOP310" s="271"/>
      <c r="WOQ310" s="275"/>
      <c r="WOR310" s="271"/>
      <c r="WOS310" s="275"/>
      <c r="WOT310" s="271"/>
      <c r="WOU310" s="275"/>
      <c r="WOV310" s="271"/>
      <c r="WOW310" s="275"/>
      <c r="WOX310" s="271"/>
      <c r="WOY310" s="275"/>
      <c r="WOZ310" s="271"/>
      <c r="WPA310" s="275"/>
      <c r="WPB310" s="271"/>
      <c r="WPC310" s="275"/>
      <c r="WPD310" s="271"/>
      <c r="WPE310" s="275"/>
      <c r="WPF310" s="271"/>
      <c r="WPG310" s="275"/>
      <c r="WPH310" s="271"/>
      <c r="WPI310" s="275"/>
      <c r="WPJ310" s="271"/>
      <c r="WPK310" s="275"/>
      <c r="WPL310" s="271"/>
      <c r="WPM310" s="275"/>
      <c r="WPN310" s="271"/>
      <c r="WPO310" s="275"/>
      <c r="WPP310" s="271"/>
      <c r="WPQ310" s="275"/>
      <c r="WPR310" s="271"/>
      <c r="WPS310" s="275"/>
      <c r="WPT310" s="271"/>
      <c r="WPU310" s="275"/>
      <c r="WPV310" s="271"/>
      <c r="WPW310" s="275"/>
      <c r="WPX310" s="271"/>
      <c r="WPY310" s="275"/>
      <c r="WPZ310" s="271"/>
      <c r="WQA310" s="275"/>
      <c r="WQB310" s="271"/>
      <c r="WQC310" s="275"/>
      <c r="WQD310" s="271"/>
      <c r="WQE310" s="275"/>
      <c r="WQF310" s="271"/>
      <c r="WQG310" s="275"/>
      <c r="WQH310" s="271"/>
      <c r="WQI310" s="275"/>
      <c r="WQJ310" s="271"/>
      <c r="WQK310" s="275"/>
      <c r="WQL310" s="271"/>
      <c r="WQM310" s="275"/>
      <c r="WQN310" s="271"/>
      <c r="WQO310" s="275"/>
      <c r="WQP310" s="271"/>
      <c r="WQQ310" s="275"/>
      <c r="WQR310" s="271"/>
      <c r="WQS310" s="275"/>
      <c r="WQT310" s="271"/>
      <c r="WQU310" s="275"/>
      <c r="WQV310" s="271"/>
      <c r="WQW310" s="275"/>
      <c r="WQX310" s="271"/>
      <c r="WQY310" s="275"/>
      <c r="WQZ310" s="271"/>
      <c r="WRA310" s="275"/>
      <c r="WRB310" s="271"/>
      <c r="WRC310" s="275"/>
      <c r="WRD310" s="271"/>
      <c r="WRE310" s="275"/>
      <c r="WRF310" s="271"/>
      <c r="WRG310" s="275"/>
      <c r="WRH310" s="271"/>
      <c r="WRI310" s="275"/>
      <c r="WRJ310" s="271"/>
      <c r="WRK310" s="275"/>
      <c r="WRL310" s="271"/>
      <c r="WRM310" s="275"/>
      <c r="WRN310" s="271"/>
      <c r="WRO310" s="275"/>
      <c r="WRP310" s="271"/>
      <c r="WRQ310" s="275"/>
      <c r="WRR310" s="271"/>
      <c r="WRS310" s="275"/>
      <c r="WRT310" s="271"/>
      <c r="WRU310" s="275"/>
      <c r="WRV310" s="271"/>
      <c r="WRW310" s="275"/>
      <c r="WRX310" s="271"/>
      <c r="WRY310" s="275"/>
      <c r="WRZ310" s="271"/>
      <c r="WSA310" s="275"/>
      <c r="WSB310" s="271"/>
      <c r="WSC310" s="275"/>
      <c r="WSD310" s="271"/>
      <c r="WSE310" s="275"/>
      <c r="WSF310" s="271"/>
      <c r="WSG310" s="275"/>
      <c r="WSH310" s="271"/>
      <c r="WSI310" s="275"/>
      <c r="WSJ310" s="271"/>
      <c r="WSK310" s="275"/>
      <c r="WSL310" s="271"/>
      <c r="WSM310" s="275"/>
      <c r="WSN310" s="271"/>
      <c r="WSO310" s="275"/>
      <c r="WSP310" s="271"/>
      <c r="WSQ310" s="275"/>
      <c r="WSR310" s="271"/>
      <c r="WSS310" s="275"/>
      <c r="WST310" s="271"/>
      <c r="WSU310" s="275"/>
      <c r="WSV310" s="271"/>
      <c r="WSW310" s="275"/>
      <c r="WSX310" s="271"/>
      <c r="WSY310" s="275"/>
      <c r="WSZ310" s="271"/>
      <c r="WTA310" s="275"/>
      <c r="WTB310" s="271"/>
      <c r="WTC310" s="275"/>
      <c r="WTD310" s="271"/>
      <c r="WTE310" s="275"/>
      <c r="WTF310" s="271"/>
      <c r="WTG310" s="275"/>
      <c r="WTH310" s="271"/>
      <c r="WTI310" s="275"/>
      <c r="WTJ310" s="271"/>
      <c r="WTK310" s="275"/>
      <c r="WTL310" s="271"/>
      <c r="WTM310" s="275"/>
      <c r="WTN310" s="271"/>
      <c r="WTO310" s="275"/>
      <c r="WTP310" s="271"/>
      <c r="WTQ310" s="275"/>
      <c r="WTR310" s="271"/>
      <c r="WTS310" s="275"/>
      <c r="WTT310" s="271"/>
      <c r="WTU310" s="275"/>
      <c r="WTV310" s="271"/>
      <c r="WTW310" s="275"/>
      <c r="WTX310" s="271"/>
      <c r="WTY310" s="275"/>
      <c r="WTZ310" s="271"/>
      <c r="WUA310" s="275"/>
      <c r="WUB310" s="271"/>
      <c r="WUC310" s="275"/>
      <c r="WUD310" s="271"/>
      <c r="WUE310" s="275"/>
      <c r="WUF310" s="271"/>
      <c r="WUG310" s="275"/>
      <c r="WUH310" s="271"/>
      <c r="WUI310" s="275"/>
      <c r="WUJ310" s="271"/>
      <c r="WUK310" s="275"/>
      <c r="WUL310" s="271"/>
      <c r="WUM310" s="275"/>
      <c r="WUN310" s="271"/>
      <c r="WUO310" s="275"/>
      <c r="WUP310" s="271"/>
      <c r="WUQ310" s="275"/>
      <c r="WUR310" s="271"/>
      <c r="WUS310" s="275"/>
      <c r="WUT310" s="271"/>
      <c r="WUU310" s="275"/>
      <c r="WUV310" s="271"/>
      <c r="WUW310" s="275"/>
      <c r="WUX310" s="271"/>
      <c r="WUY310" s="275"/>
      <c r="WUZ310" s="271"/>
      <c r="WVA310" s="275"/>
      <c r="WVB310" s="271"/>
      <c r="WVC310" s="275"/>
      <c r="WVD310" s="271"/>
      <c r="WVE310" s="275"/>
      <c r="WVF310" s="271"/>
      <c r="WVG310" s="275"/>
      <c r="WVH310" s="271"/>
      <c r="WVI310" s="275"/>
      <c r="WVJ310" s="271"/>
      <c r="WVK310" s="275"/>
      <c r="WVL310" s="271"/>
      <c r="WVM310" s="275"/>
      <c r="WVN310" s="271"/>
      <c r="WVO310" s="275"/>
      <c r="WVP310" s="271"/>
      <c r="WVQ310" s="275"/>
      <c r="WVR310" s="271"/>
      <c r="WVS310" s="275"/>
      <c r="WVT310" s="271"/>
      <c r="WVU310" s="275"/>
      <c r="WVV310" s="271"/>
      <c r="WVW310" s="275"/>
      <c r="WVX310" s="271"/>
      <c r="WVY310" s="275"/>
      <c r="WVZ310" s="271"/>
      <c r="WWA310" s="275"/>
      <c r="WWB310" s="271"/>
      <c r="WWC310" s="275"/>
      <c r="WWD310" s="271"/>
      <c r="WWE310" s="275"/>
      <c r="WWF310" s="271"/>
      <c r="WWG310" s="275"/>
      <c r="WWH310" s="271"/>
      <c r="WWI310" s="275"/>
      <c r="WWJ310" s="271"/>
      <c r="WWK310" s="275"/>
      <c r="WWL310" s="271"/>
      <c r="WWM310" s="275"/>
      <c r="WWN310" s="271"/>
      <c r="WWO310" s="275"/>
      <c r="WWP310" s="271"/>
      <c r="WWQ310" s="275"/>
      <c r="WWR310" s="271"/>
      <c r="WWS310" s="275"/>
      <c r="WWT310" s="271"/>
      <c r="WWU310" s="275"/>
      <c r="WWV310" s="271"/>
      <c r="WWW310" s="275"/>
      <c r="WWX310" s="271"/>
      <c r="WWY310" s="275"/>
      <c r="WWZ310" s="271"/>
      <c r="WXA310" s="275"/>
      <c r="WXB310" s="271"/>
      <c r="WXC310" s="275"/>
      <c r="WXD310" s="271"/>
      <c r="WXE310" s="275"/>
      <c r="WXF310" s="271"/>
      <c r="WXG310" s="275"/>
      <c r="WXH310" s="271"/>
      <c r="WXI310" s="275"/>
      <c r="WXJ310" s="271"/>
      <c r="WXK310" s="275"/>
      <c r="WXL310" s="271"/>
      <c r="WXM310" s="275"/>
      <c r="WXN310" s="271"/>
      <c r="WXO310" s="275"/>
      <c r="WXP310" s="271"/>
      <c r="WXQ310" s="275"/>
      <c r="WXR310" s="271"/>
      <c r="WXS310" s="275"/>
      <c r="WXT310" s="271"/>
      <c r="WXU310" s="275"/>
      <c r="WXV310" s="271"/>
      <c r="WXW310" s="275"/>
      <c r="WXX310" s="271"/>
      <c r="WXY310" s="275"/>
      <c r="WXZ310" s="271"/>
      <c r="WYA310" s="275"/>
      <c r="WYB310" s="271"/>
      <c r="WYC310" s="275"/>
      <c r="WYD310" s="271"/>
      <c r="WYE310" s="275"/>
      <c r="WYF310" s="271"/>
      <c r="WYG310" s="275"/>
      <c r="WYH310" s="271"/>
      <c r="WYI310" s="275"/>
      <c r="WYJ310" s="271"/>
      <c r="WYK310" s="275"/>
      <c r="WYL310" s="271"/>
      <c r="WYM310" s="275"/>
      <c r="WYN310" s="271"/>
      <c r="WYO310" s="275"/>
      <c r="WYP310" s="271"/>
      <c r="WYQ310" s="275"/>
      <c r="WYR310" s="271"/>
      <c r="WYS310" s="275"/>
      <c r="WYT310" s="271"/>
      <c r="WYU310" s="275"/>
      <c r="WYV310" s="271"/>
      <c r="WYW310" s="275"/>
      <c r="WYX310" s="271"/>
      <c r="WYY310" s="275"/>
      <c r="WYZ310" s="271"/>
      <c r="WZA310" s="275"/>
      <c r="WZB310" s="271"/>
      <c r="WZC310" s="275"/>
      <c r="WZD310" s="271"/>
      <c r="WZE310" s="275"/>
      <c r="WZF310" s="271"/>
      <c r="WZG310" s="275"/>
      <c r="WZH310" s="271"/>
      <c r="WZI310" s="275"/>
      <c r="WZJ310" s="271"/>
      <c r="WZK310" s="275"/>
      <c r="WZL310" s="271"/>
      <c r="WZM310" s="275"/>
      <c r="WZN310" s="271"/>
      <c r="WZO310" s="275"/>
      <c r="WZP310" s="271"/>
      <c r="WZQ310" s="275"/>
      <c r="WZR310" s="271"/>
      <c r="WZS310" s="275"/>
      <c r="WZT310" s="271"/>
      <c r="WZU310" s="275"/>
      <c r="WZV310" s="271"/>
      <c r="WZW310" s="275"/>
      <c r="WZX310" s="271"/>
      <c r="WZY310" s="275"/>
      <c r="WZZ310" s="271"/>
      <c r="XAA310" s="275"/>
      <c r="XAB310" s="271"/>
      <c r="XAC310" s="275"/>
      <c r="XAD310" s="271"/>
      <c r="XAE310" s="275"/>
      <c r="XAF310" s="271"/>
      <c r="XAG310" s="275"/>
      <c r="XAH310" s="271"/>
      <c r="XAI310" s="275"/>
      <c r="XAJ310" s="271"/>
      <c r="XAK310" s="275"/>
      <c r="XAL310" s="271"/>
      <c r="XAM310" s="275"/>
      <c r="XAN310" s="271"/>
      <c r="XAO310" s="275"/>
      <c r="XAP310" s="271"/>
      <c r="XAQ310" s="275"/>
      <c r="XAR310" s="271"/>
      <c r="XAS310" s="275"/>
      <c r="XAT310" s="271"/>
      <c r="XAU310" s="275"/>
      <c r="XAV310" s="271"/>
      <c r="XAW310" s="275"/>
      <c r="XAX310" s="271"/>
      <c r="XAY310" s="275"/>
      <c r="XAZ310" s="271"/>
      <c r="XBA310" s="275"/>
      <c r="XBB310" s="271"/>
      <c r="XBC310" s="275"/>
      <c r="XBD310" s="271"/>
      <c r="XBE310" s="275"/>
      <c r="XBF310" s="271"/>
      <c r="XBG310" s="275"/>
      <c r="XBH310" s="271"/>
      <c r="XBI310" s="275"/>
      <c r="XBJ310" s="271"/>
      <c r="XBK310" s="275"/>
      <c r="XBL310" s="271"/>
      <c r="XBM310" s="275"/>
      <c r="XBN310" s="271"/>
      <c r="XBO310" s="275"/>
      <c r="XBP310" s="271"/>
      <c r="XBQ310" s="275"/>
      <c r="XBR310" s="271"/>
      <c r="XBS310" s="275"/>
      <c r="XBT310" s="271"/>
      <c r="XBU310" s="275"/>
      <c r="XBV310" s="271"/>
      <c r="XBW310" s="275"/>
      <c r="XBX310" s="271"/>
      <c r="XBY310" s="275"/>
      <c r="XBZ310" s="271"/>
      <c r="XCA310" s="275"/>
      <c r="XCB310" s="271"/>
      <c r="XCC310" s="275"/>
      <c r="XCD310" s="271"/>
      <c r="XCE310" s="275"/>
      <c r="XCF310" s="271"/>
      <c r="XCG310" s="275"/>
      <c r="XCH310" s="271"/>
      <c r="XCI310" s="275"/>
      <c r="XCJ310" s="271"/>
      <c r="XCK310" s="275"/>
      <c r="XCL310" s="271"/>
      <c r="XCM310" s="275"/>
      <c r="XCN310" s="271"/>
      <c r="XCO310" s="275"/>
      <c r="XCP310" s="271"/>
      <c r="XCQ310" s="275"/>
      <c r="XCR310" s="271"/>
      <c r="XCS310" s="275"/>
      <c r="XCT310" s="271"/>
      <c r="XCU310" s="275"/>
      <c r="XCV310" s="271"/>
      <c r="XCW310" s="275"/>
      <c r="XCX310" s="271"/>
      <c r="XCY310" s="275"/>
      <c r="XCZ310" s="271"/>
      <c r="XDA310" s="275"/>
      <c r="XDB310" s="271"/>
      <c r="XDC310" s="275"/>
      <c r="XDD310" s="271"/>
      <c r="XDE310" s="275"/>
      <c r="XDF310" s="271"/>
      <c r="XDG310" s="275"/>
      <c r="XDH310" s="271"/>
      <c r="XDI310" s="275"/>
      <c r="XDJ310" s="271"/>
      <c r="XDK310" s="275"/>
      <c r="XDL310" s="271"/>
      <c r="XDM310" s="275"/>
      <c r="XDN310" s="271"/>
      <c r="XDO310" s="275"/>
      <c r="XDP310" s="271"/>
      <c r="XDQ310" s="275"/>
      <c r="XDR310" s="271"/>
      <c r="XDS310" s="275"/>
      <c r="XDT310" s="271"/>
      <c r="XDU310" s="275"/>
      <c r="XDV310" s="271"/>
      <c r="XDW310" s="275"/>
      <c r="XDX310" s="271"/>
      <c r="XDY310" s="275"/>
      <c r="XDZ310" s="271"/>
      <c r="XEA310" s="275"/>
      <c r="XEB310" s="271"/>
      <c r="XEC310" s="275"/>
      <c r="XED310" s="271"/>
      <c r="XEE310" s="275"/>
      <c r="XEF310" s="271"/>
      <c r="XEG310" s="275"/>
      <c r="XEH310" s="271"/>
      <c r="XEI310" s="275"/>
      <c r="XEJ310" s="271"/>
      <c r="XEK310" s="275"/>
      <c r="XEL310" s="271"/>
      <c r="XEM310" s="275"/>
      <c r="XEN310" s="271"/>
      <c r="XEO310" s="275"/>
      <c r="XEP310" s="271"/>
      <c r="XEQ310" s="275"/>
      <c r="XER310" s="271"/>
      <c r="XES310" s="275"/>
      <c r="XET310" s="271"/>
      <c r="XEU310" s="275"/>
      <c r="XEV310" s="271"/>
      <c r="XEW310" s="275"/>
      <c r="XEX310" s="271"/>
      <c r="XEY310" s="275"/>
      <c r="XEZ310" s="271"/>
      <c r="XFA310" s="275"/>
      <c r="XFB310" s="271"/>
      <c r="XFC310" s="275"/>
    </row>
    <row r="311" spans="1:16383" ht="15.75" customHeight="1" x14ac:dyDescent="0.25">
      <c r="A311" s="115">
        <f>A310+1</f>
        <v>206</v>
      </c>
      <c r="B311" s="287" t="s">
        <v>223</v>
      </c>
      <c r="C311" s="302">
        <f t="shared" si="146"/>
        <v>18354538.919999998</v>
      </c>
      <c r="D311" s="390">
        <f t="shared" si="147"/>
        <v>0</v>
      </c>
      <c r="E311" s="302"/>
      <c r="F311" s="363"/>
      <c r="G311" s="302"/>
      <c r="H311" s="363"/>
      <c r="I311" s="302"/>
      <c r="J311" s="302">
        <v>9</v>
      </c>
      <c r="K311" s="302">
        <v>17781515.579999998</v>
      </c>
      <c r="L311" s="302">
        <v>573023.34</v>
      </c>
      <c r="M311" s="363"/>
      <c r="N311" s="302"/>
      <c r="O311" s="363"/>
      <c r="P311" s="302"/>
      <c r="Q311" s="363"/>
      <c r="R311" s="302"/>
      <c r="S311" s="302"/>
      <c r="T311" s="364"/>
      <c r="U311" s="302"/>
      <c r="V311" s="363"/>
      <c r="W311" s="302"/>
      <c r="X311" s="363"/>
      <c r="Y311" s="390"/>
      <c r="Z311" s="390"/>
      <c r="AA311" s="272"/>
      <c r="AB311" s="275" t="s">
        <v>296</v>
      </c>
      <c r="AC311" s="26"/>
      <c r="AD311" s="271"/>
      <c r="AE311" s="275"/>
      <c r="AF311" s="271"/>
      <c r="AG311" s="275"/>
      <c r="AH311" s="271"/>
      <c r="AI311" s="275"/>
      <c r="AJ311" s="271"/>
      <c r="AK311" s="275"/>
      <c r="AL311" s="271"/>
      <c r="AM311" s="275"/>
      <c r="AN311" s="271"/>
      <c r="AO311" s="275"/>
      <c r="AP311" s="271"/>
      <c r="AQ311" s="275"/>
      <c r="AR311" s="271"/>
      <c r="AS311" s="275"/>
      <c r="AT311" s="271"/>
      <c r="AU311" s="275"/>
      <c r="AV311" s="271"/>
      <c r="AW311" s="275"/>
      <c r="AX311" s="271"/>
      <c r="AY311" s="275"/>
      <c r="AZ311" s="271"/>
      <c r="BA311" s="275"/>
      <c r="BB311" s="271"/>
      <c r="BC311" s="275"/>
      <c r="BD311" s="271"/>
      <c r="BE311" s="275"/>
      <c r="BF311" s="271"/>
      <c r="BG311" s="275"/>
      <c r="BH311" s="271"/>
      <c r="BI311" s="275"/>
      <c r="BJ311" s="271"/>
      <c r="BK311" s="275"/>
      <c r="BL311" s="271"/>
      <c r="BM311" s="275"/>
      <c r="BN311" s="271"/>
      <c r="BO311" s="275"/>
      <c r="BP311" s="271"/>
      <c r="BQ311" s="275"/>
      <c r="BR311" s="271"/>
      <c r="BS311" s="275"/>
      <c r="BT311" s="271"/>
      <c r="BU311" s="275"/>
      <c r="BV311" s="271"/>
      <c r="BW311" s="275"/>
      <c r="BX311" s="271"/>
      <c r="BY311" s="275"/>
      <c r="BZ311" s="271"/>
      <c r="CA311" s="275"/>
      <c r="CB311" s="271"/>
      <c r="CC311" s="275"/>
      <c r="CD311" s="271"/>
      <c r="CE311" s="275"/>
      <c r="CF311" s="271"/>
      <c r="CG311" s="275"/>
      <c r="CH311" s="271"/>
      <c r="CI311" s="275"/>
      <c r="CJ311" s="271"/>
      <c r="CK311" s="275"/>
      <c r="CL311" s="271"/>
      <c r="CM311" s="275"/>
      <c r="CN311" s="271"/>
      <c r="CO311" s="275"/>
      <c r="CP311" s="271"/>
      <c r="CQ311" s="275"/>
      <c r="CR311" s="271"/>
      <c r="CS311" s="275"/>
      <c r="CT311" s="271"/>
      <c r="CU311" s="275"/>
      <c r="CV311" s="271"/>
      <c r="CW311" s="275"/>
      <c r="CX311" s="271"/>
      <c r="CY311" s="275"/>
      <c r="CZ311" s="271"/>
      <c r="DA311" s="275"/>
      <c r="DB311" s="271"/>
      <c r="DC311" s="275"/>
      <c r="DD311" s="271"/>
      <c r="DE311" s="275"/>
      <c r="DF311" s="271"/>
      <c r="DG311" s="275"/>
      <c r="DH311" s="271"/>
      <c r="DI311" s="275"/>
      <c r="DJ311" s="271"/>
      <c r="DK311" s="275"/>
      <c r="DL311" s="271"/>
      <c r="DM311" s="275"/>
      <c r="DN311" s="271"/>
      <c r="DO311" s="275"/>
      <c r="DP311" s="271"/>
      <c r="DQ311" s="275"/>
      <c r="DR311" s="271"/>
      <c r="DS311" s="275"/>
      <c r="DT311" s="271"/>
      <c r="DU311" s="275"/>
      <c r="DV311" s="271"/>
      <c r="DW311" s="275"/>
      <c r="DX311" s="271"/>
      <c r="DY311" s="275"/>
      <c r="DZ311" s="271"/>
      <c r="EA311" s="275"/>
      <c r="EB311" s="271"/>
      <c r="EC311" s="275"/>
      <c r="ED311" s="271"/>
      <c r="EE311" s="275"/>
      <c r="EF311" s="271"/>
      <c r="EG311" s="275"/>
      <c r="EH311" s="271"/>
      <c r="EI311" s="275"/>
      <c r="EJ311" s="271"/>
      <c r="EK311" s="275"/>
      <c r="EL311" s="271"/>
      <c r="EM311" s="275"/>
      <c r="EN311" s="271"/>
      <c r="EO311" s="275"/>
      <c r="EP311" s="271"/>
      <c r="EQ311" s="275"/>
      <c r="ER311" s="271"/>
      <c r="ES311" s="275"/>
      <c r="ET311" s="271"/>
      <c r="EU311" s="275"/>
      <c r="EV311" s="271"/>
      <c r="EW311" s="275"/>
      <c r="EX311" s="271"/>
      <c r="EY311" s="275"/>
      <c r="EZ311" s="271"/>
      <c r="FA311" s="275"/>
      <c r="FB311" s="271"/>
      <c r="FC311" s="275"/>
      <c r="FD311" s="271"/>
      <c r="FE311" s="275"/>
      <c r="FF311" s="271"/>
      <c r="FG311" s="275"/>
      <c r="FH311" s="271"/>
      <c r="FI311" s="275"/>
      <c r="FJ311" s="271"/>
      <c r="FK311" s="275"/>
      <c r="FL311" s="271"/>
      <c r="FM311" s="275"/>
      <c r="FN311" s="271"/>
      <c r="FO311" s="275"/>
      <c r="FP311" s="271"/>
      <c r="FQ311" s="275"/>
      <c r="FR311" s="271"/>
      <c r="FS311" s="275"/>
      <c r="FT311" s="271"/>
      <c r="FU311" s="275"/>
      <c r="FV311" s="271"/>
      <c r="FW311" s="275"/>
      <c r="FX311" s="271"/>
      <c r="FY311" s="275"/>
      <c r="FZ311" s="271"/>
      <c r="GA311" s="275"/>
      <c r="GB311" s="271"/>
      <c r="GC311" s="275"/>
      <c r="GD311" s="271"/>
      <c r="GE311" s="275"/>
      <c r="GF311" s="271"/>
      <c r="GG311" s="275"/>
      <c r="GH311" s="271"/>
      <c r="GI311" s="275"/>
      <c r="GJ311" s="271"/>
      <c r="GK311" s="275"/>
      <c r="GL311" s="271"/>
      <c r="GM311" s="275"/>
      <c r="GN311" s="271"/>
      <c r="GO311" s="275"/>
      <c r="GP311" s="271"/>
      <c r="GQ311" s="275"/>
      <c r="GR311" s="271"/>
      <c r="GS311" s="275"/>
      <c r="GT311" s="271"/>
      <c r="GU311" s="275"/>
      <c r="GV311" s="271"/>
      <c r="GW311" s="275"/>
      <c r="GX311" s="271"/>
      <c r="GY311" s="275"/>
      <c r="GZ311" s="271"/>
      <c r="HA311" s="275"/>
      <c r="HB311" s="271"/>
      <c r="HC311" s="275"/>
      <c r="HD311" s="271"/>
      <c r="HE311" s="275"/>
      <c r="HF311" s="271"/>
      <c r="HG311" s="275"/>
      <c r="HH311" s="271"/>
      <c r="HI311" s="275"/>
      <c r="HJ311" s="271"/>
      <c r="HK311" s="275"/>
      <c r="HL311" s="271"/>
      <c r="HM311" s="275"/>
      <c r="HN311" s="271"/>
      <c r="HO311" s="275"/>
      <c r="HP311" s="271"/>
      <c r="HQ311" s="275"/>
      <c r="HR311" s="271"/>
      <c r="HS311" s="275"/>
      <c r="HT311" s="271"/>
      <c r="HU311" s="275"/>
      <c r="HV311" s="271"/>
      <c r="HW311" s="275"/>
      <c r="HX311" s="271"/>
      <c r="HY311" s="275"/>
      <c r="HZ311" s="271"/>
      <c r="IA311" s="275"/>
      <c r="IB311" s="271"/>
      <c r="IC311" s="275"/>
      <c r="ID311" s="271"/>
      <c r="IE311" s="275"/>
      <c r="IF311" s="271"/>
      <c r="IG311" s="275"/>
      <c r="IH311" s="271"/>
      <c r="II311" s="275"/>
      <c r="IJ311" s="271"/>
      <c r="IK311" s="275"/>
      <c r="IL311" s="271"/>
      <c r="IM311" s="275"/>
      <c r="IN311" s="271"/>
      <c r="IO311" s="275"/>
      <c r="IP311" s="271"/>
      <c r="IQ311" s="275"/>
      <c r="IR311" s="271"/>
      <c r="IS311" s="275"/>
      <c r="IT311" s="271"/>
      <c r="IU311" s="275"/>
      <c r="IV311" s="271"/>
      <c r="IW311" s="275"/>
      <c r="IX311" s="271"/>
      <c r="IY311" s="275"/>
      <c r="IZ311" s="271"/>
      <c r="JA311" s="275"/>
      <c r="JB311" s="271"/>
      <c r="JC311" s="275"/>
      <c r="JD311" s="271"/>
      <c r="JE311" s="275"/>
      <c r="JF311" s="271"/>
      <c r="JG311" s="275"/>
      <c r="JH311" s="271"/>
      <c r="JI311" s="275"/>
      <c r="JJ311" s="271"/>
      <c r="JK311" s="275"/>
      <c r="JL311" s="271"/>
      <c r="JM311" s="275"/>
      <c r="JN311" s="271"/>
      <c r="JO311" s="275"/>
      <c r="JP311" s="271"/>
      <c r="JQ311" s="275"/>
      <c r="JR311" s="271"/>
      <c r="JS311" s="275"/>
      <c r="JT311" s="271"/>
      <c r="JU311" s="275"/>
      <c r="JV311" s="271"/>
      <c r="JW311" s="275"/>
      <c r="JX311" s="271"/>
      <c r="JY311" s="275"/>
      <c r="JZ311" s="271"/>
      <c r="KA311" s="275"/>
      <c r="KB311" s="271"/>
      <c r="KC311" s="275"/>
      <c r="KD311" s="271"/>
      <c r="KE311" s="275"/>
      <c r="KF311" s="271"/>
      <c r="KG311" s="275"/>
      <c r="KH311" s="271"/>
      <c r="KI311" s="275"/>
      <c r="KJ311" s="271"/>
      <c r="KK311" s="275"/>
      <c r="KL311" s="271"/>
      <c r="KM311" s="275"/>
      <c r="KN311" s="271"/>
      <c r="KO311" s="275"/>
      <c r="KP311" s="271"/>
      <c r="KQ311" s="275"/>
      <c r="KR311" s="271"/>
      <c r="KS311" s="275"/>
      <c r="KT311" s="271"/>
      <c r="KU311" s="275"/>
      <c r="KV311" s="271"/>
      <c r="KW311" s="275"/>
      <c r="KX311" s="271"/>
      <c r="KY311" s="275"/>
      <c r="KZ311" s="271"/>
      <c r="LA311" s="275"/>
      <c r="LB311" s="271"/>
      <c r="LC311" s="275"/>
      <c r="LD311" s="271"/>
      <c r="LE311" s="275"/>
      <c r="LF311" s="271"/>
      <c r="LG311" s="275"/>
      <c r="LH311" s="271"/>
      <c r="LI311" s="275"/>
      <c r="LJ311" s="271"/>
      <c r="LK311" s="275"/>
      <c r="LL311" s="271"/>
      <c r="LM311" s="275"/>
      <c r="LN311" s="271"/>
      <c r="LO311" s="275"/>
      <c r="LP311" s="271"/>
      <c r="LQ311" s="275"/>
      <c r="LR311" s="271"/>
      <c r="LS311" s="275"/>
      <c r="LT311" s="271"/>
      <c r="LU311" s="275"/>
      <c r="LV311" s="271"/>
      <c r="LW311" s="275"/>
      <c r="LX311" s="271"/>
      <c r="LY311" s="275"/>
      <c r="LZ311" s="271"/>
      <c r="MA311" s="275"/>
      <c r="MB311" s="271"/>
      <c r="MC311" s="275"/>
      <c r="MD311" s="271"/>
      <c r="ME311" s="275"/>
      <c r="MF311" s="271"/>
      <c r="MG311" s="275"/>
      <c r="MH311" s="271"/>
      <c r="MI311" s="275"/>
      <c r="MJ311" s="271"/>
      <c r="MK311" s="275"/>
      <c r="ML311" s="271"/>
      <c r="MM311" s="275"/>
      <c r="MN311" s="271"/>
      <c r="MO311" s="275"/>
      <c r="MP311" s="271"/>
      <c r="MQ311" s="275"/>
      <c r="MR311" s="271"/>
      <c r="MS311" s="275"/>
      <c r="MT311" s="271"/>
      <c r="MU311" s="275"/>
      <c r="MV311" s="271"/>
      <c r="MW311" s="275"/>
      <c r="MX311" s="271"/>
      <c r="MY311" s="275"/>
      <c r="MZ311" s="271"/>
      <c r="NA311" s="275"/>
      <c r="NB311" s="271"/>
      <c r="NC311" s="275"/>
      <c r="ND311" s="271"/>
      <c r="NE311" s="275"/>
      <c r="NF311" s="271"/>
      <c r="NG311" s="275"/>
      <c r="NH311" s="271"/>
      <c r="NI311" s="275"/>
      <c r="NJ311" s="271"/>
      <c r="NK311" s="275"/>
      <c r="NL311" s="271"/>
      <c r="NM311" s="275"/>
      <c r="NN311" s="271"/>
      <c r="NO311" s="275"/>
      <c r="NP311" s="271"/>
      <c r="NQ311" s="275"/>
      <c r="NR311" s="271"/>
      <c r="NS311" s="275"/>
      <c r="NT311" s="271"/>
      <c r="NU311" s="275"/>
      <c r="NV311" s="271"/>
      <c r="NW311" s="275"/>
      <c r="NX311" s="271"/>
      <c r="NY311" s="275"/>
      <c r="NZ311" s="271"/>
      <c r="OA311" s="275"/>
      <c r="OB311" s="271"/>
      <c r="OC311" s="275"/>
      <c r="OD311" s="271"/>
      <c r="OE311" s="275"/>
      <c r="OF311" s="271"/>
      <c r="OG311" s="275"/>
      <c r="OH311" s="271"/>
      <c r="OI311" s="275"/>
      <c r="OJ311" s="271"/>
      <c r="OK311" s="275"/>
      <c r="OL311" s="271"/>
      <c r="OM311" s="275"/>
      <c r="ON311" s="271"/>
      <c r="OO311" s="275"/>
      <c r="OP311" s="271"/>
      <c r="OQ311" s="275"/>
      <c r="OR311" s="271"/>
      <c r="OS311" s="275"/>
      <c r="OT311" s="271"/>
      <c r="OU311" s="275"/>
      <c r="OV311" s="271"/>
      <c r="OW311" s="275"/>
      <c r="OX311" s="271"/>
      <c r="OY311" s="275"/>
      <c r="OZ311" s="271"/>
      <c r="PA311" s="275"/>
      <c r="PB311" s="271"/>
      <c r="PC311" s="275"/>
      <c r="PD311" s="271"/>
      <c r="PE311" s="275"/>
      <c r="PF311" s="271"/>
      <c r="PG311" s="275"/>
      <c r="PH311" s="271"/>
      <c r="PI311" s="275"/>
      <c r="PJ311" s="271"/>
      <c r="PK311" s="275"/>
      <c r="PL311" s="271"/>
      <c r="PM311" s="275"/>
      <c r="PN311" s="271"/>
      <c r="PO311" s="275"/>
      <c r="PP311" s="271"/>
      <c r="PQ311" s="275"/>
      <c r="PR311" s="271"/>
      <c r="PS311" s="275"/>
      <c r="PT311" s="271"/>
      <c r="PU311" s="275"/>
      <c r="PV311" s="271"/>
      <c r="PW311" s="275"/>
      <c r="PX311" s="271"/>
      <c r="PY311" s="275"/>
      <c r="PZ311" s="271"/>
      <c r="QA311" s="275"/>
      <c r="QB311" s="271"/>
      <c r="QC311" s="275"/>
      <c r="QD311" s="271"/>
      <c r="QE311" s="275"/>
      <c r="QF311" s="271"/>
      <c r="QG311" s="275"/>
      <c r="QH311" s="271"/>
      <c r="QI311" s="275"/>
      <c r="QJ311" s="271"/>
      <c r="QK311" s="275"/>
      <c r="QL311" s="271"/>
      <c r="QM311" s="275"/>
      <c r="QN311" s="271"/>
      <c r="QO311" s="275"/>
      <c r="QP311" s="271"/>
      <c r="QQ311" s="275"/>
      <c r="QR311" s="271"/>
      <c r="QS311" s="275"/>
      <c r="QT311" s="271"/>
      <c r="QU311" s="275"/>
      <c r="QV311" s="271"/>
      <c r="QW311" s="275"/>
      <c r="QX311" s="271"/>
      <c r="QY311" s="275"/>
      <c r="QZ311" s="271"/>
      <c r="RA311" s="275"/>
      <c r="RB311" s="271"/>
      <c r="RC311" s="275"/>
      <c r="RD311" s="271"/>
      <c r="RE311" s="275"/>
      <c r="RF311" s="271"/>
      <c r="RG311" s="275"/>
      <c r="RH311" s="271"/>
      <c r="RI311" s="275"/>
      <c r="RJ311" s="271"/>
      <c r="RK311" s="275"/>
      <c r="RL311" s="271"/>
      <c r="RM311" s="275"/>
      <c r="RN311" s="271"/>
      <c r="RO311" s="275"/>
      <c r="RP311" s="271"/>
      <c r="RQ311" s="275"/>
      <c r="RR311" s="271"/>
      <c r="RS311" s="275"/>
      <c r="RT311" s="271"/>
      <c r="RU311" s="275"/>
      <c r="RV311" s="271"/>
      <c r="RW311" s="275"/>
      <c r="RX311" s="271"/>
      <c r="RY311" s="275"/>
      <c r="RZ311" s="271"/>
      <c r="SA311" s="275"/>
      <c r="SB311" s="271"/>
      <c r="SC311" s="275"/>
      <c r="SD311" s="271"/>
      <c r="SE311" s="275"/>
      <c r="SF311" s="271"/>
      <c r="SG311" s="275"/>
      <c r="SH311" s="271"/>
      <c r="SI311" s="275"/>
      <c r="SJ311" s="271"/>
      <c r="SK311" s="275"/>
      <c r="SL311" s="271"/>
      <c r="SM311" s="275"/>
      <c r="SN311" s="271"/>
      <c r="SO311" s="275"/>
      <c r="SP311" s="271"/>
      <c r="SQ311" s="275"/>
      <c r="SR311" s="271"/>
      <c r="SS311" s="275"/>
      <c r="ST311" s="271"/>
      <c r="SU311" s="275"/>
      <c r="SV311" s="271"/>
      <c r="SW311" s="275"/>
      <c r="SX311" s="271"/>
      <c r="SY311" s="275"/>
      <c r="SZ311" s="271"/>
      <c r="TA311" s="275"/>
      <c r="TB311" s="271"/>
      <c r="TC311" s="275"/>
      <c r="TD311" s="271"/>
      <c r="TE311" s="275"/>
      <c r="TF311" s="271"/>
      <c r="TG311" s="275"/>
      <c r="TH311" s="271"/>
      <c r="TI311" s="275"/>
      <c r="TJ311" s="271"/>
      <c r="TK311" s="275"/>
      <c r="TL311" s="271"/>
      <c r="TM311" s="275"/>
      <c r="TN311" s="271"/>
      <c r="TO311" s="275"/>
      <c r="TP311" s="271"/>
      <c r="TQ311" s="275"/>
      <c r="TR311" s="271"/>
      <c r="TS311" s="275"/>
      <c r="TT311" s="271"/>
      <c r="TU311" s="275"/>
      <c r="TV311" s="271"/>
      <c r="TW311" s="275"/>
      <c r="TX311" s="271"/>
      <c r="TY311" s="275"/>
      <c r="TZ311" s="271"/>
      <c r="UA311" s="275"/>
      <c r="UB311" s="271"/>
      <c r="UC311" s="275"/>
      <c r="UD311" s="271"/>
      <c r="UE311" s="275"/>
      <c r="UF311" s="271"/>
      <c r="UG311" s="275"/>
      <c r="UH311" s="271"/>
      <c r="UI311" s="275"/>
      <c r="UJ311" s="271"/>
      <c r="UK311" s="275"/>
      <c r="UL311" s="271"/>
      <c r="UM311" s="275"/>
      <c r="UN311" s="271"/>
      <c r="UO311" s="275"/>
      <c r="UP311" s="271"/>
      <c r="UQ311" s="275"/>
      <c r="UR311" s="271"/>
      <c r="US311" s="275"/>
      <c r="UT311" s="271"/>
      <c r="UU311" s="275"/>
      <c r="UV311" s="271"/>
      <c r="UW311" s="275"/>
      <c r="UX311" s="271"/>
      <c r="UY311" s="275"/>
      <c r="UZ311" s="271"/>
      <c r="VA311" s="275"/>
      <c r="VB311" s="271"/>
      <c r="VC311" s="275"/>
      <c r="VD311" s="271"/>
      <c r="VE311" s="275"/>
      <c r="VF311" s="271"/>
      <c r="VG311" s="275"/>
      <c r="VH311" s="271"/>
      <c r="VI311" s="275"/>
      <c r="VJ311" s="271"/>
      <c r="VK311" s="275"/>
      <c r="VL311" s="271"/>
      <c r="VM311" s="275"/>
      <c r="VN311" s="271"/>
      <c r="VO311" s="275"/>
      <c r="VP311" s="271"/>
      <c r="VQ311" s="275"/>
      <c r="VR311" s="271"/>
      <c r="VS311" s="275"/>
      <c r="VT311" s="271"/>
      <c r="VU311" s="275"/>
      <c r="VV311" s="271"/>
      <c r="VW311" s="275"/>
      <c r="VX311" s="271"/>
      <c r="VY311" s="275"/>
      <c r="VZ311" s="271"/>
      <c r="WA311" s="275"/>
      <c r="WB311" s="271"/>
      <c r="WC311" s="275"/>
      <c r="WD311" s="271"/>
      <c r="WE311" s="275"/>
      <c r="WF311" s="271"/>
      <c r="WG311" s="275"/>
      <c r="WH311" s="271"/>
      <c r="WI311" s="275"/>
      <c r="WJ311" s="271"/>
      <c r="WK311" s="275"/>
      <c r="WL311" s="271"/>
      <c r="WM311" s="275"/>
      <c r="WN311" s="271"/>
      <c r="WO311" s="275"/>
      <c r="WP311" s="271"/>
      <c r="WQ311" s="275"/>
      <c r="WR311" s="271"/>
      <c r="WS311" s="275"/>
      <c r="WT311" s="271"/>
      <c r="WU311" s="275"/>
      <c r="WV311" s="271"/>
      <c r="WW311" s="275"/>
      <c r="WX311" s="271"/>
      <c r="WY311" s="275"/>
      <c r="WZ311" s="271"/>
      <c r="XA311" s="275"/>
      <c r="XB311" s="271"/>
      <c r="XC311" s="275"/>
      <c r="XD311" s="271"/>
      <c r="XE311" s="275"/>
      <c r="XF311" s="271"/>
      <c r="XG311" s="275"/>
      <c r="XH311" s="271"/>
      <c r="XI311" s="275"/>
      <c r="XJ311" s="271"/>
      <c r="XK311" s="275"/>
      <c r="XL311" s="271"/>
      <c r="XM311" s="275"/>
      <c r="XN311" s="271"/>
      <c r="XO311" s="275"/>
      <c r="XP311" s="271"/>
      <c r="XQ311" s="275"/>
      <c r="XR311" s="271"/>
      <c r="XS311" s="275"/>
      <c r="XT311" s="271"/>
      <c r="XU311" s="275"/>
      <c r="XV311" s="271"/>
      <c r="XW311" s="275"/>
      <c r="XX311" s="271"/>
      <c r="XY311" s="275"/>
      <c r="XZ311" s="271"/>
      <c r="YA311" s="275"/>
      <c r="YB311" s="271"/>
      <c r="YC311" s="275"/>
      <c r="YD311" s="271"/>
      <c r="YE311" s="275"/>
      <c r="YF311" s="271"/>
      <c r="YG311" s="275"/>
      <c r="YH311" s="271"/>
      <c r="YI311" s="275"/>
      <c r="YJ311" s="271"/>
      <c r="YK311" s="275"/>
      <c r="YL311" s="271"/>
      <c r="YM311" s="275"/>
      <c r="YN311" s="271"/>
      <c r="YO311" s="275"/>
      <c r="YP311" s="271"/>
      <c r="YQ311" s="275"/>
      <c r="YR311" s="271"/>
      <c r="YS311" s="275"/>
      <c r="YT311" s="271"/>
      <c r="YU311" s="275"/>
      <c r="YV311" s="271"/>
      <c r="YW311" s="275"/>
      <c r="YX311" s="271"/>
      <c r="YY311" s="275"/>
      <c r="YZ311" s="271"/>
      <c r="ZA311" s="275"/>
      <c r="ZB311" s="271"/>
      <c r="ZC311" s="275"/>
      <c r="ZD311" s="271"/>
      <c r="ZE311" s="275"/>
      <c r="ZF311" s="271"/>
      <c r="ZG311" s="275"/>
      <c r="ZH311" s="271"/>
      <c r="ZI311" s="275"/>
      <c r="ZJ311" s="271"/>
      <c r="ZK311" s="275"/>
      <c r="ZL311" s="271"/>
      <c r="ZM311" s="275"/>
      <c r="ZN311" s="271"/>
      <c r="ZO311" s="275"/>
      <c r="ZP311" s="271"/>
      <c r="ZQ311" s="275"/>
      <c r="ZR311" s="271"/>
      <c r="ZS311" s="275"/>
      <c r="ZT311" s="271"/>
      <c r="ZU311" s="275"/>
      <c r="ZV311" s="271"/>
      <c r="ZW311" s="275"/>
      <c r="ZX311" s="271"/>
      <c r="ZY311" s="275"/>
      <c r="ZZ311" s="271"/>
      <c r="AAA311" s="275"/>
      <c r="AAB311" s="271"/>
      <c r="AAC311" s="275"/>
      <c r="AAD311" s="271"/>
      <c r="AAE311" s="275"/>
      <c r="AAF311" s="271"/>
      <c r="AAG311" s="275"/>
      <c r="AAH311" s="271"/>
      <c r="AAI311" s="275"/>
      <c r="AAJ311" s="271"/>
      <c r="AAK311" s="275"/>
      <c r="AAL311" s="271"/>
      <c r="AAM311" s="275"/>
      <c r="AAN311" s="271"/>
      <c r="AAO311" s="275"/>
      <c r="AAP311" s="271"/>
      <c r="AAQ311" s="275"/>
      <c r="AAR311" s="271"/>
      <c r="AAS311" s="275"/>
      <c r="AAT311" s="271"/>
      <c r="AAU311" s="275"/>
      <c r="AAV311" s="271"/>
      <c r="AAW311" s="275"/>
      <c r="AAX311" s="271"/>
      <c r="AAY311" s="275"/>
      <c r="AAZ311" s="271"/>
      <c r="ABA311" s="275"/>
      <c r="ABB311" s="271"/>
      <c r="ABC311" s="275"/>
      <c r="ABD311" s="271"/>
      <c r="ABE311" s="275"/>
      <c r="ABF311" s="271"/>
      <c r="ABG311" s="275"/>
      <c r="ABH311" s="271"/>
      <c r="ABI311" s="275"/>
      <c r="ABJ311" s="271"/>
      <c r="ABK311" s="275"/>
      <c r="ABL311" s="271"/>
      <c r="ABM311" s="275"/>
      <c r="ABN311" s="271"/>
      <c r="ABO311" s="275"/>
      <c r="ABP311" s="271"/>
      <c r="ABQ311" s="275"/>
      <c r="ABR311" s="271"/>
      <c r="ABS311" s="275"/>
      <c r="ABT311" s="271"/>
      <c r="ABU311" s="275"/>
      <c r="ABV311" s="271"/>
      <c r="ABW311" s="275"/>
      <c r="ABX311" s="271"/>
      <c r="ABY311" s="275"/>
      <c r="ABZ311" s="271"/>
      <c r="ACA311" s="275"/>
      <c r="ACB311" s="271"/>
      <c r="ACC311" s="275"/>
      <c r="ACD311" s="271"/>
      <c r="ACE311" s="275"/>
      <c r="ACF311" s="271"/>
      <c r="ACG311" s="275"/>
      <c r="ACH311" s="271"/>
      <c r="ACI311" s="275"/>
      <c r="ACJ311" s="271"/>
      <c r="ACK311" s="275"/>
      <c r="ACL311" s="271"/>
      <c r="ACM311" s="275"/>
      <c r="ACN311" s="271"/>
      <c r="ACO311" s="275"/>
      <c r="ACP311" s="271"/>
      <c r="ACQ311" s="275"/>
      <c r="ACR311" s="271"/>
      <c r="ACS311" s="275"/>
      <c r="ACT311" s="271"/>
      <c r="ACU311" s="275"/>
      <c r="ACV311" s="271"/>
      <c r="ACW311" s="275"/>
      <c r="ACX311" s="271"/>
      <c r="ACY311" s="275"/>
      <c r="ACZ311" s="271"/>
      <c r="ADA311" s="275"/>
      <c r="ADB311" s="271"/>
      <c r="ADC311" s="275"/>
      <c r="ADD311" s="271"/>
      <c r="ADE311" s="275"/>
      <c r="ADF311" s="271"/>
      <c r="ADG311" s="275"/>
      <c r="ADH311" s="271"/>
      <c r="ADI311" s="275"/>
      <c r="ADJ311" s="271"/>
      <c r="ADK311" s="275"/>
      <c r="ADL311" s="271"/>
      <c r="ADM311" s="275"/>
      <c r="ADN311" s="271"/>
      <c r="ADO311" s="275"/>
      <c r="ADP311" s="271"/>
      <c r="ADQ311" s="275"/>
      <c r="ADR311" s="271"/>
      <c r="ADS311" s="275"/>
      <c r="ADT311" s="271"/>
      <c r="ADU311" s="275"/>
      <c r="ADV311" s="271"/>
      <c r="ADW311" s="275"/>
      <c r="ADX311" s="271"/>
      <c r="ADY311" s="275"/>
      <c r="ADZ311" s="271"/>
      <c r="AEA311" s="275"/>
      <c r="AEB311" s="271"/>
      <c r="AEC311" s="275"/>
      <c r="AED311" s="271"/>
      <c r="AEE311" s="275"/>
      <c r="AEF311" s="271"/>
      <c r="AEG311" s="275"/>
      <c r="AEH311" s="271"/>
      <c r="AEI311" s="275"/>
      <c r="AEJ311" s="271"/>
      <c r="AEK311" s="275"/>
      <c r="AEL311" s="271"/>
      <c r="AEM311" s="275"/>
      <c r="AEN311" s="271"/>
      <c r="AEO311" s="275"/>
      <c r="AEP311" s="271"/>
      <c r="AEQ311" s="275"/>
      <c r="AER311" s="271"/>
      <c r="AES311" s="275"/>
      <c r="AET311" s="271"/>
      <c r="AEU311" s="275"/>
      <c r="AEV311" s="271"/>
      <c r="AEW311" s="275"/>
      <c r="AEX311" s="271"/>
      <c r="AEY311" s="275"/>
      <c r="AEZ311" s="271"/>
      <c r="AFA311" s="275"/>
      <c r="AFB311" s="271"/>
      <c r="AFC311" s="275"/>
      <c r="AFD311" s="271"/>
      <c r="AFE311" s="275"/>
      <c r="AFF311" s="271"/>
      <c r="AFG311" s="275"/>
      <c r="AFH311" s="271"/>
      <c r="AFI311" s="275"/>
      <c r="AFJ311" s="271"/>
      <c r="AFK311" s="275"/>
      <c r="AFL311" s="271"/>
      <c r="AFM311" s="275"/>
      <c r="AFN311" s="271"/>
      <c r="AFO311" s="275"/>
      <c r="AFP311" s="271"/>
      <c r="AFQ311" s="275"/>
      <c r="AFR311" s="271"/>
      <c r="AFS311" s="275"/>
      <c r="AFT311" s="271"/>
      <c r="AFU311" s="275"/>
      <c r="AFV311" s="271"/>
      <c r="AFW311" s="275"/>
      <c r="AFX311" s="271"/>
      <c r="AFY311" s="275"/>
      <c r="AFZ311" s="271"/>
      <c r="AGA311" s="275"/>
      <c r="AGB311" s="271"/>
      <c r="AGC311" s="275"/>
      <c r="AGD311" s="271"/>
      <c r="AGE311" s="275"/>
      <c r="AGF311" s="271"/>
      <c r="AGG311" s="275"/>
      <c r="AGH311" s="271"/>
      <c r="AGI311" s="275"/>
      <c r="AGJ311" s="271"/>
      <c r="AGK311" s="275"/>
      <c r="AGL311" s="271"/>
      <c r="AGM311" s="275"/>
      <c r="AGN311" s="271"/>
      <c r="AGO311" s="275"/>
      <c r="AGP311" s="271"/>
      <c r="AGQ311" s="275"/>
      <c r="AGR311" s="271"/>
      <c r="AGS311" s="275"/>
      <c r="AGT311" s="271"/>
      <c r="AGU311" s="275"/>
      <c r="AGV311" s="271"/>
      <c r="AGW311" s="275"/>
      <c r="AGX311" s="271"/>
      <c r="AGY311" s="275"/>
      <c r="AGZ311" s="271"/>
      <c r="AHA311" s="275"/>
      <c r="AHB311" s="271"/>
      <c r="AHC311" s="275"/>
      <c r="AHD311" s="271"/>
      <c r="AHE311" s="275"/>
      <c r="AHF311" s="271"/>
      <c r="AHG311" s="275"/>
      <c r="AHH311" s="271"/>
      <c r="AHI311" s="275"/>
      <c r="AHJ311" s="271"/>
      <c r="AHK311" s="275"/>
      <c r="AHL311" s="271"/>
      <c r="AHM311" s="275"/>
      <c r="AHN311" s="271"/>
      <c r="AHO311" s="275"/>
      <c r="AHP311" s="271"/>
      <c r="AHQ311" s="275"/>
      <c r="AHR311" s="271"/>
      <c r="AHS311" s="275"/>
      <c r="AHT311" s="271"/>
      <c r="AHU311" s="275"/>
      <c r="AHV311" s="271"/>
      <c r="AHW311" s="275"/>
      <c r="AHX311" s="271"/>
      <c r="AHY311" s="275"/>
      <c r="AHZ311" s="271"/>
      <c r="AIA311" s="275"/>
      <c r="AIB311" s="271"/>
      <c r="AIC311" s="275"/>
      <c r="AID311" s="271"/>
      <c r="AIE311" s="275"/>
      <c r="AIF311" s="271"/>
      <c r="AIG311" s="275"/>
      <c r="AIH311" s="271"/>
      <c r="AII311" s="275"/>
      <c r="AIJ311" s="271"/>
      <c r="AIK311" s="275"/>
      <c r="AIL311" s="271"/>
      <c r="AIM311" s="275"/>
      <c r="AIN311" s="271"/>
      <c r="AIO311" s="275"/>
      <c r="AIP311" s="271"/>
      <c r="AIQ311" s="275"/>
      <c r="AIR311" s="271"/>
      <c r="AIS311" s="275"/>
      <c r="AIT311" s="271"/>
      <c r="AIU311" s="275"/>
      <c r="AIV311" s="271"/>
      <c r="AIW311" s="275"/>
      <c r="AIX311" s="271"/>
      <c r="AIY311" s="275"/>
      <c r="AIZ311" s="271"/>
      <c r="AJA311" s="275"/>
      <c r="AJB311" s="271"/>
      <c r="AJC311" s="275"/>
      <c r="AJD311" s="271"/>
      <c r="AJE311" s="275"/>
      <c r="AJF311" s="271"/>
      <c r="AJG311" s="275"/>
      <c r="AJH311" s="271"/>
      <c r="AJI311" s="275"/>
      <c r="AJJ311" s="271"/>
      <c r="AJK311" s="275"/>
      <c r="AJL311" s="271"/>
      <c r="AJM311" s="275"/>
      <c r="AJN311" s="271"/>
      <c r="AJO311" s="275"/>
      <c r="AJP311" s="271"/>
      <c r="AJQ311" s="275"/>
      <c r="AJR311" s="271"/>
      <c r="AJS311" s="275"/>
      <c r="AJT311" s="271"/>
      <c r="AJU311" s="275"/>
      <c r="AJV311" s="271"/>
      <c r="AJW311" s="275"/>
      <c r="AJX311" s="271"/>
      <c r="AJY311" s="275"/>
      <c r="AJZ311" s="271"/>
      <c r="AKA311" s="275"/>
      <c r="AKB311" s="271"/>
      <c r="AKC311" s="275"/>
      <c r="AKD311" s="271"/>
      <c r="AKE311" s="275"/>
      <c r="AKF311" s="271"/>
      <c r="AKG311" s="275"/>
      <c r="AKH311" s="271"/>
      <c r="AKI311" s="275"/>
      <c r="AKJ311" s="271"/>
      <c r="AKK311" s="275"/>
      <c r="AKL311" s="271"/>
      <c r="AKM311" s="275"/>
      <c r="AKN311" s="271"/>
      <c r="AKO311" s="275"/>
      <c r="AKP311" s="271"/>
      <c r="AKQ311" s="275"/>
      <c r="AKR311" s="271"/>
      <c r="AKS311" s="275"/>
      <c r="AKT311" s="271"/>
      <c r="AKU311" s="275"/>
      <c r="AKV311" s="271"/>
      <c r="AKW311" s="275"/>
      <c r="AKX311" s="271"/>
      <c r="AKY311" s="275"/>
      <c r="AKZ311" s="271"/>
      <c r="ALA311" s="275"/>
      <c r="ALB311" s="271"/>
      <c r="ALC311" s="275"/>
      <c r="ALD311" s="271"/>
      <c r="ALE311" s="275"/>
      <c r="ALF311" s="271"/>
      <c r="ALG311" s="275"/>
      <c r="ALH311" s="271"/>
      <c r="ALI311" s="275"/>
      <c r="ALJ311" s="271"/>
      <c r="ALK311" s="275"/>
      <c r="ALL311" s="271"/>
      <c r="ALM311" s="275"/>
      <c r="ALN311" s="271"/>
      <c r="ALO311" s="275"/>
      <c r="ALP311" s="271"/>
      <c r="ALQ311" s="275"/>
      <c r="ALR311" s="271"/>
      <c r="ALS311" s="275"/>
      <c r="ALT311" s="271"/>
      <c r="ALU311" s="275"/>
      <c r="ALV311" s="271"/>
      <c r="ALW311" s="275"/>
      <c r="ALX311" s="271"/>
      <c r="ALY311" s="275"/>
      <c r="ALZ311" s="271"/>
      <c r="AMA311" s="275"/>
      <c r="AMB311" s="271"/>
      <c r="AMC311" s="275"/>
      <c r="AMD311" s="271"/>
      <c r="AME311" s="275"/>
      <c r="AMF311" s="271"/>
      <c r="AMG311" s="275"/>
      <c r="AMH311" s="271"/>
      <c r="AMI311" s="275"/>
      <c r="AMJ311" s="271"/>
      <c r="AMK311" s="275"/>
      <c r="AML311" s="271"/>
      <c r="AMM311" s="275"/>
      <c r="AMN311" s="271"/>
      <c r="AMO311" s="275"/>
      <c r="AMP311" s="271"/>
      <c r="AMQ311" s="275"/>
      <c r="AMR311" s="271"/>
      <c r="AMS311" s="275"/>
      <c r="AMT311" s="271"/>
      <c r="AMU311" s="275"/>
      <c r="AMV311" s="271"/>
      <c r="AMW311" s="275"/>
      <c r="AMX311" s="271"/>
      <c r="AMY311" s="275"/>
      <c r="AMZ311" s="271"/>
      <c r="ANA311" s="275"/>
      <c r="ANB311" s="271"/>
      <c r="ANC311" s="275"/>
      <c r="AND311" s="271"/>
      <c r="ANE311" s="275"/>
      <c r="ANF311" s="271"/>
      <c r="ANG311" s="275"/>
      <c r="ANH311" s="271"/>
      <c r="ANI311" s="275"/>
      <c r="ANJ311" s="271"/>
      <c r="ANK311" s="275"/>
      <c r="ANL311" s="271"/>
      <c r="ANM311" s="275"/>
      <c r="ANN311" s="271"/>
      <c r="ANO311" s="275"/>
      <c r="ANP311" s="271"/>
      <c r="ANQ311" s="275"/>
      <c r="ANR311" s="271"/>
      <c r="ANS311" s="275"/>
      <c r="ANT311" s="271"/>
      <c r="ANU311" s="275"/>
      <c r="ANV311" s="271"/>
      <c r="ANW311" s="275"/>
      <c r="ANX311" s="271"/>
      <c r="ANY311" s="275"/>
      <c r="ANZ311" s="271"/>
      <c r="AOA311" s="275"/>
      <c r="AOB311" s="271"/>
      <c r="AOC311" s="275"/>
      <c r="AOD311" s="271"/>
      <c r="AOE311" s="275"/>
      <c r="AOF311" s="271"/>
      <c r="AOG311" s="275"/>
      <c r="AOH311" s="271"/>
      <c r="AOI311" s="275"/>
      <c r="AOJ311" s="271"/>
      <c r="AOK311" s="275"/>
      <c r="AOL311" s="271"/>
      <c r="AOM311" s="275"/>
      <c r="AON311" s="271"/>
      <c r="AOO311" s="275"/>
      <c r="AOP311" s="271"/>
      <c r="AOQ311" s="275"/>
      <c r="AOR311" s="271"/>
      <c r="AOS311" s="275"/>
      <c r="AOT311" s="271"/>
      <c r="AOU311" s="275"/>
      <c r="AOV311" s="271"/>
      <c r="AOW311" s="275"/>
      <c r="AOX311" s="271"/>
      <c r="AOY311" s="275"/>
      <c r="AOZ311" s="271"/>
      <c r="APA311" s="275"/>
      <c r="APB311" s="271"/>
      <c r="APC311" s="275"/>
      <c r="APD311" s="271"/>
      <c r="APE311" s="275"/>
      <c r="APF311" s="271"/>
      <c r="APG311" s="275"/>
      <c r="APH311" s="271"/>
      <c r="API311" s="275"/>
      <c r="APJ311" s="271"/>
      <c r="APK311" s="275"/>
      <c r="APL311" s="271"/>
      <c r="APM311" s="275"/>
      <c r="APN311" s="271"/>
      <c r="APO311" s="275"/>
      <c r="APP311" s="271"/>
      <c r="APQ311" s="275"/>
      <c r="APR311" s="271"/>
      <c r="APS311" s="275"/>
      <c r="APT311" s="271"/>
      <c r="APU311" s="275"/>
      <c r="APV311" s="271"/>
      <c r="APW311" s="275"/>
      <c r="APX311" s="271"/>
      <c r="APY311" s="275"/>
      <c r="APZ311" s="271"/>
      <c r="AQA311" s="275"/>
      <c r="AQB311" s="271"/>
      <c r="AQC311" s="275"/>
      <c r="AQD311" s="271"/>
      <c r="AQE311" s="275"/>
      <c r="AQF311" s="271"/>
      <c r="AQG311" s="275"/>
      <c r="AQH311" s="271"/>
      <c r="AQI311" s="275"/>
      <c r="AQJ311" s="271"/>
      <c r="AQK311" s="275"/>
      <c r="AQL311" s="271"/>
      <c r="AQM311" s="275"/>
      <c r="AQN311" s="271"/>
      <c r="AQO311" s="275"/>
      <c r="AQP311" s="271"/>
      <c r="AQQ311" s="275"/>
      <c r="AQR311" s="271"/>
      <c r="AQS311" s="275"/>
      <c r="AQT311" s="271"/>
      <c r="AQU311" s="275"/>
      <c r="AQV311" s="271"/>
      <c r="AQW311" s="275"/>
      <c r="AQX311" s="271"/>
      <c r="AQY311" s="275"/>
      <c r="AQZ311" s="271"/>
      <c r="ARA311" s="275"/>
      <c r="ARB311" s="271"/>
      <c r="ARC311" s="275"/>
      <c r="ARD311" s="271"/>
      <c r="ARE311" s="275"/>
      <c r="ARF311" s="271"/>
      <c r="ARG311" s="275"/>
      <c r="ARH311" s="271"/>
      <c r="ARI311" s="275"/>
      <c r="ARJ311" s="271"/>
      <c r="ARK311" s="275"/>
      <c r="ARL311" s="271"/>
      <c r="ARM311" s="275"/>
      <c r="ARN311" s="271"/>
      <c r="ARO311" s="275"/>
      <c r="ARP311" s="271"/>
      <c r="ARQ311" s="275"/>
      <c r="ARR311" s="271"/>
      <c r="ARS311" s="275"/>
      <c r="ART311" s="271"/>
      <c r="ARU311" s="275"/>
      <c r="ARV311" s="271"/>
      <c r="ARW311" s="275"/>
      <c r="ARX311" s="271"/>
      <c r="ARY311" s="275"/>
      <c r="ARZ311" s="271"/>
      <c r="ASA311" s="275"/>
      <c r="ASB311" s="271"/>
      <c r="ASC311" s="275"/>
      <c r="ASD311" s="271"/>
      <c r="ASE311" s="275"/>
      <c r="ASF311" s="271"/>
      <c r="ASG311" s="275"/>
      <c r="ASH311" s="271"/>
      <c r="ASI311" s="275"/>
      <c r="ASJ311" s="271"/>
      <c r="ASK311" s="275"/>
      <c r="ASL311" s="271"/>
      <c r="ASM311" s="275"/>
      <c r="ASN311" s="271"/>
      <c r="ASO311" s="275"/>
      <c r="ASP311" s="271"/>
      <c r="ASQ311" s="275"/>
      <c r="ASR311" s="271"/>
      <c r="ASS311" s="275"/>
      <c r="AST311" s="271"/>
      <c r="ASU311" s="275"/>
      <c r="ASV311" s="271"/>
      <c r="ASW311" s="275"/>
      <c r="ASX311" s="271"/>
      <c r="ASY311" s="275"/>
      <c r="ASZ311" s="271"/>
      <c r="ATA311" s="275"/>
      <c r="ATB311" s="271"/>
      <c r="ATC311" s="275"/>
      <c r="ATD311" s="271"/>
      <c r="ATE311" s="275"/>
      <c r="ATF311" s="271"/>
      <c r="ATG311" s="275"/>
      <c r="ATH311" s="271"/>
      <c r="ATI311" s="275"/>
      <c r="ATJ311" s="271"/>
      <c r="ATK311" s="275"/>
      <c r="ATL311" s="271"/>
      <c r="ATM311" s="275"/>
      <c r="ATN311" s="271"/>
      <c r="ATO311" s="275"/>
      <c r="ATP311" s="271"/>
      <c r="ATQ311" s="275"/>
      <c r="ATR311" s="271"/>
      <c r="ATS311" s="275"/>
      <c r="ATT311" s="271"/>
      <c r="ATU311" s="275"/>
      <c r="ATV311" s="271"/>
      <c r="ATW311" s="275"/>
      <c r="ATX311" s="271"/>
      <c r="ATY311" s="275"/>
      <c r="ATZ311" s="271"/>
      <c r="AUA311" s="275"/>
      <c r="AUB311" s="271"/>
      <c r="AUC311" s="275"/>
      <c r="AUD311" s="271"/>
      <c r="AUE311" s="275"/>
      <c r="AUF311" s="271"/>
      <c r="AUG311" s="275"/>
      <c r="AUH311" s="271"/>
      <c r="AUI311" s="275"/>
      <c r="AUJ311" s="271"/>
      <c r="AUK311" s="275"/>
      <c r="AUL311" s="271"/>
      <c r="AUM311" s="275"/>
      <c r="AUN311" s="271"/>
      <c r="AUO311" s="275"/>
      <c r="AUP311" s="271"/>
      <c r="AUQ311" s="275"/>
      <c r="AUR311" s="271"/>
      <c r="AUS311" s="275"/>
      <c r="AUT311" s="271"/>
      <c r="AUU311" s="275"/>
      <c r="AUV311" s="271"/>
      <c r="AUW311" s="275"/>
      <c r="AUX311" s="271"/>
      <c r="AUY311" s="275"/>
      <c r="AUZ311" s="271"/>
      <c r="AVA311" s="275"/>
      <c r="AVB311" s="271"/>
      <c r="AVC311" s="275"/>
      <c r="AVD311" s="271"/>
      <c r="AVE311" s="275"/>
      <c r="AVF311" s="271"/>
      <c r="AVG311" s="275"/>
      <c r="AVH311" s="271"/>
      <c r="AVI311" s="275"/>
      <c r="AVJ311" s="271"/>
      <c r="AVK311" s="275"/>
      <c r="AVL311" s="271"/>
      <c r="AVM311" s="275"/>
      <c r="AVN311" s="271"/>
      <c r="AVO311" s="275"/>
      <c r="AVP311" s="271"/>
      <c r="AVQ311" s="275"/>
      <c r="AVR311" s="271"/>
      <c r="AVS311" s="275"/>
      <c r="AVT311" s="271"/>
      <c r="AVU311" s="275"/>
      <c r="AVV311" s="271"/>
      <c r="AVW311" s="275"/>
      <c r="AVX311" s="271"/>
      <c r="AVY311" s="275"/>
      <c r="AVZ311" s="271"/>
      <c r="AWA311" s="275"/>
      <c r="AWB311" s="271"/>
      <c r="AWC311" s="275"/>
      <c r="AWD311" s="271"/>
      <c r="AWE311" s="275"/>
      <c r="AWF311" s="271"/>
      <c r="AWG311" s="275"/>
      <c r="AWH311" s="271"/>
      <c r="AWI311" s="275"/>
      <c r="AWJ311" s="271"/>
      <c r="AWK311" s="275"/>
      <c r="AWL311" s="271"/>
      <c r="AWM311" s="275"/>
      <c r="AWN311" s="271"/>
      <c r="AWO311" s="275"/>
      <c r="AWP311" s="271"/>
      <c r="AWQ311" s="275"/>
      <c r="AWR311" s="271"/>
      <c r="AWS311" s="275"/>
      <c r="AWT311" s="271"/>
      <c r="AWU311" s="275"/>
      <c r="AWV311" s="271"/>
      <c r="AWW311" s="275"/>
      <c r="AWX311" s="271"/>
      <c r="AWY311" s="275"/>
      <c r="AWZ311" s="271"/>
      <c r="AXA311" s="275"/>
      <c r="AXB311" s="271"/>
      <c r="AXC311" s="275"/>
      <c r="AXD311" s="271"/>
      <c r="AXE311" s="275"/>
      <c r="AXF311" s="271"/>
      <c r="AXG311" s="275"/>
      <c r="AXH311" s="271"/>
      <c r="AXI311" s="275"/>
      <c r="AXJ311" s="271"/>
      <c r="AXK311" s="275"/>
      <c r="AXL311" s="271"/>
      <c r="AXM311" s="275"/>
      <c r="AXN311" s="271"/>
      <c r="AXO311" s="275"/>
      <c r="AXP311" s="271"/>
      <c r="AXQ311" s="275"/>
      <c r="AXR311" s="271"/>
      <c r="AXS311" s="275"/>
      <c r="AXT311" s="271"/>
      <c r="AXU311" s="275"/>
      <c r="AXV311" s="271"/>
      <c r="AXW311" s="275"/>
      <c r="AXX311" s="271"/>
      <c r="AXY311" s="275"/>
      <c r="AXZ311" s="271"/>
      <c r="AYA311" s="275"/>
      <c r="AYB311" s="271"/>
      <c r="AYC311" s="275"/>
      <c r="AYD311" s="271"/>
      <c r="AYE311" s="275"/>
      <c r="AYF311" s="271"/>
      <c r="AYG311" s="275"/>
      <c r="AYH311" s="271"/>
      <c r="AYI311" s="275"/>
      <c r="AYJ311" s="271"/>
      <c r="AYK311" s="275"/>
      <c r="AYL311" s="271"/>
      <c r="AYM311" s="275"/>
      <c r="AYN311" s="271"/>
      <c r="AYO311" s="275"/>
      <c r="AYP311" s="271"/>
      <c r="AYQ311" s="275"/>
      <c r="AYR311" s="271"/>
      <c r="AYS311" s="275"/>
      <c r="AYT311" s="271"/>
      <c r="AYU311" s="275"/>
      <c r="AYV311" s="271"/>
      <c r="AYW311" s="275"/>
      <c r="AYX311" s="271"/>
      <c r="AYY311" s="275"/>
      <c r="AYZ311" s="271"/>
      <c r="AZA311" s="275"/>
      <c r="AZB311" s="271"/>
      <c r="AZC311" s="275"/>
      <c r="AZD311" s="271"/>
      <c r="AZE311" s="275"/>
      <c r="AZF311" s="271"/>
      <c r="AZG311" s="275"/>
      <c r="AZH311" s="271"/>
      <c r="AZI311" s="275"/>
      <c r="AZJ311" s="271"/>
      <c r="AZK311" s="275"/>
      <c r="AZL311" s="271"/>
      <c r="AZM311" s="275"/>
      <c r="AZN311" s="271"/>
      <c r="AZO311" s="275"/>
      <c r="AZP311" s="271"/>
      <c r="AZQ311" s="275"/>
      <c r="AZR311" s="271"/>
      <c r="AZS311" s="275"/>
      <c r="AZT311" s="271"/>
      <c r="AZU311" s="275"/>
      <c r="AZV311" s="271"/>
      <c r="AZW311" s="275"/>
      <c r="AZX311" s="271"/>
      <c r="AZY311" s="275"/>
      <c r="AZZ311" s="271"/>
      <c r="BAA311" s="275"/>
      <c r="BAB311" s="271"/>
      <c r="BAC311" s="275"/>
      <c r="BAD311" s="271"/>
      <c r="BAE311" s="275"/>
      <c r="BAF311" s="271"/>
      <c r="BAG311" s="275"/>
      <c r="BAH311" s="271"/>
      <c r="BAI311" s="275"/>
      <c r="BAJ311" s="271"/>
      <c r="BAK311" s="275"/>
      <c r="BAL311" s="271"/>
      <c r="BAM311" s="275"/>
      <c r="BAN311" s="271"/>
      <c r="BAO311" s="275"/>
      <c r="BAP311" s="271"/>
      <c r="BAQ311" s="275"/>
      <c r="BAR311" s="271"/>
      <c r="BAS311" s="275"/>
      <c r="BAT311" s="271"/>
      <c r="BAU311" s="275"/>
      <c r="BAV311" s="271"/>
      <c r="BAW311" s="275"/>
      <c r="BAX311" s="271"/>
      <c r="BAY311" s="275"/>
      <c r="BAZ311" s="271"/>
      <c r="BBA311" s="275"/>
      <c r="BBB311" s="271"/>
      <c r="BBC311" s="275"/>
      <c r="BBD311" s="271"/>
      <c r="BBE311" s="275"/>
      <c r="BBF311" s="271"/>
      <c r="BBG311" s="275"/>
      <c r="BBH311" s="271"/>
      <c r="BBI311" s="275"/>
      <c r="BBJ311" s="271"/>
      <c r="BBK311" s="275"/>
      <c r="BBL311" s="271"/>
      <c r="BBM311" s="275"/>
      <c r="BBN311" s="271"/>
      <c r="BBO311" s="275"/>
      <c r="BBP311" s="271"/>
      <c r="BBQ311" s="275"/>
      <c r="BBR311" s="271"/>
      <c r="BBS311" s="275"/>
      <c r="BBT311" s="271"/>
      <c r="BBU311" s="275"/>
      <c r="BBV311" s="271"/>
      <c r="BBW311" s="275"/>
      <c r="BBX311" s="271"/>
      <c r="BBY311" s="275"/>
      <c r="BBZ311" s="271"/>
      <c r="BCA311" s="275"/>
      <c r="BCB311" s="271"/>
      <c r="BCC311" s="275"/>
      <c r="BCD311" s="271"/>
      <c r="BCE311" s="275"/>
      <c r="BCF311" s="271"/>
      <c r="BCG311" s="275"/>
      <c r="BCH311" s="271"/>
      <c r="BCI311" s="275"/>
      <c r="BCJ311" s="271"/>
      <c r="BCK311" s="275"/>
      <c r="BCL311" s="271"/>
      <c r="BCM311" s="275"/>
      <c r="BCN311" s="271"/>
      <c r="BCO311" s="275"/>
      <c r="BCP311" s="271"/>
      <c r="BCQ311" s="275"/>
      <c r="BCR311" s="271"/>
      <c r="BCS311" s="275"/>
      <c r="BCT311" s="271"/>
      <c r="BCU311" s="275"/>
      <c r="BCV311" s="271"/>
      <c r="BCW311" s="275"/>
      <c r="BCX311" s="271"/>
      <c r="BCY311" s="275"/>
      <c r="BCZ311" s="271"/>
      <c r="BDA311" s="275"/>
      <c r="BDB311" s="271"/>
      <c r="BDC311" s="275"/>
      <c r="BDD311" s="271"/>
      <c r="BDE311" s="275"/>
      <c r="BDF311" s="271"/>
      <c r="BDG311" s="275"/>
      <c r="BDH311" s="271"/>
      <c r="BDI311" s="275"/>
      <c r="BDJ311" s="271"/>
      <c r="BDK311" s="275"/>
      <c r="BDL311" s="271"/>
      <c r="BDM311" s="275"/>
      <c r="BDN311" s="271"/>
      <c r="BDO311" s="275"/>
      <c r="BDP311" s="271"/>
      <c r="BDQ311" s="275"/>
      <c r="BDR311" s="271"/>
      <c r="BDS311" s="275"/>
      <c r="BDT311" s="271"/>
      <c r="BDU311" s="275"/>
      <c r="BDV311" s="271"/>
      <c r="BDW311" s="275"/>
      <c r="BDX311" s="271"/>
      <c r="BDY311" s="275"/>
      <c r="BDZ311" s="271"/>
      <c r="BEA311" s="275"/>
      <c r="BEB311" s="271"/>
      <c r="BEC311" s="275"/>
      <c r="BED311" s="271"/>
      <c r="BEE311" s="275"/>
      <c r="BEF311" s="271"/>
      <c r="BEG311" s="275"/>
      <c r="BEH311" s="271"/>
      <c r="BEI311" s="275"/>
      <c r="BEJ311" s="271"/>
      <c r="BEK311" s="275"/>
      <c r="BEL311" s="271"/>
      <c r="BEM311" s="275"/>
      <c r="BEN311" s="271"/>
      <c r="BEO311" s="275"/>
      <c r="BEP311" s="271"/>
      <c r="BEQ311" s="275"/>
      <c r="BER311" s="271"/>
      <c r="BES311" s="275"/>
      <c r="BET311" s="271"/>
      <c r="BEU311" s="275"/>
      <c r="BEV311" s="271"/>
      <c r="BEW311" s="275"/>
      <c r="BEX311" s="271"/>
      <c r="BEY311" s="275"/>
      <c r="BEZ311" s="271"/>
      <c r="BFA311" s="275"/>
      <c r="BFB311" s="271"/>
      <c r="BFC311" s="275"/>
      <c r="BFD311" s="271"/>
      <c r="BFE311" s="275"/>
      <c r="BFF311" s="271"/>
      <c r="BFG311" s="275"/>
      <c r="BFH311" s="271"/>
      <c r="BFI311" s="275"/>
      <c r="BFJ311" s="271"/>
      <c r="BFK311" s="275"/>
      <c r="BFL311" s="271"/>
      <c r="BFM311" s="275"/>
      <c r="BFN311" s="271"/>
      <c r="BFO311" s="275"/>
      <c r="BFP311" s="271"/>
      <c r="BFQ311" s="275"/>
      <c r="BFR311" s="271"/>
      <c r="BFS311" s="275"/>
      <c r="BFT311" s="271"/>
      <c r="BFU311" s="275"/>
      <c r="BFV311" s="271"/>
      <c r="BFW311" s="275"/>
      <c r="BFX311" s="271"/>
      <c r="BFY311" s="275"/>
      <c r="BFZ311" s="271"/>
      <c r="BGA311" s="275"/>
      <c r="BGB311" s="271"/>
      <c r="BGC311" s="275"/>
      <c r="BGD311" s="271"/>
      <c r="BGE311" s="275"/>
      <c r="BGF311" s="271"/>
      <c r="BGG311" s="275"/>
      <c r="BGH311" s="271"/>
      <c r="BGI311" s="275"/>
      <c r="BGJ311" s="271"/>
      <c r="BGK311" s="275"/>
      <c r="BGL311" s="271"/>
      <c r="BGM311" s="275"/>
      <c r="BGN311" s="271"/>
      <c r="BGO311" s="275"/>
      <c r="BGP311" s="271"/>
      <c r="BGQ311" s="275"/>
      <c r="BGR311" s="271"/>
      <c r="BGS311" s="275"/>
      <c r="BGT311" s="271"/>
      <c r="BGU311" s="275"/>
      <c r="BGV311" s="271"/>
      <c r="BGW311" s="275"/>
      <c r="BGX311" s="271"/>
      <c r="BGY311" s="275"/>
      <c r="BGZ311" s="271"/>
      <c r="BHA311" s="275"/>
      <c r="BHB311" s="271"/>
      <c r="BHC311" s="275"/>
      <c r="BHD311" s="271"/>
      <c r="BHE311" s="275"/>
      <c r="BHF311" s="271"/>
      <c r="BHG311" s="275"/>
      <c r="BHH311" s="271"/>
      <c r="BHI311" s="275"/>
      <c r="BHJ311" s="271"/>
      <c r="BHK311" s="275"/>
      <c r="BHL311" s="271"/>
      <c r="BHM311" s="275"/>
      <c r="BHN311" s="271"/>
      <c r="BHO311" s="275"/>
      <c r="BHP311" s="271"/>
      <c r="BHQ311" s="275"/>
      <c r="BHR311" s="271"/>
      <c r="BHS311" s="275"/>
      <c r="BHT311" s="271"/>
      <c r="BHU311" s="275"/>
      <c r="BHV311" s="271"/>
      <c r="BHW311" s="275"/>
      <c r="BHX311" s="271"/>
      <c r="BHY311" s="275"/>
      <c r="BHZ311" s="271"/>
      <c r="BIA311" s="275"/>
      <c r="BIB311" s="271"/>
      <c r="BIC311" s="275"/>
      <c r="BID311" s="271"/>
      <c r="BIE311" s="275"/>
      <c r="BIF311" s="271"/>
      <c r="BIG311" s="275"/>
      <c r="BIH311" s="271"/>
      <c r="BII311" s="275"/>
      <c r="BIJ311" s="271"/>
      <c r="BIK311" s="275"/>
      <c r="BIL311" s="271"/>
      <c r="BIM311" s="275"/>
      <c r="BIN311" s="271"/>
      <c r="BIO311" s="275"/>
      <c r="BIP311" s="271"/>
      <c r="BIQ311" s="275"/>
      <c r="BIR311" s="271"/>
      <c r="BIS311" s="275"/>
      <c r="BIT311" s="271"/>
      <c r="BIU311" s="275"/>
      <c r="BIV311" s="271"/>
      <c r="BIW311" s="275"/>
      <c r="BIX311" s="271"/>
      <c r="BIY311" s="275"/>
      <c r="BIZ311" s="271"/>
      <c r="BJA311" s="275"/>
      <c r="BJB311" s="271"/>
      <c r="BJC311" s="275"/>
      <c r="BJD311" s="271"/>
      <c r="BJE311" s="275"/>
      <c r="BJF311" s="271"/>
      <c r="BJG311" s="275"/>
      <c r="BJH311" s="271"/>
      <c r="BJI311" s="275"/>
      <c r="BJJ311" s="271"/>
      <c r="BJK311" s="275"/>
      <c r="BJL311" s="271"/>
      <c r="BJM311" s="275"/>
      <c r="BJN311" s="271"/>
      <c r="BJO311" s="275"/>
      <c r="BJP311" s="271"/>
      <c r="BJQ311" s="275"/>
      <c r="BJR311" s="271"/>
      <c r="BJS311" s="275"/>
      <c r="BJT311" s="271"/>
      <c r="BJU311" s="275"/>
      <c r="BJV311" s="271"/>
      <c r="BJW311" s="275"/>
      <c r="BJX311" s="271"/>
      <c r="BJY311" s="275"/>
      <c r="BJZ311" s="271"/>
      <c r="BKA311" s="275"/>
      <c r="BKB311" s="271"/>
      <c r="BKC311" s="275"/>
      <c r="BKD311" s="271"/>
      <c r="BKE311" s="275"/>
      <c r="BKF311" s="271"/>
      <c r="BKG311" s="275"/>
      <c r="BKH311" s="271"/>
      <c r="BKI311" s="275"/>
      <c r="BKJ311" s="271"/>
      <c r="BKK311" s="275"/>
      <c r="BKL311" s="271"/>
      <c r="BKM311" s="275"/>
      <c r="BKN311" s="271"/>
      <c r="BKO311" s="275"/>
      <c r="BKP311" s="271"/>
      <c r="BKQ311" s="275"/>
      <c r="BKR311" s="271"/>
      <c r="BKS311" s="275"/>
      <c r="BKT311" s="271"/>
      <c r="BKU311" s="275"/>
      <c r="BKV311" s="271"/>
      <c r="BKW311" s="275"/>
      <c r="BKX311" s="271"/>
      <c r="BKY311" s="275"/>
      <c r="BKZ311" s="271"/>
      <c r="BLA311" s="275"/>
      <c r="BLB311" s="271"/>
      <c r="BLC311" s="275"/>
      <c r="BLD311" s="271"/>
      <c r="BLE311" s="275"/>
      <c r="BLF311" s="271"/>
      <c r="BLG311" s="275"/>
      <c r="BLH311" s="271"/>
      <c r="BLI311" s="275"/>
      <c r="BLJ311" s="271"/>
      <c r="BLK311" s="275"/>
      <c r="BLL311" s="271"/>
      <c r="BLM311" s="275"/>
      <c r="BLN311" s="271"/>
      <c r="BLO311" s="275"/>
      <c r="BLP311" s="271"/>
      <c r="BLQ311" s="275"/>
      <c r="BLR311" s="271"/>
      <c r="BLS311" s="275"/>
      <c r="BLT311" s="271"/>
      <c r="BLU311" s="275"/>
      <c r="BLV311" s="271"/>
      <c r="BLW311" s="275"/>
      <c r="BLX311" s="271"/>
      <c r="BLY311" s="275"/>
      <c r="BLZ311" s="271"/>
      <c r="BMA311" s="275"/>
      <c r="BMB311" s="271"/>
      <c r="BMC311" s="275"/>
      <c r="BMD311" s="271"/>
      <c r="BME311" s="275"/>
      <c r="BMF311" s="271"/>
      <c r="BMG311" s="275"/>
      <c r="BMH311" s="271"/>
      <c r="BMI311" s="275"/>
      <c r="BMJ311" s="271"/>
      <c r="BMK311" s="275"/>
      <c r="BML311" s="271"/>
      <c r="BMM311" s="275"/>
      <c r="BMN311" s="271"/>
      <c r="BMO311" s="275"/>
      <c r="BMP311" s="271"/>
      <c r="BMQ311" s="275"/>
      <c r="BMR311" s="271"/>
      <c r="BMS311" s="275"/>
      <c r="BMT311" s="271"/>
      <c r="BMU311" s="275"/>
      <c r="BMV311" s="271"/>
      <c r="BMW311" s="275" t="s">
        <v>218</v>
      </c>
      <c r="BMX311" s="271">
        <f>BMX310+1</f>
        <v>5</v>
      </c>
      <c r="BMY311" s="275" t="s">
        <v>218</v>
      </c>
      <c r="BMZ311" s="271">
        <f>BMZ310+1</f>
        <v>5</v>
      </c>
      <c r="BNA311" s="275" t="s">
        <v>218</v>
      </c>
      <c r="BNB311" s="271">
        <f>BNB310+1</f>
        <v>5</v>
      </c>
      <c r="BNC311" s="275" t="s">
        <v>218</v>
      </c>
      <c r="BND311" s="271">
        <f>BND310+1</f>
        <v>5</v>
      </c>
      <c r="BNE311" s="275" t="s">
        <v>218</v>
      </c>
      <c r="BNF311" s="271">
        <f>BNF310+1</f>
        <v>5</v>
      </c>
      <c r="BNG311" s="275" t="s">
        <v>218</v>
      </c>
      <c r="BNH311" s="271">
        <f>BNH310+1</f>
        <v>5</v>
      </c>
      <c r="BNI311" s="275" t="s">
        <v>218</v>
      </c>
      <c r="BNJ311" s="271">
        <f>BNJ310+1</f>
        <v>5</v>
      </c>
      <c r="BNK311" s="275" t="s">
        <v>218</v>
      </c>
      <c r="BNL311" s="271">
        <f>BNL310+1</f>
        <v>5</v>
      </c>
      <c r="BNM311" s="275" t="s">
        <v>218</v>
      </c>
      <c r="BNN311" s="271">
        <f>BNN310+1</f>
        <v>5</v>
      </c>
      <c r="BNO311" s="275" t="s">
        <v>218</v>
      </c>
      <c r="BNP311" s="271">
        <f>BNP310+1</f>
        <v>5</v>
      </c>
      <c r="BNQ311" s="275" t="s">
        <v>218</v>
      </c>
      <c r="BNR311" s="271">
        <f>BNR310+1</f>
        <v>5</v>
      </c>
      <c r="BNS311" s="275" t="s">
        <v>218</v>
      </c>
      <c r="BNT311" s="271">
        <f>BNT310+1</f>
        <v>5</v>
      </c>
      <c r="BNU311" s="275" t="s">
        <v>218</v>
      </c>
      <c r="BNV311" s="271">
        <f>BNV310+1</f>
        <v>5</v>
      </c>
      <c r="BNW311" s="275" t="s">
        <v>218</v>
      </c>
      <c r="BNX311" s="271">
        <f>BNX310+1</f>
        <v>5</v>
      </c>
      <c r="BNY311" s="275" t="s">
        <v>218</v>
      </c>
      <c r="BNZ311" s="271">
        <f>BNZ310+1</f>
        <v>5</v>
      </c>
      <c r="BOA311" s="275" t="s">
        <v>218</v>
      </c>
      <c r="BOB311" s="271">
        <f>BOB310+1</f>
        <v>5</v>
      </c>
      <c r="BOC311" s="275" t="s">
        <v>218</v>
      </c>
      <c r="BOD311" s="271">
        <f>BOD310+1</f>
        <v>5</v>
      </c>
      <c r="BOE311" s="275" t="s">
        <v>218</v>
      </c>
      <c r="BOF311" s="271">
        <f>BOF310+1</f>
        <v>5</v>
      </c>
      <c r="BOG311" s="275" t="s">
        <v>218</v>
      </c>
      <c r="BOH311" s="271">
        <f>BOH310+1</f>
        <v>5</v>
      </c>
      <c r="BOI311" s="275" t="s">
        <v>218</v>
      </c>
      <c r="BOJ311" s="271">
        <f>BOJ310+1</f>
        <v>5</v>
      </c>
      <c r="BOK311" s="275" t="s">
        <v>218</v>
      </c>
      <c r="BOL311" s="271">
        <f>BOL310+1</f>
        <v>5</v>
      </c>
      <c r="BOM311" s="275" t="s">
        <v>218</v>
      </c>
      <c r="BON311" s="271">
        <f>BON310+1</f>
        <v>5</v>
      </c>
      <c r="BOO311" s="275" t="s">
        <v>218</v>
      </c>
      <c r="BOP311" s="271">
        <f>BOP310+1</f>
        <v>5</v>
      </c>
      <c r="BOQ311" s="275" t="s">
        <v>218</v>
      </c>
      <c r="BOR311" s="271">
        <f>BOR310+1</f>
        <v>5</v>
      </c>
      <c r="BOS311" s="275" t="s">
        <v>218</v>
      </c>
      <c r="BOT311" s="271">
        <f>BOT310+1</f>
        <v>5</v>
      </c>
      <c r="BOU311" s="275" t="s">
        <v>218</v>
      </c>
      <c r="BOV311" s="271">
        <f>BOV310+1</f>
        <v>5</v>
      </c>
      <c r="BOW311" s="275" t="s">
        <v>218</v>
      </c>
      <c r="BOX311" s="271">
        <f>BOX310+1</f>
        <v>5</v>
      </c>
      <c r="BOY311" s="275" t="s">
        <v>218</v>
      </c>
      <c r="BOZ311" s="271">
        <f>BOZ310+1</f>
        <v>5</v>
      </c>
      <c r="BPA311" s="275" t="s">
        <v>218</v>
      </c>
      <c r="BPB311" s="271">
        <f>BPB310+1</f>
        <v>5</v>
      </c>
      <c r="BPC311" s="275" t="s">
        <v>218</v>
      </c>
      <c r="BPD311" s="271">
        <f>BPD310+1</f>
        <v>5</v>
      </c>
      <c r="BPE311" s="275" t="s">
        <v>218</v>
      </c>
      <c r="BPF311" s="271">
        <f>BPF310+1</f>
        <v>5</v>
      </c>
      <c r="BPG311" s="275" t="s">
        <v>218</v>
      </c>
      <c r="BPH311" s="271">
        <f>BPH310+1</f>
        <v>5</v>
      </c>
      <c r="BPI311" s="275" t="s">
        <v>218</v>
      </c>
      <c r="BPJ311" s="271">
        <f>BPJ310+1</f>
        <v>5</v>
      </c>
      <c r="BPK311" s="275" t="s">
        <v>218</v>
      </c>
      <c r="BPL311" s="271">
        <f>BPL310+1</f>
        <v>5</v>
      </c>
      <c r="BPM311" s="275" t="s">
        <v>218</v>
      </c>
      <c r="BPN311" s="271">
        <f>BPN310+1</f>
        <v>5</v>
      </c>
      <c r="BPO311" s="275" t="s">
        <v>218</v>
      </c>
      <c r="BPP311" s="271">
        <f>BPP310+1</f>
        <v>5</v>
      </c>
      <c r="BPQ311" s="275" t="s">
        <v>218</v>
      </c>
      <c r="BPR311" s="271">
        <f>BPR310+1</f>
        <v>5</v>
      </c>
      <c r="BPS311" s="275" t="s">
        <v>218</v>
      </c>
      <c r="BPT311" s="271">
        <f>BPT310+1</f>
        <v>5</v>
      </c>
      <c r="BPU311" s="275" t="s">
        <v>218</v>
      </c>
      <c r="BPV311" s="271">
        <f>BPV310+1</f>
        <v>5</v>
      </c>
      <c r="BPW311" s="275" t="s">
        <v>218</v>
      </c>
      <c r="BPX311" s="271">
        <f>BPX310+1</f>
        <v>5</v>
      </c>
      <c r="BPY311" s="275" t="s">
        <v>218</v>
      </c>
      <c r="BPZ311" s="271">
        <f>BPZ310+1</f>
        <v>5</v>
      </c>
      <c r="BQA311" s="275" t="s">
        <v>218</v>
      </c>
      <c r="BQB311" s="271">
        <f>BQB310+1</f>
        <v>5</v>
      </c>
      <c r="BQC311" s="275" t="s">
        <v>218</v>
      </c>
      <c r="BQD311" s="271">
        <f>BQD310+1</f>
        <v>5</v>
      </c>
      <c r="BQE311" s="275" t="s">
        <v>218</v>
      </c>
      <c r="BQF311" s="271">
        <f>BQF310+1</f>
        <v>5</v>
      </c>
      <c r="BQG311" s="275" t="s">
        <v>218</v>
      </c>
      <c r="BQH311" s="271">
        <f>BQH310+1</f>
        <v>5</v>
      </c>
      <c r="BQI311" s="275" t="s">
        <v>218</v>
      </c>
      <c r="BQJ311" s="271">
        <f>BQJ310+1</f>
        <v>5</v>
      </c>
      <c r="BQK311" s="275" t="s">
        <v>218</v>
      </c>
      <c r="BQL311" s="271">
        <f>BQL310+1</f>
        <v>5</v>
      </c>
      <c r="BQM311" s="275" t="s">
        <v>218</v>
      </c>
      <c r="BQN311" s="271">
        <f>BQN310+1</f>
        <v>5</v>
      </c>
      <c r="BQO311" s="275" t="s">
        <v>218</v>
      </c>
      <c r="BQP311" s="271">
        <f>BQP310+1</f>
        <v>5</v>
      </c>
      <c r="BQQ311" s="275" t="s">
        <v>218</v>
      </c>
      <c r="BQR311" s="271">
        <f>BQR310+1</f>
        <v>5</v>
      </c>
      <c r="BQS311" s="275" t="s">
        <v>218</v>
      </c>
      <c r="BQT311" s="271">
        <f>BQT310+1</f>
        <v>5</v>
      </c>
      <c r="BQU311" s="275" t="s">
        <v>218</v>
      </c>
      <c r="BQV311" s="271">
        <f>BQV310+1</f>
        <v>5</v>
      </c>
      <c r="BQW311" s="275" t="s">
        <v>218</v>
      </c>
      <c r="BQX311" s="271">
        <f>BQX310+1</f>
        <v>5</v>
      </c>
      <c r="BQY311" s="275" t="s">
        <v>218</v>
      </c>
      <c r="BQZ311" s="271">
        <f>BQZ310+1</f>
        <v>5</v>
      </c>
      <c r="BRA311" s="275" t="s">
        <v>218</v>
      </c>
      <c r="BRB311" s="271">
        <f>BRB310+1</f>
        <v>5</v>
      </c>
      <c r="BRC311" s="275" t="s">
        <v>218</v>
      </c>
      <c r="BRD311" s="271">
        <f>BRD310+1</f>
        <v>5</v>
      </c>
      <c r="BRE311" s="275" t="s">
        <v>218</v>
      </c>
      <c r="BRF311" s="271">
        <f>BRF310+1</f>
        <v>5</v>
      </c>
      <c r="BRG311" s="275" t="s">
        <v>218</v>
      </c>
      <c r="BRH311" s="271">
        <f>BRH310+1</f>
        <v>5</v>
      </c>
      <c r="BRI311" s="275" t="s">
        <v>218</v>
      </c>
      <c r="BRJ311" s="271">
        <f>BRJ310+1</f>
        <v>5</v>
      </c>
      <c r="BRK311" s="275" t="s">
        <v>218</v>
      </c>
      <c r="BRL311" s="271">
        <f>BRL310+1</f>
        <v>5</v>
      </c>
      <c r="BRM311" s="275" t="s">
        <v>218</v>
      </c>
      <c r="BRN311" s="271">
        <f>BRN310+1</f>
        <v>5</v>
      </c>
      <c r="BRO311" s="275" t="s">
        <v>218</v>
      </c>
      <c r="BRP311" s="271">
        <f>BRP310+1</f>
        <v>5</v>
      </c>
      <c r="BRQ311" s="275" t="s">
        <v>218</v>
      </c>
      <c r="BRR311" s="271">
        <f>BRR310+1</f>
        <v>5</v>
      </c>
      <c r="BRS311" s="275" t="s">
        <v>218</v>
      </c>
      <c r="BRT311" s="271">
        <f>BRT310+1</f>
        <v>5</v>
      </c>
      <c r="BRU311" s="275" t="s">
        <v>218</v>
      </c>
      <c r="BRV311" s="271">
        <f>BRV310+1</f>
        <v>5</v>
      </c>
      <c r="BRW311" s="275" t="s">
        <v>218</v>
      </c>
      <c r="BRX311" s="271">
        <f>BRX310+1</f>
        <v>5</v>
      </c>
      <c r="BRY311" s="275" t="s">
        <v>218</v>
      </c>
      <c r="BRZ311" s="271">
        <f>BRZ310+1</f>
        <v>5</v>
      </c>
      <c r="BSA311" s="275" t="s">
        <v>218</v>
      </c>
      <c r="BSB311" s="271">
        <f>BSB310+1</f>
        <v>5</v>
      </c>
      <c r="BSC311" s="275" t="s">
        <v>218</v>
      </c>
      <c r="BSD311" s="271">
        <f>BSD310+1</f>
        <v>5</v>
      </c>
      <c r="BSE311" s="275" t="s">
        <v>218</v>
      </c>
      <c r="BSF311" s="271">
        <f>BSF310+1</f>
        <v>5</v>
      </c>
      <c r="BSG311" s="275" t="s">
        <v>218</v>
      </c>
      <c r="BSH311" s="271">
        <f>BSH310+1</f>
        <v>5</v>
      </c>
      <c r="BSI311" s="275" t="s">
        <v>218</v>
      </c>
      <c r="BSJ311" s="271">
        <f>BSJ310+1</f>
        <v>5</v>
      </c>
      <c r="BSK311" s="275" t="s">
        <v>218</v>
      </c>
      <c r="BSL311" s="271">
        <f>BSL310+1</f>
        <v>5</v>
      </c>
      <c r="BSM311" s="275" t="s">
        <v>218</v>
      </c>
      <c r="BSN311" s="271">
        <f>BSN310+1</f>
        <v>5</v>
      </c>
      <c r="BSO311" s="275" t="s">
        <v>218</v>
      </c>
      <c r="BSP311" s="271">
        <f>BSP310+1</f>
        <v>5</v>
      </c>
      <c r="BSQ311" s="275" t="s">
        <v>218</v>
      </c>
      <c r="BSR311" s="271">
        <f>BSR310+1</f>
        <v>5</v>
      </c>
      <c r="BSS311" s="275" t="s">
        <v>218</v>
      </c>
      <c r="BST311" s="271">
        <f>BST310+1</f>
        <v>5</v>
      </c>
      <c r="BSU311" s="275" t="s">
        <v>218</v>
      </c>
      <c r="BSV311" s="271">
        <f>BSV310+1</f>
        <v>5</v>
      </c>
      <c r="BSW311" s="275" t="s">
        <v>218</v>
      </c>
      <c r="BSX311" s="271">
        <f>BSX310+1</f>
        <v>5</v>
      </c>
      <c r="BSY311" s="275" t="s">
        <v>218</v>
      </c>
      <c r="BSZ311" s="271">
        <f>BSZ310+1</f>
        <v>5</v>
      </c>
      <c r="BTA311" s="275" t="s">
        <v>218</v>
      </c>
      <c r="BTB311" s="271">
        <f>BTB310+1</f>
        <v>5</v>
      </c>
      <c r="BTC311" s="275" t="s">
        <v>218</v>
      </c>
      <c r="BTD311" s="271">
        <f>BTD310+1</f>
        <v>5</v>
      </c>
      <c r="BTE311" s="275" t="s">
        <v>218</v>
      </c>
      <c r="BTF311" s="271">
        <f>BTF310+1</f>
        <v>5</v>
      </c>
      <c r="BTG311" s="275" t="s">
        <v>218</v>
      </c>
      <c r="BTH311" s="271">
        <f>BTH310+1</f>
        <v>5</v>
      </c>
      <c r="BTI311" s="275" t="s">
        <v>218</v>
      </c>
      <c r="BTJ311" s="271">
        <f>BTJ310+1</f>
        <v>5</v>
      </c>
      <c r="BTK311" s="275" t="s">
        <v>218</v>
      </c>
      <c r="BTL311" s="271">
        <f>BTL310+1</f>
        <v>5</v>
      </c>
      <c r="BTM311" s="275" t="s">
        <v>218</v>
      </c>
      <c r="BTN311" s="271">
        <f>BTN310+1</f>
        <v>5</v>
      </c>
      <c r="BTO311" s="275" t="s">
        <v>218</v>
      </c>
      <c r="BTP311" s="271">
        <f>BTP310+1</f>
        <v>5</v>
      </c>
      <c r="BTQ311" s="275" t="s">
        <v>218</v>
      </c>
      <c r="BTR311" s="271">
        <f>BTR310+1</f>
        <v>5</v>
      </c>
      <c r="BTS311" s="275" t="s">
        <v>218</v>
      </c>
      <c r="BTT311" s="271">
        <f>BTT310+1</f>
        <v>5</v>
      </c>
      <c r="BTU311" s="275" t="s">
        <v>218</v>
      </c>
      <c r="BTV311" s="271">
        <f>BTV310+1</f>
        <v>5</v>
      </c>
      <c r="BTW311" s="275" t="s">
        <v>218</v>
      </c>
      <c r="BTX311" s="271">
        <f>BTX310+1</f>
        <v>5</v>
      </c>
      <c r="BTY311" s="275" t="s">
        <v>218</v>
      </c>
      <c r="BTZ311" s="271">
        <f>BTZ310+1</f>
        <v>5</v>
      </c>
      <c r="BUA311" s="275" t="s">
        <v>218</v>
      </c>
      <c r="BUB311" s="271">
        <f>BUB310+1</f>
        <v>5</v>
      </c>
      <c r="BUC311" s="275" t="s">
        <v>218</v>
      </c>
      <c r="BUD311" s="271">
        <f>BUD310+1</f>
        <v>5</v>
      </c>
      <c r="BUE311" s="275" t="s">
        <v>218</v>
      </c>
      <c r="BUF311" s="271">
        <f>BUF310+1</f>
        <v>5</v>
      </c>
      <c r="BUG311" s="275" t="s">
        <v>218</v>
      </c>
      <c r="BUH311" s="271">
        <f>BUH310+1</f>
        <v>5</v>
      </c>
      <c r="BUI311" s="275" t="s">
        <v>218</v>
      </c>
      <c r="BUJ311" s="271">
        <f>BUJ310+1</f>
        <v>5</v>
      </c>
      <c r="BUK311" s="275" t="s">
        <v>218</v>
      </c>
      <c r="BUL311" s="271">
        <f>BUL310+1</f>
        <v>5</v>
      </c>
      <c r="BUM311" s="275" t="s">
        <v>218</v>
      </c>
      <c r="BUN311" s="271">
        <f>BUN310+1</f>
        <v>5</v>
      </c>
      <c r="BUO311" s="275" t="s">
        <v>218</v>
      </c>
      <c r="BUP311" s="271">
        <f>BUP310+1</f>
        <v>5</v>
      </c>
      <c r="BUQ311" s="275" t="s">
        <v>218</v>
      </c>
      <c r="BUR311" s="271">
        <f>BUR310+1</f>
        <v>5</v>
      </c>
      <c r="BUS311" s="275" t="s">
        <v>218</v>
      </c>
      <c r="BUT311" s="271">
        <f>BUT310+1</f>
        <v>5</v>
      </c>
      <c r="BUU311" s="275" t="s">
        <v>218</v>
      </c>
      <c r="BUV311" s="271">
        <f>BUV310+1</f>
        <v>5</v>
      </c>
      <c r="BUW311" s="275" t="s">
        <v>218</v>
      </c>
      <c r="BUX311" s="271">
        <f>BUX310+1</f>
        <v>5</v>
      </c>
      <c r="BUY311" s="275" t="s">
        <v>218</v>
      </c>
      <c r="BUZ311" s="271">
        <f>BUZ310+1</f>
        <v>5</v>
      </c>
      <c r="BVA311" s="275" t="s">
        <v>218</v>
      </c>
      <c r="BVB311" s="271">
        <f>BVB310+1</f>
        <v>5</v>
      </c>
      <c r="BVC311" s="275" t="s">
        <v>218</v>
      </c>
      <c r="BVD311" s="271">
        <f>BVD310+1</f>
        <v>5</v>
      </c>
      <c r="BVE311" s="275" t="s">
        <v>218</v>
      </c>
      <c r="BVF311" s="271">
        <f>BVF310+1</f>
        <v>5</v>
      </c>
      <c r="BVG311" s="275" t="s">
        <v>218</v>
      </c>
      <c r="BVH311" s="271">
        <f>BVH310+1</f>
        <v>5</v>
      </c>
      <c r="BVI311" s="275" t="s">
        <v>218</v>
      </c>
      <c r="BVJ311" s="271">
        <f>BVJ310+1</f>
        <v>5</v>
      </c>
      <c r="BVK311" s="275" t="s">
        <v>218</v>
      </c>
      <c r="BVL311" s="271">
        <f>BVL310+1</f>
        <v>5</v>
      </c>
      <c r="BVM311" s="275" t="s">
        <v>218</v>
      </c>
      <c r="BVN311" s="271">
        <f>BVN310+1</f>
        <v>5</v>
      </c>
      <c r="BVO311" s="275" t="s">
        <v>218</v>
      </c>
      <c r="BVP311" s="271">
        <f>BVP310+1</f>
        <v>5</v>
      </c>
      <c r="BVQ311" s="275" t="s">
        <v>218</v>
      </c>
      <c r="BVR311" s="271">
        <f>BVR310+1</f>
        <v>5</v>
      </c>
      <c r="BVS311" s="275" t="s">
        <v>218</v>
      </c>
      <c r="BVT311" s="271">
        <f>BVT310+1</f>
        <v>5</v>
      </c>
      <c r="BVU311" s="275" t="s">
        <v>218</v>
      </c>
      <c r="BVV311" s="271">
        <f>BVV310+1</f>
        <v>5</v>
      </c>
      <c r="BVW311" s="275" t="s">
        <v>218</v>
      </c>
      <c r="BVX311" s="271">
        <f>BVX310+1</f>
        <v>5</v>
      </c>
      <c r="BVY311" s="275" t="s">
        <v>218</v>
      </c>
      <c r="BVZ311" s="271">
        <f>BVZ310+1</f>
        <v>5</v>
      </c>
      <c r="BWA311" s="275" t="s">
        <v>218</v>
      </c>
      <c r="BWB311" s="271">
        <f>BWB310+1</f>
        <v>5</v>
      </c>
      <c r="BWC311" s="275" t="s">
        <v>218</v>
      </c>
      <c r="BWD311" s="271">
        <f>BWD310+1</f>
        <v>5</v>
      </c>
      <c r="BWE311" s="275" t="s">
        <v>218</v>
      </c>
      <c r="BWF311" s="271">
        <f>BWF310+1</f>
        <v>5</v>
      </c>
      <c r="BWG311" s="275" t="s">
        <v>218</v>
      </c>
      <c r="BWH311" s="271">
        <f>BWH310+1</f>
        <v>5</v>
      </c>
      <c r="BWI311" s="275" t="s">
        <v>218</v>
      </c>
      <c r="BWJ311" s="271">
        <f>BWJ310+1</f>
        <v>5</v>
      </c>
      <c r="BWK311" s="275" t="s">
        <v>218</v>
      </c>
      <c r="BWL311" s="271">
        <f>BWL310+1</f>
        <v>5</v>
      </c>
      <c r="BWM311" s="275" t="s">
        <v>218</v>
      </c>
      <c r="BWN311" s="271">
        <f>BWN310+1</f>
        <v>5</v>
      </c>
      <c r="BWO311" s="275" t="s">
        <v>218</v>
      </c>
      <c r="BWP311" s="271">
        <f>BWP310+1</f>
        <v>5</v>
      </c>
      <c r="BWQ311" s="275" t="s">
        <v>218</v>
      </c>
      <c r="BWR311" s="271">
        <f>BWR310+1</f>
        <v>5</v>
      </c>
      <c r="BWS311" s="275" t="s">
        <v>218</v>
      </c>
      <c r="BWT311" s="271">
        <f>BWT310+1</f>
        <v>5</v>
      </c>
      <c r="BWU311" s="275" t="s">
        <v>218</v>
      </c>
      <c r="BWV311" s="271">
        <f>BWV310+1</f>
        <v>5</v>
      </c>
      <c r="BWW311" s="275" t="s">
        <v>218</v>
      </c>
      <c r="BWX311" s="271">
        <f>BWX310+1</f>
        <v>5</v>
      </c>
      <c r="BWY311" s="275" t="s">
        <v>218</v>
      </c>
      <c r="BWZ311" s="271">
        <f>BWZ310+1</f>
        <v>5</v>
      </c>
      <c r="BXA311" s="275" t="s">
        <v>218</v>
      </c>
      <c r="BXB311" s="271">
        <f>BXB310+1</f>
        <v>5</v>
      </c>
      <c r="BXC311" s="275" t="s">
        <v>218</v>
      </c>
      <c r="BXD311" s="271">
        <f>BXD310+1</f>
        <v>5</v>
      </c>
      <c r="BXE311" s="275" t="s">
        <v>218</v>
      </c>
      <c r="BXF311" s="271">
        <f>BXF310+1</f>
        <v>5</v>
      </c>
      <c r="BXG311" s="275" t="s">
        <v>218</v>
      </c>
      <c r="BXH311" s="271">
        <f>BXH310+1</f>
        <v>5</v>
      </c>
      <c r="BXI311" s="275" t="s">
        <v>218</v>
      </c>
      <c r="BXJ311" s="271">
        <f>BXJ310+1</f>
        <v>5</v>
      </c>
      <c r="BXK311" s="275" t="s">
        <v>218</v>
      </c>
      <c r="BXL311" s="271">
        <f>BXL310+1</f>
        <v>5</v>
      </c>
      <c r="BXM311" s="275" t="s">
        <v>218</v>
      </c>
      <c r="BXN311" s="271">
        <f>BXN310+1</f>
        <v>5</v>
      </c>
      <c r="BXO311" s="275" t="s">
        <v>218</v>
      </c>
      <c r="BXP311" s="271">
        <f>BXP310+1</f>
        <v>5</v>
      </c>
      <c r="BXQ311" s="275" t="s">
        <v>218</v>
      </c>
      <c r="BXR311" s="271">
        <f>BXR310+1</f>
        <v>5</v>
      </c>
      <c r="BXS311" s="275" t="s">
        <v>218</v>
      </c>
      <c r="BXT311" s="271">
        <f>BXT310+1</f>
        <v>5</v>
      </c>
      <c r="BXU311" s="275" t="s">
        <v>218</v>
      </c>
      <c r="BXV311" s="271">
        <f>BXV310+1</f>
        <v>5</v>
      </c>
      <c r="BXW311" s="275" t="s">
        <v>218</v>
      </c>
      <c r="BXX311" s="271">
        <f>BXX310+1</f>
        <v>5</v>
      </c>
      <c r="BXY311" s="275" t="s">
        <v>218</v>
      </c>
      <c r="BXZ311" s="271">
        <f>BXZ310+1</f>
        <v>5</v>
      </c>
      <c r="BYA311" s="275" t="s">
        <v>218</v>
      </c>
      <c r="BYB311" s="271">
        <f>BYB310+1</f>
        <v>5</v>
      </c>
      <c r="BYC311" s="275" t="s">
        <v>218</v>
      </c>
      <c r="BYD311" s="271">
        <f>BYD310+1</f>
        <v>5</v>
      </c>
      <c r="BYE311" s="275" t="s">
        <v>218</v>
      </c>
      <c r="BYF311" s="271">
        <f>BYF310+1</f>
        <v>5</v>
      </c>
      <c r="BYG311" s="275" t="s">
        <v>218</v>
      </c>
      <c r="BYH311" s="271">
        <f>BYH310+1</f>
        <v>5</v>
      </c>
      <c r="BYI311" s="275" t="s">
        <v>218</v>
      </c>
      <c r="BYJ311" s="271">
        <f>BYJ310+1</f>
        <v>5</v>
      </c>
      <c r="BYK311" s="275" t="s">
        <v>218</v>
      </c>
      <c r="BYL311" s="271">
        <f>BYL310+1</f>
        <v>5</v>
      </c>
      <c r="BYM311" s="275" t="s">
        <v>218</v>
      </c>
      <c r="BYN311" s="271">
        <f>BYN310+1</f>
        <v>5</v>
      </c>
      <c r="BYO311" s="275" t="s">
        <v>218</v>
      </c>
      <c r="BYP311" s="271">
        <f>BYP310+1</f>
        <v>5</v>
      </c>
      <c r="BYQ311" s="275" t="s">
        <v>218</v>
      </c>
      <c r="BYR311" s="271">
        <f>BYR310+1</f>
        <v>5</v>
      </c>
      <c r="BYS311" s="275" t="s">
        <v>218</v>
      </c>
      <c r="BYT311" s="271">
        <f>BYT310+1</f>
        <v>5</v>
      </c>
      <c r="BYU311" s="275" t="s">
        <v>218</v>
      </c>
      <c r="BYV311" s="271">
        <f>BYV310+1</f>
        <v>5</v>
      </c>
      <c r="BYW311" s="275" t="s">
        <v>218</v>
      </c>
      <c r="BYX311" s="271">
        <f>BYX310+1</f>
        <v>5</v>
      </c>
      <c r="BYY311" s="275" t="s">
        <v>218</v>
      </c>
      <c r="BYZ311" s="271">
        <f>BYZ310+1</f>
        <v>5</v>
      </c>
      <c r="BZA311" s="275" t="s">
        <v>218</v>
      </c>
      <c r="BZB311" s="271">
        <f>BZB310+1</f>
        <v>5</v>
      </c>
      <c r="BZC311" s="275" t="s">
        <v>218</v>
      </c>
      <c r="BZD311" s="271">
        <f>BZD310+1</f>
        <v>5</v>
      </c>
      <c r="BZE311" s="275" t="s">
        <v>218</v>
      </c>
      <c r="BZF311" s="271">
        <f>BZF310+1</f>
        <v>5</v>
      </c>
      <c r="BZG311" s="275" t="s">
        <v>218</v>
      </c>
      <c r="BZH311" s="271">
        <f>BZH310+1</f>
        <v>5</v>
      </c>
      <c r="BZI311" s="275" t="s">
        <v>218</v>
      </c>
      <c r="BZJ311" s="271">
        <f>BZJ310+1</f>
        <v>5</v>
      </c>
      <c r="BZK311" s="275" t="s">
        <v>218</v>
      </c>
      <c r="BZL311" s="271">
        <f>BZL310+1</f>
        <v>5</v>
      </c>
      <c r="BZM311" s="275" t="s">
        <v>218</v>
      </c>
      <c r="BZN311" s="271">
        <f>BZN310+1</f>
        <v>5</v>
      </c>
      <c r="BZO311" s="275" t="s">
        <v>218</v>
      </c>
      <c r="BZP311" s="271">
        <f>BZP310+1</f>
        <v>5</v>
      </c>
      <c r="BZQ311" s="275" t="s">
        <v>218</v>
      </c>
      <c r="BZR311" s="271">
        <f>BZR310+1</f>
        <v>5</v>
      </c>
      <c r="BZS311" s="275" t="s">
        <v>218</v>
      </c>
      <c r="BZT311" s="271">
        <f>BZT310+1</f>
        <v>5</v>
      </c>
      <c r="BZU311" s="275" t="s">
        <v>218</v>
      </c>
      <c r="BZV311" s="271">
        <f>BZV310+1</f>
        <v>5</v>
      </c>
      <c r="BZW311" s="275" t="s">
        <v>218</v>
      </c>
      <c r="BZX311" s="271">
        <f>BZX310+1</f>
        <v>5</v>
      </c>
      <c r="BZY311" s="275" t="s">
        <v>218</v>
      </c>
      <c r="BZZ311" s="271">
        <f>BZZ310+1</f>
        <v>5</v>
      </c>
      <c r="CAA311" s="275" t="s">
        <v>218</v>
      </c>
      <c r="CAB311" s="271">
        <f>CAB310+1</f>
        <v>5</v>
      </c>
      <c r="CAC311" s="275" t="s">
        <v>218</v>
      </c>
      <c r="CAD311" s="271">
        <f>CAD310+1</f>
        <v>5</v>
      </c>
      <c r="CAE311" s="275" t="s">
        <v>218</v>
      </c>
      <c r="CAF311" s="271">
        <f>CAF310+1</f>
        <v>5</v>
      </c>
      <c r="CAG311" s="275" t="s">
        <v>218</v>
      </c>
      <c r="CAH311" s="271">
        <f>CAH310+1</f>
        <v>5</v>
      </c>
      <c r="CAI311" s="275" t="s">
        <v>218</v>
      </c>
      <c r="CAJ311" s="271">
        <f>CAJ310+1</f>
        <v>5</v>
      </c>
      <c r="CAK311" s="275" t="s">
        <v>218</v>
      </c>
      <c r="CAL311" s="271">
        <f>CAL310+1</f>
        <v>5</v>
      </c>
      <c r="CAM311" s="275" t="s">
        <v>218</v>
      </c>
      <c r="CAN311" s="271">
        <f>CAN310+1</f>
        <v>5</v>
      </c>
      <c r="CAO311" s="275" t="s">
        <v>218</v>
      </c>
      <c r="CAP311" s="271">
        <f>CAP310+1</f>
        <v>5</v>
      </c>
      <c r="CAQ311" s="275" t="s">
        <v>218</v>
      </c>
      <c r="CAR311" s="271">
        <f>CAR310+1</f>
        <v>5</v>
      </c>
      <c r="CAS311" s="275" t="s">
        <v>218</v>
      </c>
      <c r="CAT311" s="271">
        <f>CAT310+1</f>
        <v>5</v>
      </c>
      <c r="CAU311" s="275" t="s">
        <v>218</v>
      </c>
      <c r="CAV311" s="271">
        <f>CAV310+1</f>
        <v>5</v>
      </c>
      <c r="CAW311" s="275" t="s">
        <v>218</v>
      </c>
      <c r="CAX311" s="271">
        <f>CAX310+1</f>
        <v>5</v>
      </c>
      <c r="CAY311" s="275" t="s">
        <v>218</v>
      </c>
      <c r="CAZ311" s="271">
        <f>CAZ310+1</f>
        <v>5</v>
      </c>
      <c r="CBA311" s="275" t="s">
        <v>218</v>
      </c>
      <c r="CBB311" s="271">
        <f>CBB310+1</f>
        <v>5</v>
      </c>
      <c r="CBC311" s="275" t="s">
        <v>218</v>
      </c>
      <c r="CBD311" s="271">
        <f>CBD310+1</f>
        <v>5</v>
      </c>
      <c r="CBE311" s="275" t="s">
        <v>218</v>
      </c>
      <c r="CBF311" s="271">
        <f>CBF310+1</f>
        <v>5</v>
      </c>
      <c r="CBG311" s="275" t="s">
        <v>218</v>
      </c>
      <c r="CBH311" s="271">
        <f>CBH310+1</f>
        <v>5</v>
      </c>
      <c r="CBI311" s="275" t="s">
        <v>218</v>
      </c>
      <c r="CBJ311" s="271">
        <f>CBJ310+1</f>
        <v>5</v>
      </c>
      <c r="CBK311" s="275" t="s">
        <v>218</v>
      </c>
      <c r="CBL311" s="271">
        <f>CBL310+1</f>
        <v>5</v>
      </c>
      <c r="CBM311" s="275" t="s">
        <v>218</v>
      </c>
      <c r="CBN311" s="271">
        <f>CBN310+1</f>
        <v>5</v>
      </c>
      <c r="CBO311" s="275" t="s">
        <v>218</v>
      </c>
      <c r="CBP311" s="271">
        <f>CBP310+1</f>
        <v>5</v>
      </c>
      <c r="CBQ311" s="275" t="s">
        <v>218</v>
      </c>
      <c r="CBR311" s="271">
        <f>CBR310+1</f>
        <v>5</v>
      </c>
      <c r="CBS311" s="275" t="s">
        <v>218</v>
      </c>
      <c r="CBT311" s="271">
        <f>CBT310+1</f>
        <v>5</v>
      </c>
      <c r="CBU311" s="275" t="s">
        <v>218</v>
      </c>
      <c r="CBV311" s="271">
        <f>CBV310+1</f>
        <v>5</v>
      </c>
      <c r="CBW311" s="275" t="s">
        <v>218</v>
      </c>
      <c r="CBX311" s="271">
        <f>CBX310+1</f>
        <v>5</v>
      </c>
      <c r="CBY311" s="275" t="s">
        <v>218</v>
      </c>
      <c r="CBZ311" s="271">
        <f>CBZ310+1</f>
        <v>5</v>
      </c>
      <c r="CCA311" s="275" t="s">
        <v>218</v>
      </c>
      <c r="CCB311" s="271">
        <f>CCB310+1</f>
        <v>5</v>
      </c>
      <c r="CCC311" s="275" t="s">
        <v>218</v>
      </c>
      <c r="CCD311" s="271">
        <f>CCD310+1</f>
        <v>5</v>
      </c>
      <c r="CCE311" s="275" t="s">
        <v>218</v>
      </c>
      <c r="CCF311" s="271">
        <f>CCF310+1</f>
        <v>5</v>
      </c>
      <c r="CCG311" s="275" t="s">
        <v>218</v>
      </c>
      <c r="CCH311" s="271">
        <f>CCH310+1</f>
        <v>5</v>
      </c>
      <c r="CCI311" s="275" t="s">
        <v>218</v>
      </c>
      <c r="CCJ311" s="271">
        <f>CCJ310+1</f>
        <v>5</v>
      </c>
      <c r="CCK311" s="275" t="s">
        <v>218</v>
      </c>
      <c r="CCL311" s="271">
        <f>CCL310+1</f>
        <v>5</v>
      </c>
      <c r="CCM311" s="275" t="s">
        <v>218</v>
      </c>
      <c r="CCN311" s="271">
        <f>CCN310+1</f>
        <v>5</v>
      </c>
      <c r="CCO311" s="275" t="s">
        <v>218</v>
      </c>
      <c r="CCP311" s="271">
        <f>CCP310+1</f>
        <v>5</v>
      </c>
      <c r="CCQ311" s="275" t="s">
        <v>218</v>
      </c>
      <c r="CCR311" s="271">
        <f>CCR310+1</f>
        <v>5</v>
      </c>
      <c r="CCS311" s="275" t="s">
        <v>218</v>
      </c>
      <c r="CCT311" s="271">
        <f>CCT310+1</f>
        <v>5</v>
      </c>
      <c r="CCU311" s="275" t="s">
        <v>218</v>
      </c>
      <c r="CCV311" s="271">
        <f>CCV310+1</f>
        <v>5</v>
      </c>
      <c r="CCW311" s="275" t="s">
        <v>218</v>
      </c>
      <c r="CCX311" s="271">
        <f>CCX310+1</f>
        <v>5</v>
      </c>
      <c r="CCY311" s="275" t="s">
        <v>218</v>
      </c>
      <c r="CCZ311" s="271">
        <f>CCZ310+1</f>
        <v>5</v>
      </c>
      <c r="CDA311" s="275" t="s">
        <v>218</v>
      </c>
      <c r="CDB311" s="271">
        <f>CDB310+1</f>
        <v>5</v>
      </c>
      <c r="CDC311" s="275" t="s">
        <v>218</v>
      </c>
      <c r="CDD311" s="271">
        <f>CDD310+1</f>
        <v>5</v>
      </c>
      <c r="CDE311" s="275" t="s">
        <v>218</v>
      </c>
      <c r="CDF311" s="271">
        <f>CDF310+1</f>
        <v>5</v>
      </c>
      <c r="CDG311" s="275" t="s">
        <v>218</v>
      </c>
      <c r="CDH311" s="271">
        <f>CDH310+1</f>
        <v>5</v>
      </c>
      <c r="CDI311" s="275" t="s">
        <v>218</v>
      </c>
      <c r="CDJ311" s="271">
        <f>CDJ310+1</f>
        <v>5</v>
      </c>
      <c r="CDK311" s="275" t="s">
        <v>218</v>
      </c>
      <c r="CDL311" s="271">
        <f>CDL310+1</f>
        <v>5</v>
      </c>
      <c r="CDM311" s="275" t="s">
        <v>218</v>
      </c>
      <c r="CDN311" s="271">
        <f>CDN310+1</f>
        <v>5</v>
      </c>
      <c r="CDO311" s="275" t="s">
        <v>218</v>
      </c>
      <c r="CDP311" s="271">
        <f>CDP310+1</f>
        <v>5</v>
      </c>
      <c r="CDQ311" s="275" t="s">
        <v>218</v>
      </c>
      <c r="CDR311" s="271">
        <f>CDR310+1</f>
        <v>5</v>
      </c>
      <c r="CDS311" s="275" t="s">
        <v>218</v>
      </c>
      <c r="CDT311" s="271">
        <f>CDT310+1</f>
        <v>5</v>
      </c>
      <c r="CDU311" s="275" t="s">
        <v>218</v>
      </c>
      <c r="CDV311" s="271">
        <f>CDV310+1</f>
        <v>5</v>
      </c>
      <c r="CDW311" s="275" t="s">
        <v>218</v>
      </c>
      <c r="CDX311" s="271">
        <f>CDX310+1</f>
        <v>5</v>
      </c>
      <c r="CDY311" s="275" t="s">
        <v>218</v>
      </c>
      <c r="CDZ311" s="271">
        <f>CDZ310+1</f>
        <v>5</v>
      </c>
      <c r="CEA311" s="275" t="s">
        <v>218</v>
      </c>
      <c r="CEB311" s="271">
        <f>CEB310+1</f>
        <v>5</v>
      </c>
      <c r="CEC311" s="275" t="s">
        <v>218</v>
      </c>
      <c r="CED311" s="271">
        <f>CED310+1</f>
        <v>5</v>
      </c>
      <c r="CEE311" s="275" t="s">
        <v>218</v>
      </c>
      <c r="CEF311" s="271">
        <f>CEF310+1</f>
        <v>5</v>
      </c>
      <c r="CEG311" s="275" t="s">
        <v>218</v>
      </c>
      <c r="CEH311" s="271">
        <f>CEH310+1</f>
        <v>5</v>
      </c>
      <c r="CEI311" s="275" t="s">
        <v>218</v>
      </c>
      <c r="CEJ311" s="271">
        <f>CEJ310+1</f>
        <v>5</v>
      </c>
      <c r="CEK311" s="275" t="s">
        <v>218</v>
      </c>
      <c r="CEL311" s="271">
        <f>CEL310+1</f>
        <v>5</v>
      </c>
      <c r="CEM311" s="275" t="s">
        <v>218</v>
      </c>
      <c r="CEN311" s="271">
        <f>CEN310+1</f>
        <v>5</v>
      </c>
      <c r="CEO311" s="275" t="s">
        <v>218</v>
      </c>
      <c r="CEP311" s="271">
        <f>CEP310+1</f>
        <v>5</v>
      </c>
      <c r="CEQ311" s="275" t="s">
        <v>218</v>
      </c>
      <c r="CER311" s="271">
        <f>CER310+1</f>
        <v>5</v>
      </c>
      <c r="CES311" s="275" t="s">
        <v>218</v>
      </c>
      <c r="CET311" s="271">
        <f>CET310+1</f>
        <v>5</v>
      </c>
      <c r="CEU311" s="275" t="s">
        <v>218</v>
      </c>
      <c r="CEV311" s="271">
        <f>CEV310+1</f>
        <v>5</v>
      </c>
      <c r="CEW311" s="275" t="s">
        <v>218</v>
      </c>
      <c r="CEX311" s="271">
        <f>CEX310+1</f>
        <v>5</v>
      </c>
      <c r="CEY311" s="275" t="s">
        <v>218</v>
      </c>
      <c r="CEZ311" s="271">
        <f>CEZ310+1</f>
        <v>5</v>
      </c>
      <c r="CFA311" s="275" t="s">
        <v>218</v>
      </c>
      <c r="CFB311" s="271">
        <f>CFB310+1</f>
        <v>5</v>
      </c>
      <c r="CFC311" s="275" t="s">
        <v>218</v>
      </c>
      <c r="CFD311" s="271">
        <f>CFD310+1</f>
        <v>5</v>
      </c>
      <c r="CFE311" s="275" t="s">
        <v>218</v>
      </c>
      <c r="CFF311" s="271">
        <f>CFF310+1</f>
        <v>5</v>
      </c>
      <c r="CFG311" s="275" t="s">
        <v>218</v>
      </c>
      <c r="CFH311" s="271">
        <f>CFH310+1</f>
        <v>5</v>
      </c>
      <c r="CFI311" s="275" t="s">
        <v>218</v>
      </c>
      <c r="CFJ311" s="271">
        <f>CFJ310+1</f>
        <v>5</v>
      </c>
      <c r="CFK311" s="275" t="s">
        <v>218</v>
      </c>
      <c r="CFL311" s="271">
        <f>CFL310+1</f>
        <v>5</v>
      </c>
      <c r="CFM311" s="275" t="s">
        <v>218</v>
      </c>
      <c r="CFN311" s="271">
        <f>CFN310+1</f>
        <v>5</v>
      </c>
      <c r="CFO311" s="275" t="s">
        <v>218</v>
      </c>
      <c r="CFP311" s="271">
        <f>CFP310+1</f>
        <v>5</v>
      </c>
      <c r="CFQ311" s="275" t="s">
        <v>218</v>
      </c>
      <c r="CFR311" s="271">
        <f>CFR310+1</f>
        <v>5</v>
      </c>
      <c r="CFS311" s="275" t="s">
        <v>218</v>
      </c>
      <c r="CFT311" s="271">
        <f>CFT310+1</f>
        <v>5</v>
      </c>
      <c r="CFU311" s="275" t="s">
        <v>218</v>
      </c>
      <c r="CFV311" s="271">
        <f>CFV310+1</f>
        <v>5</v>
      </c>
      <c r="CFW311" s="275" t="s">
        <v>218</v>
      </c>
      <c r="CFX311" s="271">
        <f>CFX310+1</f>
        <v>5</v>
      </c>
      <c r="CFY311" s="275" t="s">
        <v>218</v>
      </c>
      <c r="CFZ311" s="271">
        <f>CFZ310+1</f>
        <v>5</v>
      </c>
      <c r="CGA311" s="275" t="s">
        <v>218</v>
      </c>
      <c r="CGB311" s="271">
        <f>CGB310+1</f>
        <v>5</v>
      </c>
      <c r="CGC311" s="275" t="s">
        <v>218</v>
      </c>
      <c r="CGD311" s="271">
        <f>CGD310+1</f>
        <v>5</v>
      </c>
      <c r="CGE311" s="275" t="s">
        <v>218</v>
      </c>
      <c r="CGF311" s="271">
        <f>CGF310+1</f>
        <v>5</v>
      </c>
      <c r="CGG311" s="275" t="s">
        <v>218</v>
      </c>
      <c r="CGH311" s="271">
        <f>CGH310+1</f>
        <v>5</v>
      </c>
      <c r="CGI311" s="275" t="s">
        <v>218</v>
      </c>
      <c r="CGJ311" s="271">
        <f>CGJ310+1</f>
        <v>5</v>
      </c>
      <c r="CGK311" s="275" t="s">
        <v>218</v>
      </c>
      <c r="CGL311" s="271">
        <f>CGL310+1</f>
        <v>5</v>
      </c>
      <c r="CGM311" s="275" t="s">
        <v>218</v>
      </c>
      <c r="CGN311" s="271">
        <f>CGN310+1</f>
        <v>5</v>
      </c>
      <c r="CGO311" s="275" t="s">
        <v>218</v>
      </c>
      <c r="CGP311" s="271">
        <f>CGP310+1</f>
        <v>5</v>
      </c>
      <c r="CGQ311" s="275" t="s">
        <v>218</v>
      </c>
      <c r="CGR311" s="271">
        <f>CGR310+1</f>
        <v>5</v>
      </c>
      <c r="CGS311" s="275" t="s">
        <v>218</v>
      </c>
      <c r="CGT311" s="271">
        <f>CGT310+1</f>
        <v>5</v>
      </c>
      <c r="CGU311" s="275" t="s">
        <v>218</v>
      </c>
      <c r="CGV311" s="271">
        <f>CGV310+1</f>
        <v>5</v>
      </c>
      <c r="CGW311" s="275" t="s">
        <v>218</v>
      </c>
      <c r="CGX311" s="271">
        <f>CGX310+1</f>
        <v>5</v>
      </c>
      <c r="CGY311" s="275" t="s">
        <v>218</v>
      </c>
      <c r="CGZ311" s="271">
        <f>CGZ310+1</f>
        <v>5</v>
      </c>
      <c r="CHA311" s="275" t="s">
        <v>218</v>
      </c>
      <c r="CHB311" s="271">
        <f>CHB310+1</f>
        <v>5</v>
      </c>
      <c r="CHC311" s="275" t="s">
        <v>218</v>
      </c>
      <c r="CHD311" s="271">
        <f>CHD310+1</f>
        <v>5</v>
      </c>
      <c r="CHE311" s="275" t="s">
        <v>218</v>
      </c>
      <c r="CHF311" s="271">
        <f>CHF310+1</f>
        <v>5</v>
      </c>
      <c r="CHG311" s="275" t="s">
        <v>218</v>
      </c>
      <c r="CHH311" s="271">
        <f>CHH310+1</f>
        <v>5</v>
      </c>
      <c r="CHI311" s="275" t="s">
        <v>218</v>
      </c>
      <c r="CHJ311" s="271">
        <f>CHJ310+1</f>
        <v>5</v>
      </c>
      <c r="CHK311" s="275" t="s">
        <v>218</v>
      </c>
      <c r="CHL311" s="271">
        <f>CHL310+1</f>
        <v>5</v>
      </c>
      <c r="CHM311" s="275" t="s">
        <v>218</v>
      </c>
      <c r="CHN311" s="271">
        <f>CHN310+1</f>
        <v>5</v>
      </c>
      <c r="CHO311" s="275" t="s">
        <v>218</v>
      </c>
      <c r="CHP311" s="271">
        <f>CHP310+1</f>
        <v>5</v>
      </c>
      <c r="CHQ311" s="275" t="s">
        <v>218</v>
      </c>
      <c r="CHR311" s="271">
        <f>CHR310+1</f>
        <v>5</v>
      </c>
      <c r="CHS311" s="275" t="s">
        <v>218</v>
      </c>
      <c r="CHT311" s="271">
        <f>CHT310+1</f>
        <v>5</v>
      </c>
      <c r="CHU311" s="275" t="s">
        <v>218</v>
      </c>
      <c r="CHV311" s="271">
        <f>CHV310+1</f>
        <v>5</v>
      </c>
      <c r="CHW311" s="275" t="s">
        <v>218</v>
      </c>
      <c r="CHX311" s="271">
        <f>CHX310+1</f>
        <v>5</v>
      </c>
      <c r="CHY311" s="275" t="s">
        <v>218</v>
      </c>
      <c r="CHZ311" s="271">
        <f>CHZ310+1</f>
        <v>5</v>
      </c>
      <c r="CIA311" s="275" t="s">
        <v>218</v>
      </c>
      <c r="CIB311" s="271">
        <f>CIB310+1</f>
        <v>5</v>
      </c>
      <c r="CIC311" s="275" t="s">
        <v>218</v>
      </c>
      <c r="CID311" s="271">
        <f>CID310+1</f>
        <v>5</v>
      </c>
      <c r="CIE311" s="275" t="s">
        <v>218</v>
      </c>
      <c r="CIF311" s="271">
        <f>CIF310+1</f>
        <v>5</v>
      </c>
      <c r="CIG311" s="275" t="s">
        <v>218</v>
      </c>
      <c r="CIH311" s="271">
        <f>CIH310+1</f>
        <v>5</v>
      </c>
      <c r="CII311" s="275" t="s">
        <v>218</v>
      </c>
      <c r="CIJ311" s="271">
        <f>CIJ310+1</f>
        <v>5</v>
      </c>
      <c r="CIK311" s="275" t="s">
        <v>218</v>
      </c>
      <c r="CIL311" s="271">
        <f>CIL310+1</f>
        <v>5</v>
      </c>
      <c r="CIM311" s="275" t="s">
        <v>218</v>
      </c>
      <c r="CIN311" s="271">
        <f>CIN310+1</f>
        <v>5</v>
      </c>
      <c r="CIO311" s="275" t="s">
        <v>218</v>
      </c>
      <c r="CIP311" s="271">
        <f>CIP310+1</f>
        <v>5</v>
      </c>
      <c r="CIQ311" s="275" t="s">
        <v>218</v>
      </c>
      <c r="CIR311" s="271">
        <f>CIR310+1</f>
        <v>5</v>
      </c>
      <c r="CIS311" s="275" t="s">
        <v>218</v>
      </c>
      <c r="CIT311" s="271">
        <f>CIT310+1</f>
        <v>5</v>
      </c>
      <c r="CIU311" s="275" t="s">
        <v>218</v>
      </c>
      <c r="CIV311" s="271">
        <f>CIV310+1</f>
        <v>5</v>
      </c>
      <c r="CIW311" s="275" t="s">
        <v>218</v>
      </c>
      <c r="CIX311" s="271">
        <f>CIX310+1</f>
        <v>5</v>
      </c>
      <c r="CIY311" s="275" t="s">
        <v>218</v>
      </c>
      <c r="CIZ311" s="271">
        <f>CIZ310+1</f>
        <v>5</v>
      </c>
      <c r="CJA311" s="275" t="s">
        <v>218</v>
      </c>
      <c r="CJB311" s="271">
        <f>CJB310+1</f>
        <v>5</v>
      </c>
      <c r="CJC311" s="275" t="s">
        <v>218</v>
      </c>
      <c r="CJD311" s="271">
        <f>CJD310+1</f>
        <v>5</v>
      </c>
      <c r="CJE311" s="275" t="s">
        <v>218</v>
      </c>
      <c r="CJF311" s="271">
        <f>CJF310+1</f>
        <v>5</v>
      </c>
      <c r="CJG311" s="275" t="s">
        <v>218</v>
      </c>
      <c r="CJH311" s="271">
        <f>CJH310+1</f>
        <v>5</v>
      </c>
      <c r="CJI311" s="275" t="s">
        <v>218</v>
      </c>
      <c r="CJJ311" s="271">
        <f>CJJ310+1</f>
        <v>5</v>
      </c>
      <c r="CJK311" s="275" t="s">
        <v>218</v>
      </c>
      <c r="CJL311" s="271">
        <f>CJL310+1</f>
        <v>5</v>
      </c>
      <c r="CJM311" s="275" t="s">
        <v>218</v>
      </c>
      <c r="CJN311" s="271">
        <f>CJN310+1</f>
        <v>5</v>
      </c>
      <c r="CJO311" s="275" t="s">
        <v>218</v>
      </c>
      <c r="CJP311" s="271">
        <f>CJP310+1</f>
        <v>5</v>
      </c>
      <c r="CJQ311" s="275" t="s">
        <v>218</v>
      </c>
      <c r="CJR311" s="271">
        <f>CJR310+1</f>
        <v>5</v>
      </c>
      <c r="CJS311" s="275" t="s">
        <v>218</v>
      </c>
      <c r="CJT311" s="271">
        <f>CJT310+1</f>
        <v>5</v>
      </c>
      <c r="CJU311" s="275" t="s">
        <v>218</v>
      </c>
      <c r="CJV311" s="271">
        <f>CJV310+1</f>
        <v>5</v>
      </c>
      <c r="CJW311" s="275" t="s">
        <v>218</v>
      </c>
      <c r="CJX311" s="271">
        <f>CJX310+1</f>
        <v>5</v>
      </c>
      <c r="CJY311" s="275" t="s">
        <v>218</v>
      </c>
      <c r="CJZ311" s="271">
        <f>CJZ310+1</f>
        <v>5</v>
      </c>
      <c r="CKA311" s="275" t="s">
        <v>218</v>
      </c>
      <c r="CKB311" s="271">
        <f>CKB310+1</f>
        <v>5</v>
      </c>
      <c r="CKC311" s="275" t="s">
        <v>218</v>
      </c>
      <c r="CKD311" s="271">
        <f>CKD310+1</f>
        <v>5</v>
      </c>
      <c r="CKE311" s="275" t="s">
        <v>218</v>
      </c>
      <c r="CKF311" s="271">
        <f>CKF310+1</f>
        <v>5</v>
      </c>
      <c r="CKG311" s="275" t="s">
        <v>218</v>
      </c>
      <c r="CKH311" s="271">
        <f>CKH310+1</f>
        <v>5</v>
      </c>
      <c r="CKI311" s="275" t="s">
        <v>218</v>
      </c>
      <c r="CKJ311" s="271">
        <f>CKJ310+1</f>
        <v>5</v>
      </c>
      <c r="CKK311" s="275" t="s">
        <v>218</v>
      </c>
      <c r="CKL311" s="271">
        <f>CKL310+1</f>
        <v>5</v>
      </c>
      <c r="CKM311" s="275" t="s">
        <v>218</v>
      </c>
      <c r="CKN311" s="271">
        <f>CKN310+1</f>
        <v>5</v>
      </c>
      <c r="CKO311" s="275" t="s">
        <v>218</v>
      </c>
      <c r="CKP311" s="271">
        <f>CKP310+1</f>
        <v>5</v>
      </c>
      <c r="CKQ311" s="275" t="s">
        <v>218</v>
      </c>
      <c r="CKR311" s="271">
        <f>CKR310+1</f>
        <v>5</v>
      </c>
      <c r="CKS311" s="275" t="s">
        <v>218</v>
      </c>
      <c r="CKT311" s="271">
        <f>CKT310+1</f>
        <v>5</v>
      </c>
      <c r="CKU311" s="275" t="s">
        <v>218</v>
      </c>
      <c r="CKV311" s="271">
        <f>CKV310+1</f>
        <v>5</v>
      </c>
      <c r="CKW311" s="275" t="s">
        <v>218</v>
      </c>
      <c r="CKX311" s="271">
        <f>CKX310+1</f>
        <v>5</v>
      </c>
      <c r="CKY311" s="275" t="s">
        <v>218</v>
      </c>
      <c r="CKZ311" s="271">
        <f>CKZ310+1</f>
        <v>5</v>
      </c>
      <c r="CLA311" s="275" t="s">
        <v>218</v>
      </c>
      <c r="CLB311" s="271">
        <f>CLB310+1</f>
        <v>5</v>
      </c>
      <c r="CLC311" s="275" t="s">
        <v>218</v>
      </c>
      <c r="CLD311" s="271">
        <f>CLD310+1</f>
        <v>5</v>
      </c>
      <c r="CLE311" s="275" t="s">
        <v>218</v>
      </c>
      <c r="CLF311" s="271">
        <f>CLF310+1</f>
        <v>5</v>
      </c>
      <c r="CLG311" s="275" t="s">
        <v>218</v>
      </c>
      <c r="CLH311" s="271">
        <f>CLH310+1</f>
        <v>5</v>
      </c>
      <c r="CLI311" s="275" t="s">
        <v>218</v>
      </c>
      <c r="CLJ311" s="271">
        <f>CLJ310+1</f>
        <v>5</v>
      </c>
      <c r="CLK311" s="275" t="s">
        <v>218</v>
      </c>
      <c r="CLL311" s="271">
        <f>CLL310+1</f>
        <v>5</v>
      </c>
      <c r="CLM311" s="275" t="s">
        <v>218</v>
      </c>
      <c r="CLN311" s="271">
        <f>CLN310+1</f>
        <v>5</v>
      </c>
      <c r="CLO311" s="275" t="s">
        <v>218</v>
      </c>
      <c r="CLP311" s="271">
        <f>CLP310+1</f>
        <v>5</v>
      </c>
      <c r="CLQ311" s="275" t="s">
        <v>218</v>
      </c>
      <c r="CLR311" s="271">
        <f>CLR310+1</f>
        <v>5</v>
      </c>
      <c r="CLS311" s="275" t="s">
        <v>218</v>
      </c>
      <c r="CLT311" s="271">
        <f>CLT310+1</f>
        <v>5</v>
      </c>
      <c r="CLU311" s="275" t="s">
        <v>218</v>
      </c>
      <c r="CLV311" s="271">
        <f>CLV310+1</f>
        <v>5</v>
      </c>
      <c r="CLW311" s="275" t="s">
        <v>218</v>
      </c>
      <c r="CLX311" s="271">
        <f>CLX310+1</f>
        <v>5</v>
      </c>
      <c r="CLY311" s="275" t="s">
        <v>218</v>
      </c>
      <c r="CLZ311" s="271">
        <f>CLZ310+1</f>
        <v>5</v>
      </c>
      <c r="CMA311" s="275" t="s">
        <v>218</v>
      </c>
      <c r="CMB311" s="271">
        <f>CMB310+1</f>
        <v>5</v>
      </c>
      <c r="CMC311" s="275" t="s">
        <v>218</v>
      </c>
      <c r="CMD311" s="271">
        <f>CMD310+1</f>
        <v>5</v>
      </c>
      <c r="CME311" s="275" t="s">
        <v>218</v>
      </c>
      <c r="CMF311" s="271">
        <f>CMF310+1</f>
        <v>5</v>
      </c>
      <c r="CMG311" s="275" t="s">
        <v>218</v>
      </c>
      <c r="CMH311" s="271">
        <f>CMH310+1</f>
        <v>5</v>
      </c>
      <c r="CMI311" s="275" t="s">
        <v>218</v>
      </c>
      <c r="CMJ311" s="271">
        <f>CMJ310+1</f>
        <v>5</v>
      </c>
      <c r="CMK311" s="275" t="s">
        <v>218</v>
      </c>
      <c r="CML311" s="271">
        <f>CML310+1</f>
        <v>5</v>
      </c>
      <c r="CMM311" s="275" t="s">
        <v>218</v>
      </c>
      <c r="CMN311" s="271">
        <f>CMN310+1</f>
        <v>5</v>
      </c>
      <c r="CMO311" s="275" t="s">
        <v>218</v>
      </c>
      <c r="CMP311" s="271">
        <f>CMP310+1</f>
        <v>5</v>
      </c>
      <c r="CMQ311" s="275" t="s">
        <v>218</v>
      </c>
      <c r="CMR311" s="271">
        <f>CMR310+1</f>
        <v>5</v>
      </c>
      <c r="CMS311" s="275" t="s">
        <v>218</v>
      </c>
      <c r="CMT311" s="271">
        <f>CMT310+1</f>
        <v>5</v>
      </c>
      <c r="CMU311" s="275" t="s">
        <v>218</v>
      </c>
      <c r="CMV311" s="271">
        <f>CMV310+1</f>
        <v>5</v>
      </c>
      <c r="CMW311" s="275" t="s">
        <v>218</v>
      </c>
      <c r="CMX311" s="271">
        <f>CMX310+1</f>
        <v>5</v>
      </c>
      <c r="CMY311" s="275" t="s">
        <v>218</v>
      </c>
      <c r="CMZ311" s="271">
        <f>CMZ310+1</f>
        <v>5</v>
      </c>
      <c r="CNA311" s="275" t="s">
        <v>218</v>
      </c>
      <c r="CNB311" s="271">
        <f>CNB310+1</f>
        <v>5</v>
      </c>
      <c r="CNC311" s="275" t="s">
        <v>218</v>
      </c>
      <c r="CND311" s="271">
        <f>CND310+1</f>
        <v>5</v>
      </c>
      <c r="CNE311" s="275" t="s">
        <v>218</v>
      </c>
      <c r="CNF311" s="271">
        <f>CNF310+1</f>
        <v>5</v>
      </c>
      <c r="CNG311" s="275" t="s">
        <v>218</v>
      </c>
      <c r="CNH311" s="271">
        <f>CNH310+1</f>
        <v>5</v>
      </c>
      <c r="CNI311" s="275" t="s">
        <v>218</v>
      </c>
      <c r="CNJ311" s="271">
        <f>CNJ310+1</f>
        <v>5</v>
      </c>
      <c r="CNK311" s="275" t="s">
        <v>218</v>
      </c>
      <c r="CNL311" s="271">
        <f>CNL310+1</f>
        <v>5</v>
      </c>
      <c r="CNM311" s="275" t="s">
        <v>218</v>
      </c>
      <c r="CNN311" s="271">
        <f>CNN310+1</f>
        <v>5</v>
      </c>
      <c r="CNO311" s="275" t="s">
        <v>218</v>
      </c>
      <c r="CNP311" s="271">
        <f>CNP310+1</f>
        <v>5</v>
      </c>
      <c r="CNQ311" s="275" t="s">
        <v>218</v>
      </c>
      <c r="CNR311" s="271">
        <f>CNR310+1</f>
        <v>5</v>
      </c>
      <c r="CNS311" s="275" t="s">
        <v>218</v>
      </c>
      <c r="CNT311" s="271">
        <f>CNT310+1</f>
        <v>5</v>
      </c>
      <c r="CNU311" s="275" t="s">
        <v>218</v>
      </c>
      <c r="CNV311" s="271">
        <f>CNV310+1</f>
        <v>5</v>
      </c>
      <c r="CNW311" s="275" t="s">
        <v>218</v>
      </c>
      <c r="CNX311" s="271">
        <f>CNX310+1</f>
        <v>5</v>
      </c>
      <c r="CNY311" s="275" t="s">
        <v>218</v>
      </c>
      <c r="CNZ311" s="271">
        <f>CNZ310+1</f>
        <v>5</v>
      </c>
      <c r="COA311" s="275" t="s">
        <v>218</v>
      </c>
      <c r="COB311" s="271">
        <f>COB310+1</f>
        <v>5</v>
      </c>
      <c r="COC311" s="275" t="s">
        <v>218</v>
      </c>
      <c r="COD311" s="271">
        <f>COD310+1</f>
        <v>5</v>
      </c>
      <c r="COE311" s="275" t="s">
        <v>218</v>
      </c>
      <c r="COF311" s="271">
        <f>COF310+1</f>
        <v>5</v>
      </c>
      <c r="COG311" s="275" t="s">
        <v>218</v>
      </c>
      <c r="COH311" s="271">
        <f>COH310+1</f>
        <v>5</v>
      </c>
      <c r="COI311" s="275" t="s">
        <v>218</v>
      </c>
      <c r="COJ311" s="271">
        <f>COJ310+1</f>
        <v>5</v>
      </c>
      <c r="COK311" s="275" t="s">
        <v>218</v>
      </c>
      <c r="COL311" s="271">
        <f>COL310+1</f>
        <v>5</v>
      </c>
      <c r="COM311" s="275" t="s">
        <v>218</v>
      </c>
      <c r="CON311" s="271">
        <f>CON310+1</f>
        <v>5</v>
      </c>
      <c r="COO311" s="275" t="s">
        <v>218</v>
      </c>
      <c r="COP311" s="271">
        <f>COP310+1</f>
        <v>5</v>
      </c>
      <c r="COQ311" s="275" t="s">
        <v>218</v>
      </c>
      <c r="COR311" s="271">
        <f>COR310+1</f>
        <v>5</v>
      </c>
      <c r="COS311" s="275" t="s">
        <v>218</v>
      </c>
      <c r="COT311" s="271">
        <f>COT310+1</f>
        <v>5</v>
      </c>
      <c r="COU311" s="275" t="s">
        <v>218</v>
      </c>
      <c r="COV311" s="271">
        <f>COV310+1</f>
        <v>5</v>
      </c>
      <c r="COW311" s="275" t="s">
        <v>218</v>
      </c>
      <c r="COX311" s="271">
        <f>COX310+1</f>
        <v>5</v>
      </c>
      <c r="COY311" s="275" t="s">
        <v>218</v>
      </c>
      <c r="COZ311" s="271">
        <f>COZ310+1</f>
        <v>5</v>
      </c>
      <c r="CPA311" s="275" t="s">
        <v>218</v>
      </c>
      <c r="CPB311" s="271">
        <f>CPB310+1</f>
        <v>5</v>
      </c>
      <c r="CPC311" s="275" t="s">
        <v>218</v>
      </c>
      <c r="CPD311" s="271">
        <f>CPD310+1</f>
        <v>5</v>
      </c>
      <c r="CPE311" s="275" t="s">
        <v>218</v>
      </c>
      <c r="CPF311" s="271">
        <f>CPF310+1</f>
        <v>5</v>
      </c>
      <c r="CPG311" s="275" t="s">
        <v>218</v>
      </c>
      <c r="CPH311" s="271">
        <f>CPH310+1</f>
        <v>5</v>
      </c>
      <c r="CPI311" s="275" t="s">
        <v>218</v>
      </c>
      <c r="CPJ311" s="271">
        <f>CPJ310+1</f>
        <v>5</v>
      </c>
      <c r="CPK311" s="275" t="s">
        <v>218</v>
      </c>
      <c r="CPL311" s="271">
        <f>CPL310+1</f>
        <v>5</v>
      </c>
      <c r="CPM311" s="275" t="s">
        <v>218</v>
      </c>
      <c r="CPN311" s="271">
        <f>CPN310+1</f>
        <v>5</v>
      </c>
      <c r="CPO311" s="275" t="s">
        <v>218</v>
      </c>
      <c r="CPP311" s="271">
        <f>CPP310+1</f>
        <v>5</v>
      </c>
      <c r="CPQ311" s="275" t="s">
        <v>218</v>
      </c>
      <c r="CPR311" s="271">
        <f>CPR310+1</f>
        <v>5</v>
      </c>
      <c r="CPS311" s="275" t="s">
        <v>218</v>
      </c>
      <c r="CPT311" s="271">
        <f>CPT310+1</f>
        <v>5</v>
      </c>
      <c r="CPU311" s="275" t="s">
        <v>218</v>
      </c>
      <c r="CPV311" s="271">
        <f>CPV310+1</f>
        <v>5</v>
      </c>
      <c r="CPW311" s="275" t="s">
        <v>218</v>
      </c>
      <c r="CPX311" s="271">
        <f>CPX310+1</f>
        <v>5</v>
      </c>
      <c r="CPY311" s="275" t="s">
        <v>218</v>
      </c>
      <c r="CPZ311" s="271">
        <f>CPZ310+1</f>
        <v>5</v>
      </c>
      <c r="CQA311" s="275" t="s">
        <v>218</v>
      </c>
      <c r="CQB311" s="271">
        <f>CQB310+1</f>
        <v>5</v>
      </c>
      <c r="CQC311" s="275" t="s">
        <v>218</v>
      </c>
      <c r="CQD311" s="271">
        <f>CQD310+1</f>
        <v>5</v>
      </c>
      <c r="CQE311" s="275" t="s">
        <v>218</v>
      </c>
      <c r="CQF311" s="271">
        <f>CQF310+1</f>
        <v>5</v>
      </c>
      <c r="CQG311" s="275" t="s">
        <v>218</v>
      </c>
      <c r="CQH311" s="271">
        <f>CQH310+1</f>
        <v>5</v>
      </c>
      <c r="CQI311" s="275" t="s">
        <v>218</v>
      </c>
      <c r="CQJ311" s="271">
        <f>CQJ310+1</f>
        <v>5</v>
      </c>
      <c r="CQK311" s="275" t="s">
        <v>218</v>
      </c>
      <c r="CQL311" s="271">
        <f>CQL310+1</f>
        <v>5</v>
      </c>
      <c r="CQM311" s="275" t="s">
        <v>218</v>
      </c>
      <c r="CQN311" s="271">
        <f>CQN310+1</f>
        <v>5</v>
      </c>
      <c r="CQO311" s="275" t="s">
        <v>218</v>
      </c>
      <c r="CQP311" s="271">
        <f>CQP310+1</f>
        <v>5</v>
      </c>
      <c r="CQQ311" s="275" t="s">
        <v>218</v>
      </c>
      <c r="CQR311" s="271">
        <f>CQR310+1</f>
        <v>5</v>
      </c>
      <c r="CQS311" s="275" t="s">
        <v>218</v>
      </c>
      <c r="CQT311" s="271">
        <f>CQT310+1</f>
        <v>5</v>
      </c>
      <c r="CQU311" s="275" t="s">
        <v>218</v>
      </c>
      <c r="CQV311" s="271">
        <f>CQV310+1</f>
        <v>5</v>
      </c>
      <c r="CQW311" s="275" t="s">
        <v>218</v>
      </c>
      <c r="CQX311" s="271">
        <f>CQX310+1</f>
        <v>5</v>
      </c>
      <c r="CQY311" s="275" t="s">
        <v>218</v>
      </c>
      <c r="CQZ311" s="271">
        <f>CQZ310+1</f>
        <v>5</v>
      </c>
      <c r="CRA311" s="275" t="s">
        <v>218</v>
      </c>
      <c r="CRB311" s="271">
        <f>CRB310+1</f>
        <v>5</v>
      </c>
      <c r="CRC311" s="275" t="s">
        <v>218</v>
      </c>
      <c r="CRD311" s="271">
        <f>CRD310+1</f>
        <v>5</v>
      </c>
      <c r="CRE311" s="275" t="s">
        <v>218</v>
      </c>
      <c r="CRF311" s="271">
        <f>CRF310+1</f>
        <v>5</v>
      </c>
      <c r="CRG311" s="275" t="s">
        <v>218</v>
      </c>
      <c r="CRH311" s="271">
        <f>CRH310+1</f>
        <v>5</v>
      </c>
      <c r="CRI311" s="275" t="s">
        <v>218</v>
      </c>
      <c r="CRJ311" s="271">
        <f>CRJ310+1</f>
        <v>5</v>
      </c>
      <c r="CRK311" s="275" t="s">
        <v>218</v>
      </c>
      <c r="CRL311" s="271">
        <f>CRL310+1</f>
        <v>5</v>
      </c>
      <c r="CRM311" s="275" t="s">
        <v>218</v>
      </c>
      <c r="CRN311" s="271">
        <f>CRN310+1</f>
        <v>5</v>
      </c>
      <c r="CRO311" s="275" t="s">
        <v>218</v>
      </c>
      <c r="CRP311" s="271">
        <f>CRP310+1</f>
        <v>5</v>
      </c>
      <c r="CRQ311" s="275" t="s">
        <v>218</v>
      </c>
      <c r="CRR311" s="271">
        <f>CRR310+1</f>
        <v>5</v>
      </c>
      <c r="CRS311" s="275" t="s">
        <v>218</v>
      </c>
      <c r="CRT311" s="271">
        <f>CRT310+1</f>
        <v>5</v>
      </c>
      <c r="CRU311" s="275" t="s">
        <v>218</v>
      </c>
      <c r="CRV311" s="271">
        <f>CRV310+1</f>
        <v>5</v>
      </c>
      <c r="CRW311" s="275" t="s">
        <v>218</v>
      </c>
      <c r="CRX311" s="271">
        <f>CRX310+1</f>
        <v>5</v>
      </c>
      <c r="CRY311" s="275" t="s">
        <v>218</v>
      </c>
      <c r="CRZ311" s="271">
        <f>CRZ310+1</f>
        <v>5</v>
      </c>
      <c r="CSA311" s="275" t="s">
        <v>218</v>
      </c>
      <c r="CSB311" s="271">
        <f>CSB310+1</f>
        <v>5</v>
      </c>
      <c r="CSC311" s="275" t="s">
        <v>218</v>
      </c>
      <c r="CSD311" s="271">
        <f>CSD310+1</f>
        <v>5</v>
      </c>
      <c r="CSE311" s="275" t="s">
        <v>218</v>
      </c>
      <c r="CSF311" s="271">
        <f>CSF310+1</f>
        <v>5</v>
      </c>
      <c r="CSG311" s="275" t="s">
        <v>218</v>
      </c>
      <c r="CSH311" s="271">
        <f>CSH310+1</f>
        <v>5</v>
      </c>
      <c r="CSI311" s="275" t="s">
        <v>218</v>
      </c>
      <c r="CSJ311" s="271">
        <f>CSJ310+1</f>
        <v>5</v>
      </c>
      <c r="CSK311" s="275" t="s">
        <v>218</v>
      </c>
      <c r="CSL311" s="271">
        <f>CSL310+1</f>
        <v>5</v>
      </c>
      <c r="CSM311" s="275" t="s">
        <v>218</v>
      </c>
      <c r="CSN311" s="271">
        <f>CSN310+1</f>
        <v>5</v>
      </c>
      <c r="CSO311" s="275" t="s">
        <v>218</v>
      </c>
      <c r="CSP311" s="271">
        <f>CSP310+1</f>
        <v>5</v>
      </c>
      <c r="CSQ311" s="275" t="s">
        <v>218</v>
      </c>
      <c r="CSR311" s="271">
        <f>CSR310+1</f>
        <v>5</v>
      </c>
      <c r="CSS311" s="275" t="s">
        <v>218</v>
      </c>
      <c r="CST311" s="271">
        <f>CST310+1</f>
        <v>5</v>
      </c>
      <c r="CSU311" s="275" t="s">
        <v>218</v>
      </c>
      <c r="CSV311" s="271">
        <f>CSV310+1</f>
        <v>5</v>
      </c>
      <c r="CSW311" s="275" t="s">
        <v>218</v>
      </c>
      <c r="CSX311" s="271">
        <f>CSX310+1</f>
        <v>5</v>
      </c>
      <c r="CSY311" s="275" t="s">
        <v>218</v>
      </c>
      <c r="CSZ311" s="271">
        <f>CSZ310+1</f>
        <v>5</v>
      </c>
      <c r="CTA311" s="275" t="s">
        <v>218</v>
      </c>
      <c r="CTB311" s="271">
        <f>CTB310+1</f>
        <v>5</v>
      </c>
      <c r="CTC311" s="275" t="s">
        <v>218</v>
      </c>
      <c r="CTD311" s="271">
        <f>CTD310+1</f>
        <v>5</v>
      </c>
      <c r="CTE311" s="275" t="s">
        <v>218</v>
      </c>
      <c r="CTF311" s="271">
        <f>CTF310+1</f>
        <v>5</v>
      </c>
      <c r="CTG311" s="275" t="s">
        <v>218</v>
      </c>
      <c r="CTH311" s="271">
        <f>CTH310+1</f>
        <v>5</v>
      </c>
      <c r="CTI311" s="275" t="s">
        <v>218</v>
      </c>
      <c r="CTJ311" s="271">
        <f>CTJ310+1</f>
        <v>5</v>
      </c>
      <c r="CTK311" s="275" t="s">
        <v>218</v>
      </c>
      <c r="CTL311" s="271">
        <f>CTL310+1</f>
        <v>5</v>
      </c>
      <c r="CTM311" s="275" t="s">
        <v>218</v>
      </c>
      <c r="CTN311" s="271">
        <f>CTN310+1</f>
        <v>5</v>
      </c>
      <c r="CTO311" s="275" t="s">
        <v>218</v>
      </c>
      <c r="CTP311" s="271">
        <f>CTP310+1</f>
        <v>5</v>
      </c>
      <c r="CTQ311" s="275" t="s">
        <v>218</v>
      </c>
      <c r="CTR311" s="271">
        <f>CTR310+1</f>
        <v>5</v>
      </c>
      <c r="CTS311" s="275" t="s">
        <v>218</v>
      </c>
      <c r="CTT311" s="271">
        <f>CTT310+1</f>
        <v>5</v>
      </c>
      <c r="CTU311" s="275" t="s">
        <v>218</v>
      </c>
      <c r="CTV311" s="271">
        <f>CTV310+1</f>
        <v>5</v>
      </c>
      <c r="CTW311" s="275" t="s">
        <v>218</v>
      </c>
      <c r="CTX311" s="271">
        <f>CTX310+1</f>
        <v>5</v>
      </c>
      <c r="CTY311" s="275" t="s">
        <v>218</v>
      </c>
      <c r="CTZ311" s="271">
        <f>CTZ310+1</f>
        <v>5</v>
      </c>
      <c r="CUA311" s="275" t="s">
        <v>218</v>
      </c>
      <c r="CUB311" s="271">
        <f>CUB310+1</f>
        <v>5</v>
      </c>
      <c r="CUC311" s="275" t="s">
        <v>218</v>
      </c>
      <c r="CUD311" s="271">
        <f>CUD310+1</f>
        <v>5</v>
      </c>
      <c r="CUE311" s="275" t="s">
        <v>218</v>
      </c>
      <c r="CUF311" s="271">
        <f>CUF310+1</f>
        <v>5</v>
      </c>
      <c r="CUG311" s="275" t="s">
        <v>218</v>
      </c>
      <c r="CUH311" s="271">
        <f>CUH310+1</f>
        <v>5</v>
      </c>
      <c r="CUI311" s="275" t="s">
        <v>218</v>
      </c>
      <c r="CUJ311" s="271">
        <f>CUJ310+1</f>
        <v>5</v>
      </c>
      <c r="CUK311" s="275" t="s">
        <v>218</v>
      </c>
      <c r="CUL311" s="271">
        <f>CUL310+1</f>
        <v>5</v>
      </c>
      <c r="CUM311" s="275" t="s">
        <v>218</v>
      </c>
      <c r="CUN311" s="271">
        <f>CUN310+1</f>
        <v>5</v>
      </c>
      <c r="CUO311" s="275" t="s">
        <v>218</v>
      </c>
      <c r="CUP311" s="271">
        <f>CUP310+1</f>
        <v>5</v>
      </c>
      <c r="CUQ311" s="275" t="s">
        <v>218</v>
      </c>
      <c r="CUR311" s="271">
        <f>CUR310+1</f>
        <v>5</v>
      </c>
      <c r="CUS311" s="275" t="s">
        <v>218</v>
      </c>
      <c r="CUT311" s="271">
        <f>CUT310+1</f>
        <v>5</v>
      </c>
      <c r="CUU311" s="275" t="s">
        <v>218</v>
      </c>
      <c r="CUV311" s="271">
        <f>CUV310+1</f>
        <v>5</v>
      </c>
      <c r="CUW311" s="275" t="s">
        <v>218</v>
      </c>
      <c r="CUX311" s="271">
        <f>CUX310+1</f>
        <v>5</v>
      </c>
      <c r="CUY311" s="275" t="s">
        <v>218</v>
      </c>
      <c r="CUZ311" s="271">
        <f>CUZ310+1</f>
        <v>5</v>
      </c>
      <c r="CVA311" s="275" t="s">
        <v>218</v>
      </c>
      <c r="CVB311" s="271">
        <f>CVB310+1</f>
        <v>5</v>
      </c>
      <c r="CVC311" s="275" t="s">
        <v>218</v>
      </c>
      <c r="CVD311" s="271">
        <f>CVD310+1</f>
        <v>5</v>
      </c>
      <c r="CVE311" s="275" t="s">
        <v>218</v>
      </c>
      <c r="CVF311" s="271">
        <f>CVF310+1</f>
        <v>5</v>
      </c>
      <c r="CVG311" s="275" t="s">
        <v>218</v>
      </c>
      <c r="CVH311" s="271">
        <f>CVH310+1</f>
        <v>5</v>
      </c>
      <c r="CVI311" s="275" t="s">
        <v>218</v>
      </c>
      <c r="CVJ311" s="271">
        <f>CVJ310+1</f>
        <v>5</v>
      </c>
      <c r="CVK311" s="275" t="s">
        <v>218</v>
      </c>
      <c r="CVL311" s="271">
        <f>CVL310+1</f>
        <v>5</v>
      </c>
      <c r="CVM311" s="275" t="s">
        <v>218</v>
      </c>
      <c r="CVN311" s="271">
        <f>CVN310+1</f>
        <v>5</v>
      </c>
      <c r="CVO311" s="275" t="s">
        <v>218</v>
      </c>
      <c r="CVP311" s="271">
        <f>CVP310+1</f>
        <v>5</v>
      </c>
      <c r="CVQ311" s="275" t="s">
        <v>218</v>
      </c>
      <c r="CVR311" s="271">
        <f>CVR310+1</f>
        <v>5</v>
      </c>
      <c r="CVS311" s="275" t="s">
        <v>218</v>
      </c>
      <c r="CVT311" s="271">
        <f>CVT310+1</f>
        <v>5</v>
      </c>
      <c r="CVU311" s="275" t="s">
        <v>218</v>
      </c>
      <c r="CVV311" s="271">
        <f>CVV310+1</f>
        <v>5</v>
      </c>
      <c r="CVW311" s="275" t="s">
        <v>218</v>
      </c>
      <c r="CVX311" s="271">
        <f>CVX310+1</f>
        <v>5</v>
      </c>
      <c r="CVY311" s="275" t="s">
        <v>218</v>
      </c>
      <c r="CVZ311" s="271">
        <f>CVZ310+1</f>
        <v>5</v>
      </c>
      <c r="CWA311" s="275" t="s">
        <v>218</v>
      </c>
      <c r="CWB311" s="271">
        <f>CWB310+1</f>
        <v>5</v>
      </c>
      <c r="CWC311" s="275" t="s">
        <v>218</v>
      </c>
      <c r="CWD311" s="271">
        <f>CWD310+1</f>
        <v>5</v>
      </c>
      <c r="CWE311" s="275" t="s">
        <v>218</v>
      </c>
      <c r="CWF311" s="271">
        <f>CWF310+1</f>
        <v>5</v>
      </c>
      <c r="CWG311" s="275" t="s">
        <v>218</v>
      </c>
      <c r="CWH311" s="271">
        <f>CWH310+1</f>
        <v>5</v>
      </c>
      <c r="CWI311" s="275" t="s">
        <v>218</v>
      </c>
      <c r="CWJ311" s="271">
        <f>CWJ310+1</f>
        <v>5</v>
      </c>
      <c r="CWK311" s="275" t="s">
        <v>218</v>
      </c>
      <c r="CWL311" s="271">
        <f>CWL310+1</f>
        <v>5</v>
      </c>
      <c r="CWM311" s="275" t="s">
        <v>218</v>
      </c>
      <c r="CWN311" s="271">
        <f>CWN310+1</f>
        <v>5</v>
      </c>
      <c r="CWO311" s="275" t="s">
        <v>218</v>
      </c>
      <c r="CWP311" s="271">
        <f>CWP310+1</f>
        <v>5</v>
      </c>
      <c r="CWQ311" s="275" t="s">
        <v>218</v>
      </c>
      <c r="CWR311" s="271">
        <f>CWR310+1</f>
        <v>5</v>
      </c>
      <c r="CWS311" s="275" t="s">
        <v>218</v>
      </c>
      <c r="CWT311" s="271">
        <f>CWT310+1</f>
        <v>5</v>
      </c>
      <c r="CWU311" s="275" t="s">
        <v>218</v>
      </c>
      <c r="CWV311" s="271">
        <f>CWV310+1</f>
        <v>5</v>
      </c>
      <c r="CWW311" s="275" t="s">
        <v>218</v>
      </c>
      <c r="CWX311" s="271">
        <f>CWX310+1</f>
        <v>5</v>
      </c>
      <c r="CWY311" s="275" t="s">
        <v>218</v>
      </c>
      <c r="CWZ311" s="271">
        <f>CWZ310+1</f>
        <v>5</v>
      </c>
      <c r="CXA311" s="275" t="s">
        <v>218</v>
      </c>
      <c r="CXB311" s="271">
        <f>CXB310+1</f>
        <v>5</v>
      </c>
      <c r="CXC311" s="275" t="s">
        <v>218</v>
      </c>
      <c r="CXD311" s="271">
        <f>CXD310+1</f>
        <v>5</v>
      </c>
      <c r="CXE311" s="275" t="s">
        <v>218</v>
      </c>
      <c r="CXF311" s="271">
        <f>CXF310+1</f>
        <v>5</v>
      </c>
      <c r="CXG311" s="275" t="s">
        <v>218</v>
      </c>
      <c r="CXH311" s="271">
        <f>CXH310+1</f>
        <v>5</v>
      </c>
      <c r="CXI311" s="275" t="s">
        <v>218</v>
      </c>
      <c r="CXJ311" s="271">
        <f>CXJ310+1</f>
        <v>5</v>
      </c>
      <c r="CXK311" s="275" t="s">
        <v>218</v>
      </c>
      <c r="CXL311" s="271">
        <f>CXL310+1</f>
        <v>5</v>
      </c>
      <c r="CXM311" s="275" t="s">
        <v>218</v>
      </c>
      <c r="CXN311" s="271">
        <f>CXN310+1</f>
        <v>5</v>
      </c>
      <c r="CXO311" s="275" t="s">
        <v>218</v>
      </c>
      <c r="CXP311" s="271">
        <f>CXP310+1</f>
        <v>5</v>
      </c>
      <c r="CXQ311" s="275" t="s">
        <v>218</v>
      </c>
      <c r="CXR311" s="271">
        <f>CXR310+1</f>
        <v>5</v>
      </c>
      <c r="CXS311" s="275" t="s">
        <v>218</v>
      </c>
      <c r="CXT311" s="271">
        <f>CXT310+1</f>
        <v>5</v>
      </c>
      <c r="CXU311" s="275" t="s">
        <v>218</v>
      </c>
      <c r="CXV311" s="271">
        <f>CXV310+1</f>
        <v>5</v>
      </c>
      <c r="CXW311" s="275" t="s">
        <v>218</v>
      </c>
      <c r="CXX311" s="271">
        <f>CXX310+1</f>
        <v>5</v>
      </c>
      <c r="CXY311" s="275" t="s">
        <v>218</v>
      </c>
      <c r="CXZ311" s="271">
        <f>CXZ310+1</f>
        <v>5</v>
      </c>
      <c r="CYA311" s="275" t="s">
        <v>218</v>
      </c>
      <c r="CYB311" s="271">
        <f>CYB310+1</f>
        <v>5</v>
      </c>
      <c r="CYC311" s="275" t="s">
        <v>218</v>
      </c>
      <c r="CYD311" s="271">
        <f>CYD310+1</f>
        <v>5</v>
      </c>
      <c r="CYE311" s="275" t="s">
        <v>218</v>
      </c>
      <c r="CYF311" s="271">
        <f>CYF310+1</f>
        <v>5</v>
      </c>
      <c r="CYG311" s="275" t="s">
        <v>218</v>
      </c>
      <c r="CYH311" s="271">
        <f>CYH310+1</f>
        <v>5</v>
      </c>
      <c r="CYI311" s="275" t="s">
        <v>218</v>
      </c>
      <c r="CYJ311" s="271">
        <f>CYJ310+1</f>
        <v>5</v>
      </c>
      <c r="CYK311" s="275" t="s">
        <v>218</v>
      </c>
      <c r="CYL311" s="271">
        <f>CYL310+1</f>
        <v>5</v>
      </c>
      <c r="CYM311" s="275" t="s">
        <v>218</v>
      </c>
      <c r="CYN311" s="271">
        <f>CYN310+1</f>
        <v>5</v>
      </c>
      <c r="CYO311" s="275" t="s">
        <v>218</v>
      </c>
      <c r="CYP311" s="271">
        <f>CYP310+1</f>
        <v>5</v>
      </c>
      <c r="CYQ311" s="275" t="s">
        <v>218</v>
      </c>
      <c r="CYR311" s="271">
        <f>CYR310+1</f>
        <v>5</v>
      </c>
      <c r="CYS311" s="275" t="s">
        <v>218</v>
      </c>
      <c r="CYT311" s="271">
        <f>CYT310+1</f>
        <v>5</v>
      </c>
      <c r="CYU311" s="275" t="s">
        <v>218</v>
      </c>
      <c r="CYV311" s="271">
        <f>CYV310+1</f>
        <v>5</v>
      </c>
      <c r="CYW311" s="275" t="s">
        <v>218</v>
      </c>
      <c r="CYX311" s="271">
        <f>CYX310+1</f>
        <v>5</v>
      </c>
      <c r="CYY311" s="275" t="s">
        <v>218</v>
      </c>
      <c r="CYZ311" s="271">
        <f>CYZ310+1</f>
        <v>5</v>
      </c>
      <c r="CZA311" s="275" t="s">
        <v>218</v>
      </c>
      <c r="CZB311" s="271">
        <f>CZB310+1</f>
        <v>5</v>
      </c>
      <c r="CZC311" s="275" t="s">
        <v>218</v>
      </c>
      <c r="CZD311" s="271">
        <f>CZD310+1</f>
        <v>5</v>
      </c>
      <c r="CZE311" s="275" t="s">
        <v>218</v>
      </c>
      <c r="CZF311" s="271">
        <f>CZF310+1</f>
        <v>5</v>
      </c>
      <c r="CZG311" s="275" t="s">
        <v>218</v>
      </c>
      <c r="CZH311" s="271">
        <f>CZH310+1</f>
        <v>5</v>
      </c>
      <c r="CZI311" s="275" t="s">
        <v>218</v>
      </c>
      <c r="CZJ311" s="271">
        <f>CZJ310+1</f>
        <v>5</v>
      </c>
      <c r="CZK311" s="275" t="s">
        <v>218</v>
      </c>
      <c r="CZL311" s="271">
        <f>CZL310+1</f>
        <v>5</v>
      </c>
      <c r="CZM311" s="275" t="s">
        <v>218</v>
      </c>
      <c r="CZN311" s="271">
        <f>CZN310+1</f>
        <v>5</v>
      </c>
      <c r="CZO311" s="275" t="s">
        <v>218</v>
      </c>
      <c r="CZP311" s="271">
        <f>CZP310+1</f>
        <v>5</v>
      </c>
      <c r="CZQ311" s="275" t="s">
        <v>218</v>
      </c>
      <c r="CZR311" s="271">
        <f>CZR310+1</f>
        <v>5</v>
      </c>
      <c r="CZS311" s="275" t="s">
        <v>218</v>
      </c>
      <c r="CZT311" s="271">
        <f>CZT310+1</f>
        <v>5</v>
      </c>
      <c r="CZU311" s="275" t="s">
        <v>218</v>
      </c>
      <c r="CZV311" s="271">
        <f>CZV310+1</f>
        <v>5</v>
      </c>
      <c r="CZW311" s="275" t="s">
        <v>218</v>
      </c>
      <c r="CZX311" s="271">
        <f>CZX310+1</f>
        <v>5</v>
      </c>
      <c r="CZY311" s="275" t="s">
        <v>218</v>
      </c>
      <c r="CZZ311" s="271">
        <f>CZZ310+1</f>
        <v>5</v>
      </c>
      <c r="DAA311" s="275" t="s">
        <v>218</v>
      </c>
      <c r="DAB311" s="271">
        <f>DAB310+1</f>
        <v>5</v>
      </c>
      <c r="DAC311" s="275" t="s">
        <v>218</v>
      </c>
      <c r="DAD311" s="271">
        <f>DAD310+1</f>
        <v>5</v>
      </c>
      <c r="DAE311" s="275" t="s">
        <v>218</v>
      </c>
      <c r="DAF311" s="271">
        <f>DAF310+1</f>
        <v>5</v>
      </c>
      <c r="DAG311" s="275" t="s">
        <v>218</v>
      </c>
      <c r="DAH311" s="271">
        <f>DAH310+1</f>
        <v>5</v>
      </c>
      <c r="DAI311" s="275" t="s">
        <v>218</v>
      </c>
      <c r="DAJ311" s="271">
        <f>DAJ310+1</f>
        <v>5</v>
      </c>
      <c r="DAK311" s="275" t="s">
        <v>218</v>
      </c>
      <c r="DAL311" s="271">
        <f>DAL310+1</f>
        <v>5</v>
      </c>
      <c r="DAM311" s="275" t="s">
        <v>218</v>
      </c>
      <c r="DAN311" s="271">
        <f>DAN310+1</f>
        <v>5</v>
      </c>
      <c r="DAO311" s="275" t="s">
        <v>218</v>
      </c>
      <c r="DAP311" s="271">
        <f>DAP310+1</f>
        <v>5</v>
      </c>
      <c r="DAQ311" s="275" t="s">
        <v>218</v>
      </c>
      <c r="DAR311" s="271">
        <f>DAR310+1</f>
        <v>5</v>
      </c>
      <c r="DAS311" s="275" t="s">
        <v>218</v>
      </c>
      <c r="DAT311" s="271">
        <f>DAT310+1</f>
        <v>5</v>
      </c>
      <c r="DAU311" s="275" t="s">
        <v>218</v>
      </c>
      <c r="DAV311" s="271">
        <f>DAV310+1</f>
        <v>5</v>
      </c>
      <c r="DAW311" s="275" t="s">
        <v>218</v>
      </c>
      <c r="DAX311" s="271">
        <f>DAX310+1</f>
        <v>5</v>
      </c>
      <c r="DAY311" s="275" t="s">
        <v>218</v>
      </c>
      <c r="DAZ311" s="271">
        <f>DAZ310+1</f>
        <v>5</v>
      </c>
      <c r="DBA311" s="275" t="s">
        <v>218</v>
      </c>
      <c r="DBB311" s="271">
        <f>DBB310+1</f>
        <v>5</v>
      </c>
      <c r="DBC311" s="275" t="s">
        <v>218</v>
      </c>
      <c r="DBD311" s="271">
        <f>DBD310+1</f>
        <v>5</v>
      </c>
      <c r="DBE311" s="275" t="s">
        <v>218</v>
      </c>
      <c r="DBF311" s="271">
        <f>DBF310+1</f>
        <v>5</v>
      </c>
      <c r="DBG311" s="275" t="s">
        <v>218</v>
      </c>
      <c r="DBH311" s="271">
        <f>DBH310+1</f>
        <v>5</v>
      </c>
      <c r="DBI311" s="275" t="s">
        <v>218</v>
      </c>
      <c r="DBJ311" s="271">
        <f>DBJ310+1</f>
        <v>5</v>
      </c>
      <c r="DBK311" s="275" t="s">
        <v>218</v>
      </c>
      <c r="DBL311" s="271">
        <f>DBL310+1</f>
        <v>5</v>
      </c>
      <c r="DBM311" s="275" t="s">
        <v>218</v>
      </c>
      <c r="DBN311" s="271">
        <f>DBN310+1</f>
        <v>5</v>
      </c>
      <c r="DBO311" s="275" t="s">
        <v>218</v>
      </c>
      <c r="DBP311" s="271">
        <f>DBP310+1</f>
        <v>5</v>
      </c>
      <c r="DBQ311" s="275" t="s">
        <v>218</v>
      </c>
      <c r="DBR311" s="271">
        <f>DBR310+1</f>
        <v>5</v>
      </c>
      <c r="DBS311" s="275" t="s">
        <v>218</v>
      </c>
      <c r="DBT311" s="271">
        <f>DBT310+1</f>
        <v>5</v>
      </c>
      <c r="DBU311" s="275" t="s">
        <v>218</v>
      </c>
      <c r="DBV311" s="271">
        <f>DBV310+1</f>
        <v>5</v>
      </c>
      <c r="DBW311" s="275" t="s">
        <v>218</v>
      </c>
      <c r="DBX311" s="271">
        <f>DBX310+1</f>
        <v>5</v>
      </c>
      <c r="DBY311" s="275" t="s">
        <v>218</v>
      </c>
      <c r="DBZ311" s="271">
        <f>DBZ310+1</f>
        <v>5</v>
      </c>
      <c r="DCA311" s="275" t="s">
        <v>218</v>
      </c>
      <c r="DCB311" s="271">
        <f>DCB310+1</f>
        <v>5</v>
      </c>
      <c r="DCC311" s="275" t="s">
        <v>218</v>
      </c>
      <c r="DCD311" s="271">
        <f>DCD310+1</f>
        <v>5</v>
      </c>
      <c r="DCE311" s="275" t="s">
        <v>218</v>
      </c>
      <c r="DCF311" s="271">
        <f>DCF310+1</f>
        <v>5</v>
      </c>
      <c r="DCG311" s="275" t="s">
        <v>218</v>
      </c>
      <c r="DCH311" s="271">
        <f>DCH310+1</f>
        <v>5</v>
      </c>
      <c r="DCI311" s="275" t="s">
        <v>218</v>
      </c>
      <c r="DCJ311" s="271">
        <f>DCJ310+1</f>
        <v>5</v>
      </c>
      <c r="DCK311" s="275" t="s">
        <v>218</v>
      </c>
      <c r="DCL311" s="271">
        <f>DCL310+1</f>
        <v>5</v>
      </c>
      <c r="DCM311" s="275" t="s">
        <v>218</v>
      </c>
      <c r="DCN311" s="271">
        <f>DCN310+1</f>
        <v>5</v>
      </c>
      <c r="DCO311" s="275" t="s">
        <v>218</v>
      </c>
      <c r="DCP311" s="271">
        <f>DCP310+1</f>
        <v>5</v>
      </c>
      <c r="DCQ311" s="275" t="s">
        <v>218</v>
      </c>
      <c r="DCR311" s="271">
        <f>DCR310+1</f>
        <v>5</v>
      </c>
      <c r="DCS311" s="275" t="s">
        <v>218</v>
      </c>
      <c r="DCT311" s="271">
        <f>DCT310+1</f>
        <v>5</v>
      </c>
      <c r="DCU311" s="275" t="s">
        <v>218</v>
      </c>
      <c r="DCV311" s="271">
        <f>DCV310+1</f>
        <v>5</v>
      </c>
      <c r="DCW311" s="275" t="s">
        <v>218</v>
      </c>
      <c r="DCX311" s="271">
        <f>DCX310+1</f>
        <v>5</v>
      </c>
      <c r="DCY311" s="275" t="s">
        <v>218</v>
      </c>
      <c r="DCZ311" s="271">
        <f>DCZ310+1</f>
        <v>5</v>
      </c>
      <c r="DDA311" s="275" t="s">
        <v>218</v>
      </c>
      <c r="DDB311" s="271">
        <f>DDB310+1</f>
        <v>5</v>
      </c>
      <c r="DDC311" s="275" t="s">
        <v>218</v>
      </c>
      <c r="DDD311" s="271">
        <f>DDD310+1</f>
        <v>5</v>
      </c>
      <c r="DDE311" s="275" t="s">
        <v>218</v>
      </c>
      <c r="DDF311" s="271">
        <f>DDF310+1</f>
        <v>5</v>
      </c>
      <c r="DDG311" s="275" t="s">
        <v>218</v>
      </c>
      <c r="DDH311" s="271">
        <f>DDH310+1</f>
        <v>5</v>
      </c>
      <c r="DDI311" s="275" t="s">
        <v>218</v>
      </c>
      <c r="DDJ311" s="271">
        <f>DDJ310+1</f>
        <v>5</v>
      </c>
      <c r="DDK311" s="275" t="s">
        <v>218</v>
      </c>
      <c r="DDL311" s="271">
        <f>DDL310+1</f>
        <v>5</v>
      </c>
      <c r="DDM311" s="275" t="s">
        <v>218</v>
      </c>
      <c r="DDN311" s="271">
        <f>DDN310+1</f>
        <v>5</v>
      </c>
      <c r="DDO311" s="275" t="s">
        <v>218</v>
      </c>
      <c r="DDP311" s="271">
        <f>DDP310+1</f>
        <v>5</v>
      </c>
      <c r="DDQ311" s="275" t="s">
        <v>218</v>
      </c>
      <c r="DDR311" s="271">
        <f>DDR310+1</f>
        <v>5</v>
      </c>
      <c r="DDS311" s="275" t="s">
        <v>218</v>
      </c>
      <c r="DDT311" s="271">
        <f>DDT310+1</f>
        <v>5</v>
      </c>
      <c r="DDU311" s="275" t="s">
        <v>218</v>
      </c>
      <c r="DDV311" s="271">
        <f>DDV310+1</f>
        <v>5</v>
      </c>
      <c r="DDW311" s="275" t="s">
        <v>218</v>
      </c>
      <c r="DDX311" s="271">
        <f>DDX310+1</f>
        <v>5</v>
      </c>
      <c r="DDY311" s="275" t="s">
        <v>218</v>
      </c>
      <c r="DDZ311" s="271">
        <f>DDZ310+1</f>
        <v>5</v>
      </c>
      <c r="DEA311" s="275" t="s">
        <v>218</v>
      </c>
      <c r="DEB311" s="271">
        <f>DEB310+1</f>
        <v>5</v>
      </c>
      <c r="DEC311" s="275" t="s">
        <v>218</v>
      </c>
      <c r="DED311" s="271">
        <f>DED310+1</f>
        <v>5</v>
      </c>
      <c r="DEE311" s="275" t="s">
        <v>218</v>
      </c>
      <c r="DEF311" s="271">
        <f>DEF310+1</f>
        <v>5</v>
      </c>
      <c r="DEG311" s="275" t="s">
        <v>218</v>
      </c>
      <c r="DEH311" s="271">
        <f>DEH310+1</f>
        <v>5</v>
      </c>
      <c r="DEI311" s="275" t="s">
        <v>218</v>
      </c>
      <c r="DEJ311" s="271">
        <f>DEJ310+1</f>
        <v>5</v>
      </c>
      <c r="DEK311" s="275" t="s">
        <v>218</v>
      </c>
      <c r="DEL311" s="271">
        <f>DEL310+1</f>
        <v>5</v>
      </c>
      <c r="DEM311" s="275" t="s">
        <v>218</v>
      </c>
      <c r="DEN311" s="271">
        <f>DEN310+1</f>
        <v>5</v>
      </c>
      <c r="DEO311" s="275" t="s">
        <v>218</v>
      </c>
      <c r="DEP311" s="271">
        <f>DEP310+1</f>
        <v>5</v>
      </c>
      <c r="DEQ311" s="275" t="s">
        <v>218</v>
      </c>
      <c r="DER311" s="271">
        <f>DER310+1</f>
        <v>5</v>
      </c>
      <c r="DES311" s="275" t="s">
        <v>218</v>
      </c>
      <c r="DET311" s="271">
        <f>DET310+1</f>
        <v>5</v>
      </c>
      <c r="DEU311" s="275" t="s">
        <v>218</v>
      </c>
      <c r="DEV311" s="271">
        <f>DEV310+1</f>
        <v>5</v>
      </c>
      <c r="DEW311" s="275" t="s">
        <v>218</v>
      </c>
      <c r="DEX311" s="271">
        <f>DEX310+1</f>
        <v>5</v>
      </c>
      <c r="DEY311" s="275" t="s">
        <v>218</v>
      </c>
      <c r="DEZ311" s="271">
        <f>DEZ310+1</f>
        <v>5</v>
      </c>
      <c r="DFA311" s="275" t="s">
        <v>218</v>
      </c>
      <c r="DFB311" s="271">
        <f>DFB310+1</f>
        <v>5</v>
      </c>
      <c r="DFC311" s="275" t="s">
        <v>218</v>
      </c>
      <c r="DFD311" s="271">
        <f>DFD310+1</f>
        <v>5</v>
      </c>
      <c r="DFE311" s="275" t="s">
        <v>218</v>
      </c>
      <c r="DFF311" s="271">
        <f>DFF310+1</f>
        <v>5</v>
      </c>
      <c r="DFG311" s="275" t="s">
        <v>218</v>
      </c>
      <c r="DFH311" s="271">
        <f>DFH310+1</f>
        <v>5</v>
      </c>
      <c r="DFI311" s="275" t="s">
        <v>218</v>
      </c>
      <c r="DFJ311" s="271">
        <f>DFJ310+1</f>
        <v>5</v>
      </c>
      <c r="DFK311" s="275" t="s">
        <v>218</v>
      </c>
      <c r="DFL311" s="271">
        <f>DFL310+1</f>
        <v>5</v>
      </c>
      <c r="DFM311" s="275" t="s">
        <v>218</v>
      </c>
      <c r="DFN311" s="271">
        <f>DFN310+1</f>
        <v>5</v>
      </c>
      <c r="DFO311" s="275" t="s">
        <v>218</v>
      </c>
      <c r="DFP311" s="271">
        <f>DFP310+1</f>
        <v>5</v>
      </c>
      <c r="DFQ311" s="275" t="s">
        <v>218</v>
      </c>
      <c r="DFR311" s="271">
        <f>DFR310+1</f>
        <v>5</v>
      </c>
      <c r="DFS311" s="275" t="s">
        <v>218</v>
      </c>
      <c r="DFT311" s="271">
        <f>DFT310+1</f>
        <v>5</v>
      </c>
      <c r="DFU311" s="275" t="s">
        <v>218</v>
      </c>
      <c r="DFV311" s="271">
        <f>DFV310+1</f>
        <v>5</v>
      </c>
      <c r="DFW311" s="275" t="s">
        <v>218</v>
      </c>
      <c r="DFX311" s="271">
        <f>DFX310+1</f>
        <v>5</v>
      </c>
      <c r="DFY311" s="275" t="s">
        <v>218</v>
      </c>
      <c r="DFZ311" s="271">
        <f>DFZ310+1</f>
        <v>5</v>
      </c>
      <c r="DGA311" s="275" t="s">
        <v>218</v>
      </c>
      <c r="DGB311" s="271">
        <f>DGB310+1</f>
        <v>5</v>
      </c>
      <c r="DGC311" s="275" t="s">
        <v>218</v>
      </c>
      <c r="DGD311" s="271">
        <f>DGD310+1</f>
        <v>5</v>
      </c>
      <c r="DGE311" s="275" t="s">
        <v>218</v>
      </c>
      <c r="DGF311" s="271">
        <f>DGF310+1</f>
        <v>5</v>
      </c>
      <c r="DGG311" s="275" t="s">
        <v>218</v>
      </c>
      <c r="DGH311" s="271">
        <f>DGH310+1</f>
        <v>5</v>
      </c>
      <c r="DGI311" s="275" t="s">
        <v>218</v>
      </c>
      <c r="DGJ311" s="271">
        <f>DGJ310+1</f>
        <v>5</v>
      </c>
      <c r="DGK311" s="275" t="s">
        <v>218</v>
      </c>
      <c r="DGL311" s="271">
        <f>DGL310+1</f>
        <v>5</v>
      </c>
      <c r="DGM311" s="275" t="s">
        <v>218</v>
      </c>
      <c r="DGN311" s="271">
        <f>DGN310+1</f>
        <v>5</v>
      </c>
      <c r="DGO311" s="275" t="s">
        <v>218</v>
      </c>
      <c r="DGP311" s="271">
        <f>DGP310+1</f>
        <v>5</v>
      </c>
      <c r="DGQ311" s="275" t="s">
        <v>218</v>
      </c>
      <c r="DGR311" s="271">
        <f>DGR310+1</f>
        <v>5</v>
      </c>
      <c r="DGS311" s="275" t="s">
        <v>218</v>
      </c>
      <c r="DGT311" s="271">
        <f>DGT310+1</f>
        <v>5</v>
      </c>
      <c r="DGU311" s="275" t="s">
        <v>218</v>
      </c>
      <c r="DGV311" s="271">
        <f>DGV310+1</f>
        <v>5</v>
      </c>
      <c r="DGW311" s="275" t="s">
        <v>218</v>
      </c>
      <c r="DGX311" s="271">
        <f>DGX310+1</f>
        <v>5</v>
      </c>
      <c r="DGY311" s="275" t="s">
        <v>218</v>
      </c>
      <c r="DGZ311" s="271">
        <f>DGZ310+1</f>
        <v>5</v>
      </c>
      <c r="DHA311" s="275" t="s">
        <v>218</v>
      </c>
      <c r="DHB311" s="271">
        <f>DHB310+1</f>
        <v>5</v>
      </c>
      <c r="DHC311" s="275" t="s">
        <v>218</v>
      </c>
      <c r="DHD311" s="271">
        <f>DHD310+1</f>
        <v>5</v>
      </c>
      <c r="DHE311" s="275" t="s">
        <v>218</v>
      </c>
      <c r="DHF311" s="271">
        <f>DHF310+1</f>
        <v>5</v>
      </c>
      <c r="DHG311" s="275" t="s">
        <v>218</v>
      </c>
      <c r="DHH311" s="271">
        <f>DHH310+1</f>
        <v>5</v>
      </c>
      <c r="DHI311" s="275" t="s">
        <v>218</v>
      </c>
      <c r="DHJ311" s="271">
        <f>DHJ310+1</f>
        <v>5</v>
      </c>
      <c r="DHK311" s="275" t="s">
        <v>218</v>
      </c>
      <c r="DHL311" s="271">
        <f>DHL310+1</f>
        <v>5</v>
      </c>
      <c r="DHM311" s="275" t="s">
        <v>218</v>
      </c>
      <c r="DHN311" s="271">
        <f>DHN310+1</f>
        <v>5</v>
      </c>
      <c r="DHO311" s="275" t="s">
        <v>218</v>
      </c>
      <c r="DHP311" s="271">
        <f>DHP310+1</f>
        <v>5</v>
      </c>
      <c r="DHQ311" s="275" t="s">
        <v>218</v>
      </c>
      <c r="DHR311" s="271">
        <f>DHR310+1</f>
        <v>5</v>
      </c>
      <c r="DHS311" s="275" t="s">
        <v>218</v>
      </c>
      <c r="DHT311" s="271">
        <f>DHT310+1</f>
        <v>5</v>
      </c>
      <c r="DHU311" s="275" t="s">
        <v>218</v>
      </c>
      <c r="DHV311" s="271">
        <f>DHV310+1</f>
        <v>5</v>
      </c>
      <c r="DHW311" s="275" t="s">
        <v>218</v>
      </c>
      <c r="DHX311" s="271">
        <f>DHX310+1</f>
        <v>5</v>
      </c>
      <c r="DHY311" s="275" t="s">
        <v>218</v>
      </c>
      <c r="DHZ311" s="271">
        <f>DHZ310+1</f>
        <v>5</v>
      </c>
      <c r="DIA311" s="275" t="s">
        <v>218</v>
      </c>
      <c r="DIB311" s="271">
        <f>DIB310+1</f>
        <v>5</v>
      </c>
      <c r="DIC311" s="275" t="s">
        <v>218</v>
      </c>
      <c r="DID311" s="271">
        <f>DID310+1</f>
        <v>5</v>
      </c>
      <c r="DIE311" s="275" t="s">
        <v>218</v>
      </c>
      <c r="DIF311" s="271">
        <f>DIF310+1</f>
        <v>5</v>
      </c>
      <c r="DIG311" s="275" t="s">
        <v>218</v>
      </c>
      <c r="DIH311" s="271">
        <f>DIH310+1</f>
        <v>5</v>
      </c>
      <c r="DII311" s="275" t="s">
        <v>218</v>
      </c>
      <c r="DIJ311" s="271">
        <f>DIJ310+1</f>
        <v>5</v>
      </c>
      <c r="DIK311" s="275" t="s">
        <v>218</v>
      </c>
      <c r="DIL311" s="271">
        <f>DIL310+1</f>
        <v>5</v>
      </c>
      <c r="DIM311" s="275" t="s">
        <v>218</v>
      </c>
      <c r="DIN311" s="271">
        <f>DIN310+1</f>
        <v>5</v>
      </c>
      <c r="DIO311" s="275" t="s">
        <v>218</v>
      </c>
      <c r="DIP311" s="271">
        <f>DIP310+1</f>
        <v>5</v>
      </c>
      <c r="DIQ311" s="275" t="s">
        <v>218</v>
      </c>
      <c r="DIR311" s="271">
        <f>DIR310+1</f>
        <v>5</v>
      </c>
      <c r="DIS311" s="275" t="s">
        <v>218</v>
      </c>
      <c r="DIT311" s="271">
        <f>DIT310+1</f>
        <v>5</v>
      </c>
      <c r="DIU311" s="275" t="s">
        <v>218</v>
      </c>
      <c r="DIV311" s="271">
        <f>DIV310+1</f>
        <v>5</v>
      </c>
      <c r="DIW311" s="275" t="s">
        <v>218</v>
      </c>
      <c r="DIX311" s="271">
        <f>DIX310+1</f>
        <v>5</v>
      </c>
      <c r="DIY311" s="275" t="s">
        <v>218</v>
      </c>
      <c r="DIZ311" s="271">
        <f>DIZ310+1</f>
        <v>5</v>
      </c>
      <c r="DJA311" s="275" t="s">
        <v>218</v>
      </c>
      <c r="DJB311" s="271">
        <f>DJB310+1</f>
        <v>5</v>
      </c>
      <c r="DJC311" s="275" t="s">
        <v>218</v>
      </c>
      <c r="DJD311" s="271">
        <f>DJD310+1</f>
        <v>5</v>
      </c>
      <c r="DJE311" s="275" t="s">
        <v>218</v>
      </c>
      <c r="DJF311" s="271">
        <f>DJF310+1</f>
        <v>5</v>
      </c>
      <c r="DJG311" s="275" t="s">
        <v>218</v>
      </c>
      <c r="DJH311" s="271">
        <f>DJH310+1</f>
        <v>5</v>
      </c>
      <c r="DJI311" s="275" t="s">
        <v>218</v>
      </c>
      <c r="DJJ311" s="271">
        <f>DJJ310+1</f>
        <v>5</v>
      </c>
      <c r="DJK311" s="275" t="s">
        <v>218</v>
      </c>
      <c r="DJL311" s="271">
        <f>DJL310+1</f>
        <v>5</v>
      </c>
      <c r="DJM311" s="275" t="s">
        <v>218</v>
      </c>
      <c r="DJN311" s="271">
        <f>DJN310+1</f>
        <v>5</v>
      </c>
      <c r="DJO311" s="275" t="s">
        <v>218</v>
      </c>
      <c r="DJP311" s="271">
        <f>DJP310+1</f>
        <v>5</v>
      </c>
      <c r="DJQ311" s="275" t="s">
        <v>218</v>
      </c>
      <c r="DJR311" s="271">
        <f>DJR310+1</f>
        <v>5</v>
      </c>
      <c r="DJS311" s="275" t="s">
        <v>218</v>
      </c>
      <c r="DJT311" s="271">
        <f>DJT310+1</f>
        <v>5</v>
      </c>
      <c r="DJU311" s="275" t="s">
        <v>218</v>
      </c>
      <c r="DJV311" s="271">
        <f>DJV310+1</f>
        <v>5</v>
      </c>
      <c r="DJW311" s="275" t="s">
        <v>218</v>
      </c>
      <c r="DJX311" s="271">
        <f>DJX310+1</f>
        <v>5</v>
      </c>
      <c r="DJY311" s="275" t="s">
        <v>218</v>
      </c>
      <c r="DJZ311" s="271">
        <f>DJZ310+1</f>
        <v>5</v>
      </c>
      <c r="DKA311" s="275" t="s">
        <v>218</v>
      </c>
      <c r="DKB311" s="271">
        <f>DKB310+1</f>
        <v>5</v>
      </c>
      <c r="DKC311" s="275" t="s">
        <v>218</v>
      </c>
      <c r="DKD311" s="271">
        <f>DKD310+1</f>
        <v>5</v>
      </c>
      <c r="DKE311" s="275" t="s">
        <v>218</v>
      </c>
      <c r="DKF311" s="271">
        <f>DKF310+1</f>
        <v>5</v>
      </c>
      <c r="DKG311" s="275" t="s">
        <v>218</v>
      </c>
      <c r="DKH311" s="271">
        <f>DKH310+1</f>
        <v>5</v>
      </c>
      <c r="DKI311" s="275" t="s">
        <v>218</v>
      </c>
      <c r="DKJ311" s="271">
        <f>DKJ310+1</f>
        <v>5</v>
      </c>
      <c r="DKK311" s="275" t="s">
        <v>218</v>
      </c>
      <c r="DKL311" s="271">
        <f>DKL310+1</f>
        <v>5</v>
      </c>
      <c r="DKM311" s="275" t="s">
        <v>218</v>
      </c>
      <c r="DKN311" s="271">
        <f>DKN310+1</f>
        <v>5</v>
      </c>
      <c r="DKO311" s="275" t="s">
        <v>218</v>
      </c>
      <c r="DKP311" s="271">
        <f>DKP310+1</f>
        <v>5</v>
      </c>
      <c r="DKQ311" s="275" t="s">
        <v>218</v>
      </c>
      <c r="DKR311" s="271">
        <f>DKR310+1</f>
        <v>5</v>
      </c>
      <c r="DKS311" s="275" t="s">
        <v>218</v>
      </c>
      <c r="DKT311" s="271">
        <f>DKT310+1</f>
        <v>5</v>
      </c>
      <c r="DKU311" s="275" t="s">
        <v>218</v>
      </c>
      <c r="DKV311" s="271">
        <f>DKV310+1</f>
        <v>5</v>
      </c>
      <c r="DKW311" s="275" t="s">
        <v>218</v>
      </c>
      <c r="DKX311" s="271">
        <f>DKX310+1</f>
        <v>5</v>
      </c>
      <c r="DKY311" s="275" t="s">
        <v>218</v>
      </c>
      <c r="DKZ311" s="271">
        <f>DKZ310+1</f>
        <v>5</v>
      </c>
      <c r="DLA311" s="275" t="s">
        <v>218</v>
      </c>
      <c r="DLB311" s="271">
        <f>DLB310+1</f>
        <v>5</v>
      </c>
      <c r="DLC311" s="275" t="s">
        <v>218</v>
      </c>
      <c r="DLD311" s="271">
        <f>DLD310+1</f>
        <v>5</v>
      </c>
      <c r="DLE311" s="275" t="s">
        <v>218</v>
      </c>
      <c r="DLF311" s="271">
        <f>DLF310+1</f>
        <v>5</v>
      </c>
      <c r="DLG311" s="275" t="s">
        <v>218</v>
      </c>
      <c r="DLH311" s="271">
        <f>DLH310+1</f>
        <v>5</v>
      </c>
      <c r="DLI311" s="275" t="s">
        <v>218</v>
      </c>
      <c r="DLJ311" s="271">
        <f>DLJ310+1</f>
        <v>5</v>
      </c>
      <c r="DLK311" s="275" t="s">
        <v>218</v>
      </c>
      <c r="DLL311" s="271">
        <f>DLL310+1</f>
        <v>5</v>
      </c>
      <c r="DLM311" s="275" t="s">
        <v>218</v>
      </c>
      <c r="DLN311" s="271">
        <f>DLN310+1</f>
        <v>5</v>
      </c>
      <c r="DLO311" s="275" t="s">
        <v>218</v>
      </c>
      <c r="DLP311" s="271">
        <f>DLP310+1</f>
        <v>5</v>
      </c>
      <c r="DLQ311" s="275" t="s">
        <v>218</v>
      </c>
      <c r="DLR311" s="271">
        <f>DLR310+1</f>
        <v>5</v>
      </c>
      <c r="DLS311" s="275" t="s">
        <v>218</v>
      </c>
      <c r="DLT311" s="271">
        <f>DLT310+1</f>
        <v>5</v>
      </c>
      <c r="DLU311" s="275" t="s">
        <v>218</v>
      </c>
      <c r="DLV311" s="271">
        <f>DLV310+1</f>
        <v>5</v>
      </c>
      <c r="DLW311" s="275" t="s">
        <v>218</v>
      </c>
      <c r="DLX311" s="271">
        <f>DLX310+1</f>
        <v>5</v>
      </c>
      <c r="DLY311" s="275" t="s">
        <v>218</v>
      </c>
      <c r="DLZ311" s="271">
        <f>DLZ310+1</f>
        <v>5</v>
      </c>
      <c r="DMA311" s="275" t="s">
        <v>218</v>
      </c>
      <c r="DMB311" s="271">
        <f>DMB310+1</f>
        <v>5</v>
      </c>
      <c r="DMC311" s="275" t="s">
        <v>218</v>
      </c>
      <c r="DMD311" s="271">
        <f>DMD310+1</f>
        <v>5</v>
      </c>
      <c r="DME311" s="275" t="s">
        <v>218</v>
      </c>
      <c r="DMF311" s="271">
        <f>DMF310+1</f>
        <v>5</v>
      </c>
      <c r="DMG311" s="275" t="s">
        <v>218</v>
      </c>
      <c r="DMH311" s="271">
        <f>DMH310+1</f>
        <v>5</v>
      </c>
      <c r="DMI311" s="275" t="s">
        <v>218</v>
      </c>
      <c r="DMJ311" s="271">
        <f>DMJ310+1</f>
        <v>5</v>
      </c>
      <c r="DMK311" s="275" t="s">
        <v>218</v>
      </c>
      <c r="DML311" s="271">
        <f>DML310+1</f>
        <v>5</v>
      </c>
      <c r="DMM311" s="275" t="s">
        <v>218</v>
      </c>
      <c r="DMN311" s="271">
        <f>DMN310+1</f>
        <v>5</v>
      </c>
      <c r="DMO311" s="275" t="s">
        <v>218</v>
      </c>
      <c r="DMP311" s="271">
        <f>DMP310+1</f>
        <v>5</v>
      </c>
      <c r="DMQ311" s="275" t="s">
        <v>218</v>
      </c>
      <c r="DMR311" s="271">
        <f>DMR310+1</f>
        <v>5</v>
      </c>
      <c r="DMS311" s="275" t="s">
        <v>218</v>
      </c>
      <c r="DMT311" s="271">
        <f>DMT310+1</f>
        <v>5</v>
      </c>
      <c r="DMU311" s="275" t="s">
        <v>218</v>
      </c>
      <c r="DMV311" s="271">
        <f>DMV310+1</f>
        <v>5</v>
      </c>
      <c r="DMW311" s="275" t="s">
        <v>218</v>
      </c>
      <c r="DMX311" s="271">
        <f>DMX310+1</f>
        <v>5</v>
      </c>
      <c r="DMY311" s="275" t="s">
        <v>218</v>
      </c>
      <c r="DMZ311" s="271">
        <f>DMZ310+1</f>
        <v>5</v>
      </c>
      <c r="DNA311" s="275" t="s">
        <v>218</v>
      </c>
      <c r="DNB311" s="271">
        <f>DNB310+1</f>
        <v>5</v>
      </c>
      <c r="DNC311" s="275" t="s">
        <v>218</v>
      </c>
      <c r="DND311" s="271">
        <f>DND310+1</f>
        <v>5</v>
      </c>
      <c r="DNE311" s="275" t="s">
        <v>218</v>
      </c>
      <c r="DNF311" s="271">
        <f>DNF310+1</f>
        <v>5</v>
      </c>
      <c r="DNG311" s="275" t="s">
        <v>218</v>
      </c>
      <c r="DNH311" s="271">
        <f>DNH310+1</f>
        <v>5</v>
      </c>
      <c r="DNI311" s="275" t="s">
        <v>218</v>
      </c>
      <c r="DNJ311" s="271">
        <f>DNJ310+1</f>
        <v>5</v>
      </c>
      <c r="DNK311" s="275" t="s">
        <v>218</v>
      </c>
      <c r="DNL311" s="271">
        <f>DNL310+1</f>
        <v>5</v>
      </c>
      <c r="DNM311" s="275" t="s">
        <v>218</v>
      </c>
      <c r="DNN311" s="271">
        <f>DNN310+1</f>
        <v>5</v>
      </c>
      <c r="DNO311" s="275" t="s">
        <v>218</v>
      </c>
      <c r="DNP311" s="271">
        <f>DNP310+1</f>
        <v>5</v>
      </c>
      <c r="DNQ311" s="275" t="s">
        <v>218</v>
      </c>
      <c r="DNR311" s="271">
        <f>DNR310+1</f>
        <v>5</v>
      </c>
      <c r="DNS311" s="275" t="s">
        <v>218</v>
      </c>
      <c r="DNT311" s="271">
        <f>DNT310+1</f>
        <v>5</v>
      </c>
      <c r="DNU311" s="275" t="s">
        <v>218</v>
      </c>
      <c r="DNV311" s="271">
        <f>DNV310+1</f>
        <v>5</v>
      </c>
      <c r="DNW311" s="275" t="s">
        <v>218</v>
      </c>
      <c r="DNX311" s="271">
        <f>DNX310+1</f>
        <v>5</v>
      </c>
      <c r="DNY311" s="275" t="s">
        <v>218</v>
      </c>
      <c r="DNZ311" s="271">
        <f>DNZ310+1</f>
        <v>5</v>
      </c>
      <c r="DOA311" s="275" t="s">
        <v>218</v>
      </c>
      <c r="DOB311" s="271">
        <f>DOB310+1</f>
        <v>5</v>
      </c>
      <c r="DOC311" s="275" t="s">
        <v>218</v>
      </c>
      <c r="DOD311" s="271">
        <f>DOD310+1</f>
        <v>5</v>
      </c>
      <c r="DOE311" s="275" t="s">
        <v>218</v>
      </c>
      <c r="DOF311" s="271">
        <f>DOF310+1</f>
        <v>5</v>
      </c>
      <c r="DOG311" s="275" t="s">
        <v>218</v>
      </c>
      <c r="DOH311" s="271">
        <f>DOH310+1</f>
        <v>5</v>
      </c>
      <c r="DOI311" s="275" t="s">
        <v>218</v>
      </c>
      <c r="DOJ311" s="271">
        <f>DOJ310+1</f>
        <v>5</v>
      </c>
      <c r="DOK311" s="275" t="s">
        <v>218</v>
      </c>
      <c r="DOL311" s="271">
        <f>DOL310+1</f>
        <v>5</v>
      </c>
      <c r="DOM311" s="275" t="s">
        <v>218</v>
      </c>
      <c r="DON311" s="271">
        <f>DON310+1</f>
        <v>5</v>
      </c>
      <c r="DOO311" s="275" t="s">
        <v>218</v>
      </c>
      <c r="DOP311" s="271">
        <f>DOP310+1</f>
        <v>5</v>
      </c>
      <c r="DOQ311" s="275" t="s">
        <v>218</v>
      </c>
      <c r="DOR311" s="271">
        <f>DOR310+1</f>
        <v>5</v>
      </c>
      <c r="DOS311" s="275" t="s">
        <v>218</v>
      </c>
      <c r="DOT311" s="271">
        <f>DOT310+1</f>
        <v>5</v>
      </c>
      <c r="DOU311" s="275" t="s">
        <v>218</v>
      </c>
      <c r="DOV311" s="271">
        <f>DOV310+1</f>
        <v>5</v>
      </c>
      <c r="DOW311" s="275" t="s">
        <v>218</v>
      </c>
      <c r="DOX311" s="271">
        <f>DOX310+1</f>
        <v>5</v>
      </c>
      <c r="DOY311" s="275" t="s">
        <v>218</v>
      </c>
      <c r="DOZ311" s="271">
        <f>DOZ310+1</f>
        <v>5</v>
      </c>
      <c r="DPA311" s="275" t="s">
        <v>218</v>
      </c>
      <c r="DPB311" s="271">
        <f>DPB310+1</f>
        <v>5</v>
      </c>
      <c r="DPC311" s="275" t="s">
        <v>218</v>
      </c>
      <c r="DPD311" s="271">
        <f>DPD310+1</f>
        <v>5</v>
      </c>
      <c r="DPE311" s="275" t="s">
        <v>218</v>
      </c>
      <c r="DPF311" s="271">
        <f>DPF310+1</f>
        <v>5</v>
      </c>
      <c r="DPG311" s="275" t="s">
        <v>218</v>
      </c>
      <c r="DPH311" s="271">
        <f>DPH310+1</f>
        <v>5</v>
      </c>
      <c r="DPI311" s="275" t="s">
        <v>218</v>
      </c>
      <c r="DPJ311" s="271">
        <f>DPJ310+1</f>
        <v>5</v>
      </c>
      <c r="DPK311" s="275" t="s">
        <v>218</v>
      </c>
      <c r="DPL311" s="271">
        <f>DPL310+1</f>
        <v>5</v>
      </c>
      <c r="DPM311" s="275" t="s">
        <v>218</v>
      </c>
      <c r="DPN311" s="271">
        <f>DPN310+1</f>
        <v>5</v>
      </c>
      <c r="DPO311" s="275" t="s">
        <v>218</v>
      </c>
      <c r="DPP311" s="271">
        <f>DPP310+1</f>
        <v>5</v>
      </c>
      <c r="DPQ311" s="275" t="s">
        <v>218</v>
      </c>
      <c r="DPR311" s="271">
        <f>DPR310+1</f>
        <v>5</v>
      </c>
      <c r="DPS311" s="275" t="s">
        <v>218</v>
      </c>
      <c r="DPT311" s="271">
        <f>DPT310+1</f>
        <v>5</v>
      </c>
      <c r="DPU311" s="275" t="s">
        <v>218</v>
      </c>
      <c r="DPV311" s="271">
        <f>DPV310+1</f>
        <v>5</v>
      </c>
      <c r="DPW311" s="275" t="s">
        <v>218</v>
      </c>
      <c r="DPX311" s="271">
        <f>DPX310+1</f>
        <v>5</v>
      </c>
      <c r="DPY311" s="275" t="s">
        <v>218</v>
      </c>
      <c r="DPZ311" s="271">
        <f>DPZ310+1</f>
        <v>5</v>
      </c>
      <c r="DQA311" s="275" t="s">
        <v>218</v>
      </c>
      <c r="DQB311" s="271">
        <f>DQB310+1</f>
        <v>5</v>
      </c>
      <c r="DQC311" s="275" t="s">
        <v>218</v>
      </c>
      <c r="DQD311" s="271">
        <f>DQD310+1</f>
        <v>5</v>
      </c>
      <c r="DQE311" s="275" t="s">
        <v>218</v>
      </c>
      <c r="DQF311" s="271">
        <f>DQF310+1</f>
        <v>5</v>
      </c>
      <c r="DQG311" s="275" t="s">
        <v>218</v>
      </c>
      <c r="DQH311" s="271">
        <f>DQH310+1</f>
        <v>5</v>
      </c>
      <c r="DQI311" s="275" t="s">
        <v>218</v>
      </c>
      <c r="DQJ311" s="271">
        <f>DQJ310+1</f>
        <v>5</v>
      </c>
      <c r="DQK311" s="275" t="s">
        <v>218</v>
      </c>
      <c r="DQL311" s="271">
        <f>DQL310+1</f>
        <v>5</v>
      </c>
      <c r="DQM311" s="275" t="s">
        <v>218</v>
      </c>
      <c r="DQN311" s="271">
        <f>DQN310+1</f>
        <v>5</v>
      </c>
      <c r="DQO311" s="275" t="s">
        <v>218</v>
      </c>
      <c r="DQP311" s="271">
        <f>DQP310+1</f>
        <v>5</v>
      </c>
      <c r="DQQ311" s="275" t="s">
        <v>218</v>
      </c>
      <c r="DQR311" s="271">
        <f>DQR310+1</f>
        <v>5</v>
      </c>
      <c r="DQS311" s="275" t="s">
        <v>218</v>
      </c>
      <c r="DQT311" s="271">
        <f>DQT310+1</f>
        <v>5</v>
      </c>
      <c r="DQU311" s="275" t="s">
        <v>218</v>
      </c>
      <c r="DQV311" s="271">
        <f>DQV310+1</f>
        <v>5</v>
      </c>
      <c r="DQW311" s="275" t="s">
        <v>218</v>
      </c>
      <c r="DQX311" s="271">
        <f>DQX310+1</f>
        <v>5</v>
      </c>
      <c r="DQY311" s="275" t="s">
        <v>218</v>
      </c>
      <c r="DQZ311" s="271">
        <f>DQZ310+1</f>
        <v>5</v>
      </c>
      <c r="DRA311" s="275" t="s">
        <v>218</v>
      </c>
      <c r="DRB311" s="271">
        <f>DRB310+1</f>
        <v>5</v>
      </c>
      <c r="DRC311" s="275" t="s">
        <v>218</v>
      </c>
      <c r="DRD311" s="271">
        <f>DRD310+1</f>
        <v>5</v>
      </c>
      <c r="DRE311" s="275" t="s">
        <v>218</v>
      </c>
      <c r="DRF311" s="271">
        <f>DRF310+1</f>
        <v>5</v>
      </c>
      <c r="DRG311" s="275" t="s">
        <v>218</v>
      </c>
      <c r="DRH311" s="271">
        <f>DRH310+1</f>
        <v>5</v>
      </c>
      <c r="DRI311" s="275" t="s">
        <v>218</v>
      </c>
      <c r="DRJ311" s="271">
        <f>DRJ310+1</f>
        <v>5</v>
      </c>
      <c r="DRK311" s="275" t="s">
        <v>218</v>
      </c>
      <c r="DRL311" s="271">
        <f>DRL310+1</f>
        <v>5</v>
      </c>
      <c r="DRM311" s="275" t="s">
        <v>218</v>
      </c>
      <c r="DRN311" s="271">
        <f>DRN310+1</f>
        <v>5</v>
      </c>
      <c r="DRO311" s="275" t="s">
        <v>218</v>
      </c>
      <c r="DRP311" s="271">
        <f>DRP310+1</f>
        <v>5</v>
      </c>
      <c r="DRQ311" s="275" t="s">
        <v>218</v>
      </c>
      <c r="DRR311" s="271">
        <f>DRR310+1</f>
        <v>5</v>
      </c>
      <c r="DRS311" s="275" t="s">
        <v>218</v>
      </c>
      <c r="DRT311" s="271">
        <f>DRT310+1</f>
        <v>5</v>
      </c>
      <c r="DRU311" s="275" t="s">
        <v>218</v>
      </c>
      <c r="DRV311" s="271">
        <f>DRV310+1</f>
        <v>5</v>
      </c>
      <c r="DRW311" s="275" t="s">
        <v>218</v>
      </c>
      <c r="DRX311" s="271">
        <f>DRX310+1</f>
        <v>5</v>
      </c>
      <c r="DRY311" s="275" t="s">
        <v>218</v>
      </c>
      <c r="DRZ311" s="271">
        <f>DRZ310+1</f>
        <v>5</v>
      </c>
      <c r="DSA311" s="275" t="s">
        <v>218</v>
      </c>
      <c r="DSB311" s="271">
        <f>DSB310+1</f>
        <v>5</v>
      </c>
      <c r="DSC311" s="275" t="s">
        <v>218</v>
      </c>
      <c r="DSD311" s="271">
        <f>DSD310+1</f>
        <v>5</v>
      </c>
      <c r="DSE311" s="275" t="s">
        <v>218</v>
      </c>
      <c r="DSF311" s="271">
        <f>DSF310+1</f>
        <v>5</v>
      </c>
      <c r="DSG311" s="275" t="s">
        <v>218</v>
      </c>
      <c r="DSH311" s="271">
        <f>DSH310+1</f>
        <v>5</v>
      </c>
      <c r="DSI311" s="275" t="s">
        <v>218</v>
      </c>
      <c r="DSJ311" s="271">
        <f>DSJ310+1</f>
        <v>5</v>
      </c>
      <c r="DSK311" s="275" t="s">
        <v>218</v>
      </c>
      <c r="DSL311" s="271">
        <f>DSL310+1</f>
        <v>5</v>
      </c>
      <c r="DSM311" s="275" t="s">
        <v>218</v>
      </c>
      <c r="DSN311" s="271">
        <f>DSN310+1</f>
        <v>5</v>
      </c>
      <c r="DSO311" s="275" t="s">
        <v>218</v>
      </c>
      <c r="DSP311" s="271">
        <f>DSP310+1</f>
        <v>5</v>
      </c>
      <c r="DSQ311" s="275" t="s">
        <v>218</v>
      </c>
      <c r="DSR311" s="271">
        <f>DSR310+1</f>
        <v>5</v>
      </c>
      <c r="DSS311" s="275" t="s">
        <v>218</v>
      </c>
      <c r="DST311" s="271">
        <f>DST310+1</f>
        <v>5</v>
      </c>
      <c r="DSU311" s="275" t="s">
        <v>218</v>
      </c>
      <c r="DSV311" s="271">
        <f>DSV310+1</f>
        <v>5</v>
      </c>
      <c r="DSW311" s="275" t="s">
        <v>218</v>
      </c>
      <c r="DSX311" s="271">
        <f>DSX310+1</f>
        <v>5</v>
      </c>
      <c r="DSY311" s="275" t="s">
        <v>218</v>
      </c>
      <c r="DSZ311" s="271">
        <f>DSZ310+1</f>
        <v>5</v>
      </c>
      <c r="DTA311" s="275" t="s">
        <v>218</v>
      </c>
      <c r="DTB311" s="271">
        <f>DTB310+1</f>
        <v>5</v>
      </c>
      <c r="DTC311" s="275" t="s">
        <v>218</v>
      </c>
      <c r="DTD311" s="271">
        <f>DTD310+1</f>
        <v>5</v>
      </c>
      <c r="DTE311" s="275" t="s">
        <v>218</v>
      </c>
      <c r="DTF311" s="271">
        <f>DTF310+1</f>
        <v>5</v>
      </c>
      <c r="DTG311" s="275" t="s">
        <v>218</v>
      </c>
      <c r="DTH311" s="271">
        <f>DTH310+1</f>
        <v>5</v>
      </c>
      <c r="DTI311" s="275" t="s">
        <v>218</v>
      </c>
      <c r="DTJ311" s="271">
        <f>DTJ310+1</f>
        <v>5</v>
      </c>
      <c r="DTK311" s="275" t="s">
        <v>218</v>
      </c>
      <c r="DTL311" s="271">
        <f>DTL310+1</f>
        <v>5</v>
      </c>
      <c r="DTM311" s="275" t="s">
        <v>218</v>
      </c>
      <c r="DTN311" s="271">
        <f>DTN310+1</f>
        <v>5</v>
      </c>
      <c r="DTO311" s="275" t="s">
        <v>218</v>
      </c>
      <c r="DTP311" s="271">
        <f>DTP310+1</f>
        <v>5</v>
      </c>
      <c r="DTQ311" s="275" t="s">
        <v>218</v>
      </c>
      <c r="DTR311" s="271">
        <f>DTR310+1</f>
        <v>5</v>
      </c>
      <c r="DTS311" s="275" t="s">
        <v>218</v>
      </c>
      <c r="DTT311" s="271">
        <f>DTT310+1</f>
        <v>5</v>
      </c>
      <c r="DTU311" s="275" t="s">
        <v>218</v>
      </c>
      <c r="DTV311" s="271">
        <f>DTV310+1</f>
        <v>5</v>
      </c>
      <c r="DTW311" s="275" t="s">
        <v>218</v>
      </c>
      <c r="DTX311" s="271">
        <f>DTX310+1</f>
        <v>5</v>
      </c>
      <c r="DTY311" s="275" t="s">
        <v>218</v>
      </c>
      <c r="DTZ311" s="271">
        <f>DTZ310+1</f>
        <v>5</v>
      </c>
      <c r="DUA311" s="275" t="s">
        <v>218</v>
      </c>
      <c r="DUB311" s="271">
        <f>DUB310+1</f>
        <v>5</v>
      </c>
      <c r="DUC311" s="275" t="s">
        <v>218</v>
      </c>
      <c r="DUD311" s="271">
        <f>DUD310+1</f>
        <v>5</v>
      </c>
      <c r="DUE311" s="275" t="s">
        <v>218</v>
      </c>
      <c r="DUF311" s="271">
        <f>DUF310+1</f>
        <v>5</v>
      </c>
      <c r="DUG311" s="275" t="s">
        <v>218</v>
      </c>
      <c r="DUH311" s="271">
        <f>DUH310+1</f>
        <v>5</v>
      </c>
      <c r="DUI311" s="275" t="s">
        <v>218</v>
      </c>
      <c r="DUJ311" s="271">
        <f>DUJ310+1</f>
        <v>5</v>
      </c>
      <c r="DUK311" s="275" t="s">
        <v>218</v>
      </c>
      <c r="DUL311" s="271">
        <f>DUL310+1</f>
        <v>5</v>
      </c>
      <c r="DUM311" s="275" t="s">
        <v>218</v>
      </c>
      <c r="DUN311" s="271">
        <f>DUN310+1</f>
        <v>5</v>
      </c>
      <c r="DUO311" s="275" t="s">
        <v>218</v>
      </c>
      <c r="DUP311" s="271">
        <f>DUP310+1</f>
        <v>5</v>
      </c>
      <c r="DUQ311" s="275" t="s">
        <v>218</v>
      </c>
      <c r="DUR311" s="271">
        <f>DUR310+1</f>
        <v>5</v>
      </c>
      <c r="DUS311" s="275" t="s">
        <v>218</v>
      </c>
      <c r="DUT311" s="271">
        <f>DUT310+1</f>
        <v>5</v>
      </c>
      <c r="DUU311" s="275" t="s">
        <v>218</v>
      </c>
      <c r="DUV311" s="271">
        <f>DUV310+1</f>
        <v>5</v>
      </c>
      <c r="DUW311" s="275" t="s">
        <v>218</v>
      </c>
      <c r="DUX311" s="271">
        <f>DUX310+1</f>
        <v>5</v>
      </c>
      <c r="DUY311" s="275" t="s">
        <v>218</v>
      </c>
      <c r="DUZ311" s="271">
        <f>DUZ310+1</f>
        <v>5</v>
      </c>
      <c r="DVA311" s="275" t="s">
        <v>218</v>
      </c>
      <c r="DVB311" s="271">
        <f>DVB310+1</f>
        <v>5</v>
      </c>
      <c r="DVC311" s="275" t="s">
        <v>218</v>
      </c>
      <c r="DVD311" s="271">
        <f>DVD310+1</f>
        <v>5</v>
      </c>
      <c r="DVE311" s="275" t="s">
        <v>218</v>
      </c>
      <c r="DVF311" s="271">
        <f>DVF310+1</f>
        <v>5</v>
      </c>
      <c r="DVG311" s="275" t="s">
        <v>218</v>
      </c>
      <c r="DVH311" s="271">
        <f>DVH310+1</f>
        <v>5</v>
      </c>
      <c r="DVI311" s="275" t="s">
        <v>218</v>
      </c>
      <c r="DVJ311" s="271">
        <f>DVJ310+1</f>
        <v>5</v>
      </c>
      <c r="DVK311" s="275" t="s">
        <v>218</v>
      </c>
      <c r="DVL311" s="271">
        <f>DVL310+1</f>
        <v>5</v>
      </c>
      <c r="DVM311" s="275" t="s">
        <v>218</v>
      </c>
      <c r="DVN311" s="271">
        <f>DVN310+1</f>
        <v>5</v>
      </c>
      <c r="DVO311" s="275" t="s">
        <v>218</v>
      </c>
      <c r="DVP311" s="271">
        <f>DVP310+1</f>
        <v>5</v>
      </c>
      <c r="DVQ311" s="275" t="s">
        <v>218</v>
      </c>
      <c r="DVR311" s="271">
        <f>DVR310+1</f>
        <v>5</v>
      </c>
      <c r="DVS311" s="275" t="s">
        <v>218</v>
      </c>
      <c r="DVT311" s="271">
        <f>DVT310+1</f>
        <v>5</v>
      </c>
      <c r="DVU311" s="275" t="s">
        <v>218</v>
      </c>
      <c r="DVV311" s="271">
        <f>DVV310+1</f>
        <v>5</v>
      </c>
      <c r="DVW311" s="275" t="s">
        <v>218</v>
      </c>
      <c r="DVX311" s="271">
        <f>DVX310+1</f>
        <v>5</v>
      </c>
      <c r="DVY311" s="275" t="s">
        <v>218</v>
      </c>
      <c r="DVZ311" s="271">
        <f>DVZ310+1</f>
        <v>5</v>
      </c>
      <c r="DWA311" s="275" t="s">
        <v>218</v>
      </c>
      <c r="DWB311" s="271">
        <f>DWB310+1</f>
        <v>5</v>
      </c>
      <c r="DWC311" s="275" t="s">
        <v>218</v>
      </c>
      <c r="DWD311" s="271">
        <f>DWD310+1</f>
        <v>5</v>
      </c>
      <c r="DWE311" s="275" t="s">
        <v>218</v>
      </c>
      <c r="DWF311" s="271">
        <f>DWF310+1</f>
        <v>5</v>
      </c>
      <c r="DWG311" s="275" t="s">
        <v>218</v>
      </c>
      <c r="DWH311" s="271">
        <f>DWH310+1</f>
        <v>5</v>
      </c>
      <c r="DWI311" s="275" t="s">
        <v>218</v>
      </c>
      <c r="DWJ311" s="271">
        <f>DWJ310+1</f>
        <v>5</v>
      </c>
      <c r="DWK311" s="275" t="s">
        <v>218</v>
      </c>
      <c r="DWL311" s="271">
        <f>DWL310+1</f>
        <v>5</v>
      </c>
      <c r="DWM311" s="275" t="s">
        <v>218</v>
      </c>
      <c r="DWN311" s="271">
        <f>DWN310+1</f>
        <v>5</v>
      </c>
      <c r="DWO311" s="275" t="s">
        <v>218</v>
      </c>
      <c r="DWP311" s="271">
        <f>DWP310+1</f>
        <v>5</v>
      </c>
      <c r="DWQ311" s="275" t="s">
        <v>218</v>
      </c>
      <c r="DWR311" s="271">
        <f>DWR310+1</f>
        <v>5</v>
      </c>
      <c r="DWS311" s="275" t="s">
        <v>218</v>
      </c>
      <c r="DWT311" s="271">
        <f>DWT310+1</f>
        <v>5</v>
      </c>
      <c r="DWU311" s="275" t="s">
        <v>218</v>
      </c>
      <c r="DWV311" s="271">
        <f>DWV310+1</f>
        <v>5</v>
      </c>
      <c r="DWW311" s="275" t="s">
        <v>218</v>
      </c>
      <c r="DWX311" s="271">
        <f>DWX310+1</f>
        <v>5</v>
      </c>
      <c r="DWY311" s="275" t="s">
        <v>218</v>
      </c>
      <c r="DWZ311" s="271">
        <f>DWZ310+1</f>
        <v>5</v>
      </c>
      <c r="DXA311" s="275" t="s">
        <v>218</v>
      </c>
      <c r="DXB311" s="271">
        <f>DXB310+1</f>
        <v>5</v>
      </c>
      <c r="DXC311" s="275" t="s">
        <v>218</v>
      </c>
      <c r="DXD311" s="271">
        <f>DXD310+1</f>
        <v>5</v>
      </c>
      <c r="DXE311" s="275" t="s">
        <v>218</v>
      </c>
      <c r="DXF311" s="271">
        <f>DXF310+1</f>
        <v>5</v>
      </c>
      <c r="DXG311" s="275" t="s">
        <v>218</v>
      </c>
      <c r="DXH311" s="271">
        <f>DXH310+1</f>
        <v>5</v>
      </c>
      <c r="DXI311" s="275" t="s">
        <v>218</v>
      </c>
      <c r="DXJ311" s="271">
        <f>DXJ310+1</f>
        <v>5</v>
      </c>
      <c r="DXK311" s="275" t="s">
        <v>218</v>
      </c>
      <c r="DXL311" s="271">
        <f>DXL310+1</f>
        <v>5</v>
      </c>
      <c r="DXM311" s="275" t="s">
        <v>218</v>
      </c>
      <c r="DXN311" s="271">
        <f>DXN310+1</f>
        <v>5</v>
      </c>
      <c r="DXO311" s="275" t="s">
        <v>218</v>
      </c>
      <c r="DXP311" s="271">
        <f>DXP310+1</f>
        <v>5</v>
      </c>
      <c r="DXQ311" s="275" t="s">
        <v>218</v>
      </c>
      <c r="DXR311" s="271">
        <f>DXR310+1</f>
        <v>5</v>
      </c>
      <c r="DXS311" s="275" t="s">
        <v>218</v>
      </c>
      <c r="DXT311" s="271">
        <f>DXT310+1</f>
        <v>5</v>
      </c>
      <c r="DXU311" s="275" t="s">
        <v>218</v>
      </c>
      <c r="DXV311" s="271">
        <f>DXV310+1</f>
        <v>5</v>
      </c>
      <c r="DXW311" s="275" t="s">
        <v>218</v>
      </c>
      <c r="DXX311" s="271">
        <f>DXX310+1</f>
        <v>5</v>
      </c>
      <c r="DXY311" s="275" t="s">
        <v>218</v>
      </c>
      <c r="DXZ311" s="271">
        <f>DXZ310+1</f>
        <v>5</v>
      </c>
      <c r="DYA311" s="275" t="s">
        <v>218</v>
      </c>
      <c r="DYB311" s="271">
        <f>DYB310+1</f>
        <v>5</v>
      </c>
      <c r="DYC311" s="275" t="s">
        <v>218</v>
      </c>
      <c r="DYD311" s="271">
        <f>DYD310+1</f>
        <v>5</v>
      </c>
      <c r="DYE311" s="275" t="s">
        <v>218</v>
      </c>
      <c r="DYF311" s="271">
        <f>DYF310+1</f>
        <v>5</v>
      </c>
      <c r="DYG311" s="275" t="s">
        <v>218</v>
      </c>
      <c r="DYH311" s="271">
        <f>DYH310+1</f>
        <v>5</v>
      </c>
      <c r="DYI311" s="275" t="s">
        <v>218</v>
      </c>
      <c r="DYJ311" s="271">
        <f>DYJ310+1</f>
        <v>5</v>
      </c>
      <c r="DYK311" s="275" t="s">
        <v>218</v>
      </c>
      <c r="DYL311" s="271">
        <f>DYL310+1</f>
        <v>5</v>
      </c>
      <c r="DYM311" s="275" t="s">
        <v>218</v>
      </c>
      <c r="DYN311" s="271">
        <f>DYN310+1</f>
        <v>5</v>
      </c>
      <c r="DYO311" s="275" t="s">
        <v>218</v>
      </c>
      <c r="DYP311" s="271">
        <f>DYP310+1</f>
        <v>5</v>
      </c>
      <c r="DYQ311" s="275" t="s">
        <v>218</v>
      </c>
      <c r="DYR311" s="271">
        <f>DYR310+1</f>
        <v>5</v>
      </c>
      <c r="DYS311" s="275" t="s">
        <v>218</v>
      </c>
      <c r="DYT311" s="271">
        <f>DYT310+1</f>
        <v>5</v>
      </c>
      <c r="DYU311" s="275" t="s">
        <v>218</v>
      </c>
      <c r="DYV311" s="271">
        <f>DYV310+1</f>
        <v>5</v>
      </c>
      <c r="DYW311" s="275" t="s">
        <v>218</v>
      </c>
      <c r="DYX311" s="271">
        <f>DYX310+1</f>
        <v>5</v>
      </c>
      <c r="DYY311" s="275" t="s">
        <v>218</v>
      </c>
      <c r="DYZ311" s="271">
        <f>DYZ310+1</f>
        <v>5</v>
      </c>
      <c r="DZA311" s="275" t="s">
        <v>218</v>
      </c>
      <c r="DZB311" s="271">
        <f>DZB310+1</f>
        <v>5</v>
      </c>
      <c r="DZC311" s="275" t="s">
        <v>218</v>
      </c>
      <c r="DZD311" s="271">
        <f>DZD310+1</f>
        <v>5</v>
      </c>
      <c r="DZE311" s="275" t="s">
        <v>218</v>
      </c>
      <c r="DZF311" s="271">
        <f>DZF310+1</f>
        <v>5</v>
      </c>
      <c r="DZG311" s="275" t="s">
        <v>218</v>
      </c>
      <c r="DZH311" s="271">
        <f>DZH310+1</f>
        <v>5</v>
      </c>
      <c r="DZI311" s="275" t="s">
        <v>218</v>
      </c>
      <c r="DZJ311" s="271">
        <f>DZJ310+1</f>
        <v>5</v>
      </c>
      <c r="DZK311" s="275" t="s">
        <v>218</v>
      </c>
      <c r="DZL311" s="271">
        <f>DZL310+1</f>
        <v>5</v>
      </c>
      <c r="DZM311" s="275" t="s">
        <v>218</v>
      </c>
      <c r="DZN311" s="271">
        <f>DZN310+1</f>
        <v>5</v>
      </c>
      <c r="DZO311" s="275" t="s">
        <v>218</v>
      </c>
      <c r="DZP311" s="271">
        <f>DZP310+1</f>
        <v>5</v>
      </c>
      <c r="DZQ311" s="275" t="s">
        <v>218</v>
      </c>
      <c r="DZR311" s="271">
        <f>DZR310+1</f>
        <v>5</v>
      </c>
      <c r="DZS311" s="275" t="s">
        <v>218</v>
      </c>
      <c r="DZT311" s="271">
        <f>DZT310+1</f>
        <v>5</v>
      </c>
      <c r="DZU311" s="275" t="s">
        <v>218</v>
      </c>
      <c r="DZV311" s="271">
        <f>DZV310+1</f>
        <v>5</v>
      </c>
      <c r="DZW311" s="275" t="s">
        <v>218</v>
      </c>
      <c r="DZX311" s="271">
        <f>DZX310+1</f>
        <v>5</v>
      </c>
      <c r="DZY311" s="275" t="s">
        <v>218</v>
      </c>
      <c r="DZZ311" s="271">
        <f>DZZ310+1</f>
        <v>5</v>
      </c>
      <c r="EAA311" s="275" t="s">
        <v>218</v>
      </c>
      <c r="EAB311" s="271">
        <f>EAB310+1</f>
        <v>5</v>
      </c>
      <c r="EAC311" s="275" t="s">
        <v>218</v>
      </c>
      <c r="EAD311" s="271">
        <f>EAD310+1</f>
        <v>5</v>
      </c>
      <c r="EAE311" s="275" t="s">
        <v>218</v>
      </c>
      <c r="EAF311" s="271">
        <f>EAF310+1</f>
        <v>5</v>
      </c>
      <c r="EAG311" s="275" t="s">
        <v>218</v>
      </c>
      <c r="EAH311" s="271">
        <f>EAH310+1</f>
        <v>5</v>
      </c>
      <c r="EAI311" s="275" t="s">
        <v>218</v>
      </c>
      <c r="EAJ311" s="271">
        <f>EAJ310+1</f>
        <v>5</v>
      </c>
      <c r="EAK311" s="275" t="s">
        <v>218</v>
      </c>
      <c r="EAL311" s="271">
        <f>EAL310+1</f>
        <v>5</v>
      </c>
      <c r="EAM311" s="275" t="s">
        <v>218</v>
      </c>
      <c r="EAN311" s="271">
        <f>EAN310+1</f>
        <v>5</v>
      </c>
      <c r="EAO311" s="275" t="s">
        <v>218</v>
      </c>
      <c r="EAP311" s="271">
        <f>EAP310+1</f>
        <v>5</v>
      </c>
      <c r="EAQ311" s="275" t="s">
        <v>218</v>
      </c>
      <c r="EAR311" s="271">
        <f>EAR310+1</f>
        <v>5</v>
      </c>
      <c r="EAS311" s="275" t="s">
        <v>218</v>
      </c>
      <c r="EAT311" s="271">
        <f>EAT310+1</f>
        <v>5</v>
      </c>
      <c r="EAU311" s="275" t="s">
        <v>218</v>
      </c>
      <c r="EAV311" s="271">
        <f>EAV310+1</f>
        <v>5</v>
      </c>
      <c r="EAW311" s="275" t="s">
        <v>218</v>
      </c>
      <c r="EAX311" s="271">
        <f>EAX310+1</f>
        <v>5</v>
      </c>
      <c r="EAY311" s="275" t="s">
        <v>218</v>
      </c>
      <c r="EAZ311" s="271">
        <f>EAZ310+1</f>
        <v>5</v>
      </c>
      <c r="EBA311" s="275" t="s">
        <v>218</v>
      </c>
      <c r="EBB311" s="271">
        <f>EBB310+1</f>
        <v>5</v>
      </c>
      <c r="EBC311" s="275" t="s">
        <v>218</v>
      </c>
      <c r="EBD311" s="271">
        <f>EBD310+1</f>
        <v>5</v>
      </c>
      <c r="EBE311" s="275" t="s">
        <v>218</v>
      </c>
      <c r="EBF311" s="271">
        <f>EBF310+1</f>
        <v>5</v>
      </c>
      <c r="EBG311" s="275" t="s">
        <v>218</v>
      </c>
      <c r="EBH311" s="271">
        <f>EBH310+1</f>
        <v>5</v>
      </c>
      <c r="EBI311" s="275" t="s">
        <v>218</v>
      </c>
      <c r="EBJ311" s="271">
        <f>EBJ310+1</f>
        <v>5</v>
      </c>
      <c r="EBK311" s="275" t="s">
        <v>218</v>
      </c>
      <c r="EBL311" s="271">
        <f>EBL310+1</f>
        <v>5</v>
      </c>
      <c r="EBM311" s="275" t="s">
        <v>218</v>
      </c>
      <c r="EBN311" s="271">
        <f>EBN310+1</f>
        <v>5</v>
      </c>
      <c r="EBO311" s="275" t="s">
        <v>218</v>
      </c>
      <c r="EBP311" s="271">
        <f>EBP310+1</f>
        <v>5</v>
      </c>
      <c r="EBQ311" s="275" t="s">
        <v>218</v>
      </c>
      <c r="EBR311" s="271">
        <f>EBR310+1</f>
        <v>5</v>
      </c>
      <c r="EBS311" s="275" t="s">
        <v>218</v>
      </c>
      <c r="EBT311" s="271">
        <f>EBT310+1</f>
        <v>5</v>
      </c>
      <c r="EBU311" s="275" t="s">
        <v>218</v>
      </c>
      <c r="EBV311" s="271">
        <f>EBV310+1</f>
        <v>5</v>
      </c>
      <c r="EBW311" s="275" t="s">
        <v>218</v>
      </c>
      <c r="EBX311" s="271">
        <f>EBX310+1</f>
        <v>5</v>
      </c>
      <c r="EBY311" s="275" t="s">
        <v>218</v>
      </c>
      <c r="EBZ311" s="271">
        <f>EBZ310+1</f>
        <v>5</v>
      </c>
      <c r="ECA311" s="275" t="s">
        <v>218</v>
      </c>
      <c r="ECB311" s="271">
        <f>ECB310+1</f>
        <v>5</v>
      </c>
      <c r="ECC311" s="275" t="s">
        <v>218</v>
      </c>
      <c r="ECD311" s="271">
        <f>ECD310+1</f>
        <v>5</v>
      </c>
      <c r="ECE311" s="275" t="s">
        <v>218</v>
      </c>
      <c r="ECF311" s="271">
        <f>ECF310+1</f>
        <v>5</v>
      </c>
      <c r="ECG311" s="275" t="s">
        <v>218</v>
      </c>
      <c r="ECH311" s="271">
        <f>ECH310+1</f>
        <v>5</v>
      </c>
      <c r="ECI311" s="275" t="s">
        <v>218</v>
      </c>
      <c r="ECJ311" s="271">
        <f>ECJ310+1</f>
        <v>5</v>
      </c>
      <c r="ECK311" s="275" t="s">
        <v>218</v>
      </c>
      <c r="ECL311" s="271">
        <f>ECL310+1</f>
        <v>5</v>
      </c>
      <c r="ECM311" s="275" t="s">
        <v>218</v>
      </c>
      <c r="ECN311" s="271">
        <f>ECN310+1</f>
        <v>5</v>
      </c>
      <c r="ECO311" s="275" t="s">
        <v>218</v>
      </c>
      <c r="ECP311" s="271">
        <f>ECP310+1</f>
        <v>5</v>
      </c>
      <c r="ECQ311" s="275" t="s">
        <v>218</v>
      </c>
      <c r="ECR311" s="271">
        <f>ECR310+1</f>
        <v>5</v>
      </c>
      <c r="ECS311" s="275" t="s">
        <v>218</v>
      </c>
      <c r="ECT311" s="271">
        <f>ECT310+1</f>
        <v>5</v>
      </c>
      <c r="ECU311" s="275" t="s">
        <v>218</v>
      </c>
      <c r="ECV311" s="271">
        <f>ECV310+1</f>
        <v>5</v>
      </c>
      <c r="ECW311" s="275" t="s">
        <v>218</v>
      </c>
      <c r="ECX311" s="271">
        <f>ECX310+1</f>
        <v>5</v>
      </c>
      <c r="ECY311" s="275" t="s">
        <v>218</v>
      </c>
      <c r="ECZ311" s="271">
        <f>ECZ310+1</f>
        <v>5</v>
      </c>
      <c r="EDA311" s="275" t="s">
        <v>218</v>
      </c>
      <c r="EDB311" s="271">
        <f>EDB310+1</f>
        <v>5</v>
      </c>
      <c r="EDC311" s="275" t="s">
        <v>218</v>
      </c>
      <c r="EDD311" s="271">
        <f>EDD310+1</f>
        <v>5</v>
      </c>
      <c r="EDE311" s="275" t="s">
        <v>218</v>
      </c>
      <c r="EDF311" s="271">
        <f>EDF310+1</f>
        <v>5</v>
      </c>
      <c r="EDG311" s="275" t="s">
        <v>218</v>
      </c>
      <c r="EDH311" s="271">
        <f>EDH310+1</f>
        <v>5</v>
      </c>
      <c r="EDI311" s="275" t="s">
        <v>218</v>
      </c>
      <c r="EDJ311" s="271">
        <f>EDJ310+1</f>
        <v>5</v>
      </c>
      <c r="EDK311" s="275" t="s">
        <v>218</v>
      </c>
      <c r="EDL311" s="271">
        <f>EDL310+1</f>
        <v>5</v>
      </c>
      <c r="EDM311" s="275" t="s">
        <v>218</v>
      </c>
      <c r="EDN311" s="271">
        <f>EDN310+1</f>
        <v>5</v>
      </c>
      <c r="EDO311" s="275" t="s">
        <v>218</v>
      </c>
      <c r="EDP311" s="271">
        <f>EDP310+1</f>
        <v>5</v>
      </c>
      <c r="EDQ311" s="275" t="s">
        <v>218</v>
      </c>
      <c r="EDR311" s="271">
        <f>EDR310+1</f>
        <v>5</v>
      </c>
      <c r="EDS311" s="275" t="s">
        <v>218</v>
      </c>
      <c r="EDT311" s="271">
        <f>EDT310+1</f>
        <v>5</v>
      </c>
      <c r="EDU311" s="275" t="s">
        <v>218</v>
      </c>
      <c r="EDV311" s="271">
        <f>EDV310+1</f>
        <v>5</v>
      </c>
      <c r="EDW311" s="275" t="s">
        <v>218</v>
      </c>
      <c r="EDX311" s="271">
        <f>EDX310+1</f>
        <v>5</v>
      </c>
      <c r="EDY311" s="275" t="s">
        <v>218</v>
      </c>
      <c r="EDZ311" s="271">
        <f>EDZ310+1</f>
        <v>5</v>
      </c>
      <c r="EEA311" s="275" t="s">
        <v>218</v>
      </c>
      <c r="EEB311" s="271">
        <f>EEB310+1</f>
        <v>5</v>
      </c>
      <c r="EEC311" s="275" t="s">
        <v>218</v>
      </c>
      <c r="EED311" s="271">
        <f>EED310+1</f>
        <v>5</v>
      </c>
      <c r="EEE311" s="275" t="s">
        <v>218</v>
      </c>
      <c r="EEF311" s="271">
        <f>EEF310+1</f>
        <v>5</v>
      </c>
      <c r="EEG311" s="275" t="s">
        <v>218</v>
      </c>
      <c r="EEH311" s="271">
        <f>EEH310+1</f>
        <v>5</v>
      </c>
      <c r="EEI311" s="275" t="s">
        <v>218</v>
      </c>
      <c r="EEJ311" s="271">
        <f>EEJ310+1</f>
        <v>5</v>
      </c>
      <c r="EEK311" s="275" t="s">
        <v>218</v>
      </c>
      <c r="EEL311" s="271">
        <f>EEL310+1</f>
        <v>5</v>
      </c>
      <c r="EEM311" s="275" t="s">
        <v>218</v>
      </c>
      <c r="EEN311" s="271">
        <f>EEN310+1</f>
        <v>5</v>
      </c>
      <c r="EEO311" s="275" t="s">
        <v>218</v>
      </c>
      <c r="EEP311" s="271">
        <f>EEP310+1</f>
        <v>5</v>
      </c>
      <c r="EEQ311" s="275" t="s">
        <v>218</v>
      </c>
      <c r="EER311" s="271">
        <f>EER310+1</f>
        <v>5</v>
      </c>
      <c r="EES311" s="275" t="s">
        <v>218</v>
      </c>
      <c r="EET311" s="271">
        <f>EET310+1</f>
        <v>5</v>
      </c>
      <c r="EEU311" s="275" t="s">
        <v>218</v>
      </c>
      <c r="EEV311" s="271">
        <f>EEV310+1</f>
        <v>5</v>
      </c>
      <c r="EEW311" s="275" t="s">
        <v>218</v>
      </c>
      <c r="EEX311" s="271">
        <f>EEX310+1</f>
        <v>5</v>
      </c>
      <c r="EEY311" s="275" t="s">
        <v>218</v>
      </c>
      <c r="EEZ311" s="271">
        <f>EEZ310+1</f>
        <v>5</v>
      </c>
      <c r="EFA311" s="275" t="s">
        <v>218</v>
      </c>
      <c r="EFB311" s="271">
        <f>EFB310+1</f>
        <v>5</v>
      </c>
      <c r="EFC311" s="275" t="s">
        <v>218</v>
      </c>
      <c r="EFD311" s="271">
        <f>EFD310+1</f>
        <v>5</v>
      </c>
      <c r="EFE311" s="275" t="s">
        <v>218</v>
      </c>
      <c r="EFF311" s="271">
        <f>EFF310+1</f>
        <v>5</v>
      </c>
      <c r="EFG311" s="275" t="s">
        <v>218</v>
      </c>
      <c r="EFH311" s="271">
        <f>EFH310+1</f>
        <v>5</v>
      </c>
      <c r="EFI311" s="275" t="s">
        <v>218</v>
      </c>
      <c r="EFJ311" s="271">
        <f>EFJ310+1</f>
        <v>5</v>
      </c>
      <c r="EFK311" s="275" t="s">
        <v>218</v>
      </c>
      <c r="EFL311" s="271">
        <f>EFL310+1</f>
        <v>5</v>
      </c>
      <c r="EFM311" s="275" t="s">
        <v>218</v>
      </c>
      <c r="EFN311" s="271">
        <f>EFN310+1</f>
        <v>5</v>
      </c>
      <c r="EFO311" s="275" t="s">
        <v>218</v>
      </c>
      <c r="EFP311" s="271">
        <f>EFP310+1</f>
        <v>5</v>
      </c>
      <c r="EFQ311" s="275" t="s">
        <v>218</v>
      </c>
      <c r="EFR311" s="271">
        <f>EFR310+1</f>
        <v>5</v>
      </c>
      <c r="EFS311" s="275" t="s">
        <v>218</v>
      </c>
      <c r="EFT311" s="271">
        <f>EFT310+1</f>
        <v>5</v>
      </c>
      <c r="EFU311" s="275" t="s">
        <v>218</v>
      </c>
      <c r="EFV311" s="271">
        <f>EFV310+1</f>
        <v>5</v>
      </c>
      <c r="EFW311" s="275" t="s">
        <v>218</v>
      </c>
      <c r="EFX311" s="271">
        <f>EFX310+1</f>
        <v>5</v>
      </c>
      <c r="EFY311" s="275" t="s">
        <v>218</v>
      </c>
      <c r="EFZ311" s="271">
        <f>EFZ310+1</f>
        <v>5</v>
      </c>
      <c r="EGA311" s="275" t="s">
        <v>218</v>
      </c>
      <c r="EGB311" s="271">
        <f>EGB310+1</f>
        <v>5</v>
      </c>
      <c r="EGC311" s="275" t="s">
        <v>218</v>
      </c>
      <c r="EGD311" s="271">
        <f>EGD310+1</f>
        <v>5</v>
      </c>
      <c r="EGE311" s="275" t="s">
        <v>218</v>
      </c>
      <c r="EGF311" s="271">
        <f>EGF310+1</f>
        <v>5</v>
      </c>
      <c r="EGG311" s="275" t="s">
        <v>218</v>
      </c>
      <c r="EGH311" s="271">
        <f>EGH310+1</f>
        <v>5</v>
      </c>
      <c r="EGI311" s="275" t="s">
        <v>218</v>
      </c>
      <c r="EGJ311" s="271">
        <f>EGJ310+1</f>
        <v>5</v>
      </c>
      <c r="EGK311" s="275" t="s">
        <v>218</v>
      </c>
      <c r="EGL311" s="271">
        <f>EGL310+1</f>
        <v>5</v>
      </c>
      <c r="EGM311" s="275" t="s">
        <v>218</v>
      </c>
      <c r="EGN311" s="271">
        <f>EGN310+1</f>
        <v>5</v>
      </c>
      <c r="EGO311" s="275" t="s">
        <v>218</v>
      </c>
      <c r="EGP311" s="271">
        <f>EGP310+1</f>
        <v>5</v>
      </c>
      <c r="EGQ311" s="275" t="s">
        <v>218</v>
      </c>
      <c r="EGR311" s="271">
        <f>EGR310+1</f>
        <v>5</v>
      </c>
      <c r="EGS311" s="275" t="s">
        <v>218</v>
      </c>
      <c r="EGT311" s="271">
        <f>EGT310+1</f>
        <v>5</v>
      </c>
      <c r="EGU311" s="275" t="s">
        <v>218</v>
      </c>
      <c r="EGV311" s="271">
        <f>EGV310+1</f>
        <v>5</v>
      </c>
      <c r="EGW311" s="275" t="s">
        <v>218</v>
      </c>
      <c r="EGX311" s="271">
        <f>EGX310+1</f>
        <v>5</v>
      </c>
      <c r="EGY311" s="275" t="s">
        <v>218</v>
      </c>
      <c r="EGZ311" s="271">
        <f>EGZ310+1</f>
        <v>5</v>
      </c>
      <c r="EHA311" s="275" t="s">
        <v>218</v>
      </c>
      <c r="EHB311" s="271">
        <f>EHB310+1</f>
        <v>5</v>
      </c>
      <c r="EHC311" s="275" t="s">
        <v>218</v>
      </c>
      <c r="EHD311" s="271">
        <f>EHD310+1</f>
        <v>5</v>
      </c>
      <c r="EHE311" s="275" t="s">
        <v>218</v>
      </c>
      <c r="EHF311" s="271">
        <f>EHF310+1</f>
        <v>5</v>
      </c>
      <c r="EHG311" s="275" t="s">
        <v>218</v>
      </c>
      <c r="EHH311" s="271">
        <f>EHH310+1</f>
        <v>5</v>
      </c>
      <c r="EHI311" s="275" t="s">
        <v>218</v>
      </c>
      <c r="EHJ311" s="271">
        <f>EHJ310+1</f>
        <v>5</v>
      </c>
      <c r="EHK311" s="275" t="s">
        <v>218</v>
      </c>
      <c r="EHL311" s="271">
        <f>EHL310+1</f>
        <v>5</v>
      </c>
      <c r="EHM311" s="275" t="s">
        <v>218</v>
      </c>
      <c r="EHN311" s="271">
        <f>EHN310+1</f>
        <v>5</v>
      </c>
      <c r="EHO311" s="275" t="s">
        <v>218</v>
      </c>
      <c r="EHP311" s="271">
        <f>EHP310+1</f>
        <v>5</v>
      </c>
      <c r="EHQ311" s="275" t="s">
        <v>218</v>
      </c>
      <c r="EHR311" s="271">
        <f>EHR310+1</f>
        <v>5</v>
      </c>
      <c r="EHS311" s="275" t="s">
        <v>218</v>
      </c>
      <c r="EHT311" s="271">
        <f>EHT310+1</f>
        <v>5</v>
      </c>
      <c r="EHU311" s="275" t="s">
        <v>218</v>
      </c>
      <c r="EHV311" s="271">
        <f>EHV310+1</f>
        <v>5</v>
      </c>
      <c r="EHW311" s="275" t="s">
        <v>218</v>
      </c>
      <c r="EHX311" s="271">
        <f>EHX310+1</f>
        <v>5</v>
      </c>
      <c r="EHY311" s="275" t="s">
        <v>218</v>
      </c>
      <c r="EHZ311" s="271">
        <f>EHZ310+1</f>
        <v>5</v>
      </c>
      <c r="EIA311" s="275" t="s">
        <v>218</v>
      </c>
      <c r="EIB311" s="271">
        <f>EIB310+1</f>
        <v>5</v>
      </c>
      <c r="EIC311" s="275" t="s">
        <v>218</v>
      </c>
      <c r="EID311" s="271">
        <f>EID310+1</f>
        <v>5</v>
      </c>
      <c r="EIE311" s="275" t="s">
        <v>218</v>
      </c>
      <c r="EIF311" s="271">
        <f>EIF310+1</f>
        <v>5</v>
      </c>
      <c r="EIG311" s="275" t="s">
        <v>218</v>
      </c>
      <c r="EIH311" s="271">
        <f>EIH310+1</f>
        <v>5</v>
      </c>
      <c r="EII311" s="275" t="s">
        <v>218</v>
      </c>
      <c r="EIJ311" s="271">
        <f>EIJ310+1</f>
        <v>5</v>
      </c>
      <c r="EIK311" s="275" t="s">
        <v>218</v>
      </c>
      <c r="EIL311" s="271">
        <f>EIL310+1</f>
        <v>5</v>
      </c>
      <c r="EIM311" s="275" t="s">
        <v>218</v>
      </c>
      <c r="EIN311" s="271">
        <f>EIN310+1</f>
        <v>5</v>
      </c>
      <c r="EIO311" s="275" t="s">
        <v>218</v>
      </c>
      <c r="EIP311" s="271">
        <f>EIP310+1</f>
        <v>5</v>
      </c>
      <c r="EIQ311" s="275" t="s">
        <v>218</v>
      </c>
      <c r="EIR311" s="271">
        <f>EIR310+1</f>
        <v>5</v>
      </c>
      <c r="EIS311" s="275" t="s">
        <v>218</v>
      </c>
      <c r="EIT311" s="271">
        <f>EIT310+1</f>
        <v>5</v>
      </c>
      <c r="EIU311" s="275" t="s">
        <v>218</v>
      </c>
      <c r="EIV311" s="271">
        <f>EIV310+1</f>
        <v>5</v>
      </c>
      <c r="EIW311" s="275" t="s">
        <v>218</v>
      </c>
      <c r="EIX311" s="271">
        <f>EIX310+1</f>
        <v>5</v>
      </c>
      <c r="EIY311" s="275" t="s">
        <v>218</v>
      </c>
      <c r="EIZ311" s="271">
        <f>EIZ310+1</f>
        <v>5</v>
      </c>
      <c r="EJA311" s="275" t="s">
        <v>218</v>
      </c>
      <c r="EJB311" s="271">
        <f>EJB310+1</f>
        <v>5</v>
      </c>
      <c r="EJC311" s="275" t="s">
        <v>218</v>
      </c>
      <c r="EJD311" s="271">
        <f>EJD310+1</f>
        <v>5</v>
      </c>
      <c r="EJE311" s="275" t="s">
        <v>218</v>
      </c>
      <c r="EJF311" s="271">
        <f>EJF310+1</f>
        <v>5</v>
      </c>
      <c r="EJG311" s="275" t="s">
        <v>218</v>
      </c>
      <c r="EJH311" s="271">
        <f>EJH310+1</f>
        <v>5</v>
      </c>
      <c r="EJI311" s="275" t="s">
        <v>218</v>
      </c>
      <c r="EJJ311" s="271">
        <f>EJJ310+1</f>
        <v>5</v>
      </c>
      <c r="EJK311" s="275" t="s">
        <v>218</v>
      </c>
      <c r="EJL311" s="271">
        <f>EJL310+1</f>
        <v>5</v>
      </c>
      <c r="EJM311" s="275" t="s">
        <v>218</v>
      </c>
      <c r="EJN311" s="271">
        <f>EJN310+1</f>
        <v>5</v>
      </c>
      <c r="EJO311" s="275" t="s">
        <v>218</v>
      </c>
      <c r="EJP311" s="271">
        <f>EJP310+1</f>
        <v>5</v>
      </c>
      <c r="EJQ311" s="275" t="s">
        <v>218</v>
      </c>
      <c r="EJR311" s="271">
        <f>EJR310+1</f>
        <v>5</v>
      </c>
      <c r="EJS311" s="275" t="s">
        <v>218</v>
      </c>
      <c r="EJT311" s="271">
        <f>EJT310+1</f>
        <v>5</v>
      </c>
      <c r="EJU311" s="275" t="s">
        <v>218</v>
      </c>
      <c r="EJV311" s="271">
        <f>EJV310+1</f>
        <v>5</v>
      </c>
      <c r="EJW311" s="275" t="s">
        <v>218</v>
      </c>
      <c r="EJX311" s="271">
        <f>EJX310+1</f>
        <v>5</v>
      </c>
      <c r="EJY311" s="275" t="s">
        <v>218</v>
      </c>
      <c r="EJZ311" s="271">
        <f>EJZ310+1</f>
        <v>5</v>
      </c>
      <c r="EKA311" s="275" t="s">
        <v>218</v>
      </c>
      <c r="EKB311" s="271">
        <f>EKB310+1</f>
        <v>5</v>
      </c>
      <c r="EKC311" s="275" t="s">
        <v>218</v>
      </c>
      <c r="EKD311" s="271">
        <f>EKD310+1</f>
        <v>5</v>
      </c>
      <c r="EKE311" s="275" t="s">
        <v>218</v>
      </c>
      <c r="EKF311" s="271">
        <f>EKF310+1</f>
        <v>5</v>
      </c>
      <c r="EKG311" s="275" t="s">
        <v>218</v>
      </c>
      <c r="EKH311" s="271">
        <f>EKH310+1</f>
        <v>5</v>
      </c>
      <c r="EKI311" s="275" t="s">
        <v>218</v>
      </c>
      <c r="EKJ311" s="271">
        <f>EKJ310+1</f>
        <v>5</v>
      </c>
      <c r="EKK311" s="275" t="s">
        <v>218</v>
      </c>
      <c r="EKL311" s="271">
        <f>EKL310+1</f>
        <v>5</v>
      </c>
      <c r="EKM311" s="275" t="s">
        <v>218</v>
      </c>
      <c r="EKN311" s="271">
        <f>EKN310+1</f>
        <v>5</v>
      </c>
      <c r="EKO311" s="275" t="s">
        <v>218</v>
      </c>
      <c r="EKP311" s="271">
        <f>EKP310+1</f>
        <v>5</v>
      </c>
      <c r="EKQ311" s="275" t="s">
        <v>218</v>
      </c>
      <c r="EKR311" s="271">
        <f>EKR310+1</f>
        <v>5</v>
      </c>
      <c r="EKS311" s="275" t="s">
        <v>218</v>
      </c>
      <c r="EKT311" s="271">
        <f>EKT310+1</f>
        <v>5</v>
      </c>
      <c r="EKU311" s="275" t="s">
        <v>218</v>
      </c>
      <c r="EKV311" s="271">
        <f>EKV310+1</f>
        <v>5</v>
      </c>
      <c r="EKW311" s="275" t="s">
        <v>218</v>
      </c>
      <c r="EKX311" s="271">
        <f>EKX310+1</f>
        <v>5</v>
      </c>
      <c r="EKY311" s="275" t="s">
        <v>218</v>
      </c>
      <c r="EKZ311" s="271">
        <f>EKZ310+1</f>
        <v>5</v>
      </c>
      <c r="ELA311" s="275" t="s">
        <v>218</v>
      </c>
      <c r="ELB311" s="271">
        <f>ELB310+1</f>
        <v>5</v>
      </c>
      <c r="ELC311" s="275" t="s">
        <v>218</v>
      </c>
      <c r="ELD311" s="271">
        <f>ELD310+1</f>
        <v>5</v>
      </c>
      <c r="ELE311" s="275" t="s">
        <v>218</v>
      </c>
      <c r="ELF311" s="271">
        <f>ELF310+1</f>
        <v>5</v>
      </c>
      <c r="ELG311" s="275" t="s">
        <v>218</v>
      </c>
      <c r="ELH311" s="271">
        <f>ELH310+1</f>
        <v>5</v>
      </c>
      <c r="ELI311" s="275" t="s">
        <v>218</v>
      </c>
      <c r="ELJ311" s="271">
        <f>ELJ310+1</f>
        <v>5</v>
      </c>
      <c r="ELK311" s="275" t="s">
        <v>218</v>
      </c>
      <c r="ELL311" s="271">
        <f>ELL310+1</f>
        <v>5</v>
      </c>
      <c r="ELM311" s="275" t="s">
        <v>218</v>
      </c>
      <c r="ELN311" s="271">
        <f>ELN310+1</f>
        <v>5</v>
      </c>
      <c r="ELO311" s="275" t="s">
        <v>218</v>
      </c>
      <c r="ELP311" s="271">
        <f>ELP310+1</f>
        <v>5</v>
      </c>
      <c r="ELQ311" s="275" t="s">
        <v>218</v>
      </c>
      <c r="ELR311" s="271">
        <f>ELR310+1</f>
        <v>5</v>
      </c>
      <c r="ELS311" s="275" t="s">
        <v>218</v>
      </c>
      <c r="ELT311" s="271">
        <f>ELT310+1</f>
        <v>5</v>
      </c>
      <c r="ELU311" s="275" t="s">
        <v>218</v>
      </c>
      <c r="ELV311" s="271">
        <f>ELV310+1</f>
        <v>5</v>
      </c>
      <c r="ELW311" s="275" t="s">
        <v>218</v>
      </c>
      <c r="ELX311" s="271">
        <f>ELX310+1</f>
        <v>5</v>
      </c>
      <c r="ELY311" s="275" t="s">
        <v>218</v>
      </c>
      <c r="ELZ311" s="271">
        <f>ELZ310+1</f>
        <v>5</v>
      </c>
      <c r="EMA311" s="275" t="s">
        <v>218</v>
      </c>
      <c r="EMB311" s="271">
        <f>EMB310+1</f>
        <v>5</v>
      </c>
      <c r="EMC311" s="275" t="s">
        <v>218</v>
      </c>
      <c r="EMD311" s="271">
        <f>EMD310+1</f>
        <v>5</v>
      </c>
      <c r="EME311" s="275" t="s">
        <v>218</v>
      </c>
      <c r="EMF311" s="271">
        <f>EMF310+1</f>
        <v>5</v>
      </c>
      <c r="EMG311" s="275" t="s">
        <v>218</v>
      </c>
      <c r="EMH311" s="271">
        <f>EMH310+1</f>
        <v>5</v>
      </c>
      <c r="EMI311" s="275" t="s">
        <v>218</v>
      </c>
      <c r="EMJ311" s="271">
        <f>EMJ310+1</f>
        <v>5</v>
      </c>
      <c r="EMK311" s="275" t="s">
        <v>218</v>
      </c>
      <c r="EML311" s="271">
        <f>EML310+1</f>
        <v>5</v>
      </c>
      <c r="EMM311" s="275" t="s">
        <v>218</v>
      </c>
      <c r="EMN311" s="271">
        <f>EMN310+1</f>
        <v>5</v>
      </c>
      <c r="EMO311" s="275" t="s">
        <v>218</v>
      </c>
      <c r="EMP311" s="271">
        <f>EMP310+1</f>
        <v>5</v>
      </c>
      <c r="EMQ311" s="275" t="s">
        <v>218</v>
      </c>
      <c r="EMR311" s="271">
        <f>EMR310+1</f>
        <v>5</v>
      </c>
      <c r="EMS311" s="275" t="s">
        <v>218</v>
      </c>
      <c r="EMT311" s="271">
        <f>EMT310+1</f>
        <v>5</v>
      </c>
      <c r="EMU311" s="275" t="s">
        <v>218</v>
      </c>
      <c r="EMV311" s="271">
        <f>EMV310+1</f>
        <v>5</v>
      </c>
      <c r="EMW311" s="275" t="s">
        <v>218</v>
      </c>
      <c r="EMX311" s="271">
        <f>EMX310+1</f>
        <v>5</v>
      </c>
      <c r="EMY311" s="275" t="s">
        <v>218</v>
      </c>
      <c r="EMZ311" s="271">
        <f>EMZ310+1</f>
        <v>5</v>
      </c>
      <c r="ENA311" s="275" t="s">
        <v>218</v>
      </c>
      <c r="ENB311" s="271">
        <f>ENB310+1</f>
        <v>5</v>
      </c>
      <c r="ENC311" s="275" t="s">
        <v>218</v>
      </c>
      <c r="END311" s="271">
        <f>END310+1</f>
        <v>5</v>
      </c>
      <c r="ENE311" s="275" t="s">
        <v>218</v>
      </c>
      <c r="ENF311" s="271">
        <f>ENF310+1</f>
        <v>5</v>
      </c>
      <c r="ENG311" s="275" t="s">
        <v>218</v>
      </c>
      <c r="ENH311" s="271">
        <f>ENH310+1</f>
        <v>5</v>
      </c>
      <c r="ENI311" s="275" t="s">
        <v>218</v>
      </c>
      <c r="ENJ311" s="271">
        <f>ENJ310+1</f>
        <v>5</v>
      </c>
      <c r="ENK311" s="275" t="s">
        <v>218</v>
      </c>
      <c r="ENL311" s="271">
        <f>ENL310+1</f>
        <v>5</v>
      </c>
      <c r="ENM311" s="275" t="s">
        <v>218</v>
      </c>
      <c r="ENN311" s="271">
        <f>ENN310+1</f>
        <v>5</v>
      </c>
      <c r="ENO311" s="275" t="s">
        <v>218</v>
      </c>
      <c r="ENP311" s="271">
        <f>ENP310+1</f>
        <v>5</v>
      </c>
      <c r="ENQ311" s="275" t="s">
        <v>218</v>
      </c>
      <c r="ENR311" s="271">
        <f>ENR310+1</f>
        <v>5</v>
      </c>
      <c r="ENS311" s="275" t="s">
        <v>218</v>
      </c>
      <c r="ENT311" s="271">
        <f>ENT310+1</f>
        <v>5</v>
      </c>
      <c r="ENU311" s="275" t="s">
        <v>218</v>
      </c>
      <c r="ENV311" s="271">
        <f>ENV310+1</f>
        <v>5</v>
      </c>
      <c r="ENW311" s="275" t="s">
        <v>218</v>
      </c>
      <c r="ENX311" s="271">
        <f>ENX310+1</f>
        <v>5</v>
      </c>
      <c r="ENY311" s="275" t="s">
        <v>218</v>
      </c>
      <c r="ENZ311" s="271">
        <f>ENZ310+1</f>
        <v>5</v>
      </c>
      <c r="EOA311" s="275" t="s">
        <v>218</v>
      </c>
      <c r="EOB311" s="271">
        <f>EOB310+1</f>
        <v>5</v>
      </c>
      <c r="EOC311" s="275" t="s">
        <v>218</v>
      </c>
      <c r="EOD311" s="271">
        <f>EOD310+1</f>
        <v>5</v>
      </c>
      <c r="EOE311" s="275" t="s">
        <v>218</v>
      </c>
      <c r="EOF311" s="271">
        <f>EOF310+1</f>
        <v>5</v>
      </c>
      <c r="EOG311" s="275" t="s">
        <v>218</v>
      </c>
      <c r="EOH311" s="271">
        <f>EOH310+1</f>
        <v>5</v>
      </c>
      <c r="EOI311" s="275" t="s">
        <v>218</v>
      </c>
      <c r="EOJ311" s="271">
        <f>EOJ310+1</f>
        <v>5</v>
      </c>
      <c r="EOK311" s="275" t="s">
        <v>218</v>
      </c>
      <c r="EOL311" s="271">
        <f>EOL310+1</f>
        <v>5</v>
      </c>
      <c r="EOM311" s="275" t="s">
        <v>218</v>
      </c>
      <c r="EON311" s="271">
        <f>EON310+1</f>
        <v>5</v>
      </c>
      <c r="EOO311" s="275" t="s">
        <v>218</v>
      </c>
      <c r="EOP311" s="271">
        <f>EOP310+1</f>
        <v>5</v>
      </c>
      <c r="EOQ311" s="275" t="s">
        <v>218</v>
      </c>
      <c r="EOR311" s="271">
        <f>EOR310+1</f>
        <v>5</v>
      </c>
      <c r="EOS311" s="275" t="s">
        <v>218</v>
      </c>
      <c r="EOT311" s="271">
        <f>EOT310+1</f>
        <v>5</v>
      </c>
      <c r="EOU311" s="275" t="s">
        <v>218</v>
      </c>
      <c r="EOV311" s="271">
        <f>EOV310+1</f>
        <v>5</v>
      </c>
      <c r="EOW311" s="275" t="s">
        <v>218</v>
      </c>
      <c r="EOX311" s="271">
        <f>EOX310+1</f>
        <v>5</v>
      </c>
      <c r="EOY311" s="275" t="s">
        <v>218</v>
      </c>
      <c r="EOZ311" s="271">
        <f>EOZ310+1</f>
        <v>5</v>
      </c>
      <c r="EPA311" s="275" t="s">
        <v>218</v>
      </c>
      <c r="EPB311" s="271">
        <f>EPB310+1</f>
        <v>5</v>
      </c>
      <c r="EPC311" s="275" t="s">
        <v>218</v>
      </c>
      <c r="EPD311" s="271">
        <f>EPD310+1</f>
        <v>5</v>
      </c>
      <c r="EPE311" s="275" t="s">
        <v>218</v>
      </c>
      <c r="EPF311" s="271">
        <f>EPF310+1</f>
        <v>5</v>
      </c>
      <c r="EPG311" s="275" t="s">
        <v>218</v>
      </c>
      <c r="EPH311" s="271">
        <f>EPH310+1</f>
        <v>5</v>
      </c>
      <c r="EPI311" s="275" t="s">
        <v>218</v>
      </c>
      <c r="EPJ311" s="271">
        <f>EPJ310+1</f>
        <v>5</v>
      </c>
      <c r="EPK311" s="275" t="s">
        <v>218</v>
      </c>
      <c r="EPL311" s="271">
        <f>EPL310+1</f>
        <v>5</v>
      </c>
      <c r="EPM311" s="275" t="s">
        <v>218</v>
      </c>
      <c r="EPN311" s="271">
        <f>EPN310+1</f>
        <v>5</v>
      </c>
      <c r="EPO311" s="275" t="s">
        <v>218</v>
      </c>
      <c r="EPP311" s="271">
        <f>EPP310+1</f>
        <v>5</v>
      </c>
      <c r="EPQ311" s="275" t="s">
        <v>218</v>
      </c>
      <c r="EPR311" s="271">
        <f>EPR310+1</f>
        <v>5</v>
      </c>
      <c r="EPS311" s="275" t="s">
        <v>218</v>
      </c>
      <c r="EPT311" s="271">
        <f>EPT310+1</f>
        <v>5</v>
      </c>
      <c r="EPU311" s="275" t="s">
        <v>218</v>
      </c>
      <c r="EPV311" s="271">
        <f>EPV310+1</f>
        <v>5</v>
      </c>
      <c r="EPW311" s="275" t="s">
        <v>218</v>
      </c>
      <c r="EPX311" s="271">
        <f>EPX310+1</f>
        <v>5</v>
      </c>
      <c r="EPY311" s="275" t="s">
        <v>218</v>
      </c>
      <c r="EPZ311" s="271">
        <f>EPZ310+1</f>
        <v>5</v>
      </c>
      <c r="EQA311" s="275" t="s">
        <v>218</v>
      </c>
      <c r="EQB311" s="271">
        <f>EQB310+1</f>
        <v>5</v>
      </c>
      <c r="EQC311" s="275" t="s">
        <v>218</v>
      </c>
      <c r="EQD311" s="271">
        <f>EQD310+1</f>
        <v>5</v>
      </c>
      <c r="EQE311" s="275" t="s">
        <v>218</v>
      </c>
      <c r="EQF311" s="271">
        <f>EQF310+1</f>
        <v>5</v>
      </c>
      <c r="EQG311" s="275" t="s">
        <v>218</v>
      </c>
      <c r="EQH311" s="271">
        <f>EQH310+1</f>
        <v>5</v>
      </c>
      <c r="EQI311" s="275" t="s">
        <v>218</v>
      </c>
      <c r="EQJ311" s="271">
        <f>EQJ310+1</f>
        <v>5</v>
      </c>
      <c r="EQK311" s="275" t="s">
        <v>218</v>
      </c>
      <c r="EQL311" s="271">
        <f>EQL310+1</f>
        <v>5</v>
      </c>
      <c r="EQM311" s="275" t="s">
        <v>218</v>
      </c>
      <c r="EQN311" s="271">
        <f>EQN310+1</f>
        <v>5</v>
      </c>
      <c r="EQO311" s="275" t="s">
        <v>218</v>
      </c>
      <c r="EQP311" s="271">
        <f>EQP310+1</f>
        <v>5</v>
      </c>
      <c r="EQQ311" s="275" t="s">
        <v>218</v>
      </c>
      <c r="EQR311" s="271">
        <f>EQR310+1</f>
        <v>5</v>
      </c>
      <c r="EQS311" s="275" t="s">
        <v>218</v>
      </c>
      <c r="EQT311" s="271">
        <f>EQT310+1</f>
        <v>5</v>
      </c>
      <c r="EQU311" s="275" t="s">
        <v>218</v>
      </c>
      <c r="EQV311" s="271">
        <f>EQV310+1</f>
        <v>5</v>
      </c>
      <c r="EQW311" s="275" t="s">
        <v>218</v>
      </c>
      <c r="EQX311" s="271">
        <f>EQX310+1</f>
        <v>5</v>
      </c>
      <c r="EQY311" s="275" t="s">
        <v>218</v>
      </c>
      <c r="EQZ311" s="271">
        <f>EQZ310+1</f>
        <v>5</v>
      </c>
      <c r="ERA311" s="275" t="s">
        <v>218</v>
      </c>
      <c r="ERB311" s="271">
        <f>ERB310+1</f>
        <v>5</v>
      </c>
      <c r="ERC311" s="275" t="s">
        <v>218</v>
      </c>
      <c r="ERD311" s="271">
        <f>ERD310+1</f>
        <v>5</v>
      </c>
      <c r="ERE311" s="275" t="s">
        <v>218</v>
      </c>
      <c r="ERF311" s="271">
        <f>ERF310+1</f>
        <v>5</v>
      </c>
      <c r="ERG311" s="275" t="s">
        <v>218</v>
      </c>
      <c r="ERH311" s="271">
        <f>ERH310+1</f>
        <v>5</v>
      </c>
      <c r="ERI311" s="275" t="s">
        <v>218</v>
      </c>
      <c r="ERJ311" s="271">
        <f>ERJ310+1</f>
        <v>5</v>
      </c>
      <c r="ERK311" s="275" t="s">
        <v>218</v>
      </c>
      <c r="ERL311" s="271">
        <f>ERL310+1</f>
        <v>5</v>
      </c>
      <c r="ERM311" s="275" t="s">
        <v>218</v>
      </c>
      <c r="ERN311" s="271">
        <f>ERN310+1</f>
        <v>5</v>
      </c>
      <c r="ERO311" s="275" t="s">
        <v>218</v>
      </c>
      <c r="ERP311" s="271">
        <f>ERP310+1</f>
        <v>5</v>
      </c>
      <c r="ERQ311" s="275" t="s">
        <v>218</v>
      </c>
      <c r="ERR311" s="271">
        <f>ERR310+1</f>
        <v>5</v>
      </c>
      <c r="ERS311" s="275" t="s">
        <v>218</v>
      </c>
      <c r="ERT311" s="271">
        <f>ERT310+1</f>
        <v>5</v>
      </c>
      <c r="ERU311" s="275" t="s">
        <v>218</v>
      </c>
      <c r="ERV311" s="271">
        <f>ERV310+1</f>
        <v>5</v>
      </c>
      <c r="ERW311" s="275" t="s">
        <v>218</v>
      </c>
      <c r="ERX311" s="271">
        <f>ERX310+1</f>
        <v>5</v>
      </c>
      <c r="ERY311" s="275" t="s">
        <v>218</v>
      </c>
      <c r="ERZ311" s="271">
        <f>ERZ310+1</f>
        <v>5</v>
      </c>
      <c r="ESA311" s="275" t="s">
        <v>218</v>
      </c>
      <c r="ESB311" s="271">
        <f>ESB310+1</f>
        <v>5</v>
      </c>
      <c r="ESC311" s="275" t="s">
        <v>218</v>
      </c>
      <c r="ESD311" s="271">
        <f>ESD310+1</f>
        <v>5</v>
      </c>
      <c r="ESE311" s="275" t="s">
        <v>218</v>
      </c>
      <c r="ESF311" s="271">
        <f>ESF310+1</f>
        <v>5</v>
      </c>
      <c r="ESG311" s="275" t="s">
        <v>218</v>
      </c>
      <c r="ESH311" s="271">
        <f>ESH310+1</f>
        <v>5</v>
      </c>
      <c r="ESI311" s="275" t="s">
        <v>218</v>
      </c>
      <c r="ESJ311" s="271">
        <f>ESJ310+1</f>
        <v>5</v>
      </c>
      <c r="ESK311" s="275" t="s">
        <v>218</v>
      </c>
      <c r="ESL311" s="271">
        <f>ESL310+1</f>
        <v>5</v>
      </c>
      <c r="ESM311" s="275" t="s">
        <v>218</v>
      </c>
      <c r="ESN311" s="271">
        <f>ESN310+1</f>
        <v>5</v>
      </c>
      <c r="ESO311" s="275" t="s">
        <v>218</v>
      </c>
      <c r="ESP311" s="271">
        <f>ESP310+1</f>
        <v>5</v>
      </c>
      <c r="ESQ311" s="275" t="s">
        <v>218</v>
      </c>
      <c r="ESR311" s="271">
        <f>ESR310+1</f>
        <v>5</v>
      </c>
      <c r="ESS311" s="275" t="s">
        <v>218</v>
      </c>
      <c r="EST311" s="271">
        <f>EST310+1</f>
        <v>5</v>
      </c>
      <c r="ESU311" s="275" t="s">
        <v>218</v>
      </c>
      <c r="ESV311" s="271">
        <f>ESV310+1</f>
        <v>5</v>
      </c>
      <c r="ESW311" s="275" t="s">
        <v>218</v>
      </c>
      <c r="ESX311" s="271">
        <f>ESX310+1</f>
        <v>5</v>
      </c>
      <c r="ESY311" s="275" t="s">
        <v>218</v>
      </c>
      <c r="ESZ311" s="271">
        <f>ESZ310+1</f>
        <v>5</v>
      </c>
      <c r="ETA311" s="275" t="s">
        <v>218</v>
      </c>
      <c r="ETB311" s="271">
        <f>ETB310+1</f>
        <v>5</v>
      </c>
      <c r="ETC311" s="275" t="s">
        <v>218</v>
      </c>
      <c r="ETD311" s="271">
        <f>ETD310+1</f>
        <v>5</v>
      </c>
      <c r="ETE311" s="275" t="s">
        <v>218</v>
      </c>
      <c r="ETF311" s="271">
        <f>ETF310+1</f>
        <v>5</v>
      </c>
      <c r="ETG311" s="275" t="s">
        <v>218</v>
      </c>
      <c r="ETH311" s="271">
        <f>ETH310+1</f>
        <v>5</v>
      </c>
      <c r="ETI311" s="275" t="s">
        <v>218</v>
      </c>
      <c r="ETJ311" s="271">
        <f>ETJ310+1</f>
        <v>5</v>
      </c>
      <c r="ETK311" s="275" t="s">
        <v>218</v>
      </c>
      <c r="ETL311" s="271">
        <f>ETL310+1</f>
        <v>5</v>
      </c>
      <c r="ETM311" s="275" t="s">
        <v>218</v>
      </c>
      <c r="ETN311" s="271">
        <f>ETN310+1</f>
        <v>5</v>
      </c>
      <c r="ETO311" s="275" t="s">
        <v>218</v>
      </c>
      <c r="ETP311" s="271">
        <f>ETP310+1</f>
        <v>5</v>
      </c>
      <c r="ETQ311" s="275" t="s">
        <v>218</v>
      </c>
      <c r="ETR311" s="271">
        <f>ETR310+1</f>
        <v>5</v>
      </c>
      <c r="ETS311" s="275" t="s">
        <v>218</v>
      </c>
      <c r="ETT311" s="271">
        <f>ETT310+1</f>
        <v>5</v>
      </c>
      <c r="ETU311" s="275" t="s">
        <v>218</v>
      </c>
      <c r="ETV311" s="271">
        <f>ETV310+1</f>
        <v>5</v>
      </c>
      <c r="ETW311" s="275" t="s">
        <v>218</v>
      </c>
      <c r="ETX311" s="271">
        <f>ETX310+1</f>
        <v>5</v>
      </c>
      <c r="ETY311" s="275" t="s">
        <v>218</v>
      </c>
      <c r="ETZ311" s="271">
        <f>ETZ310+1</f>
        <v>5</v>
      </c>
      <c r="EUA311" s="275" t="s">
        <v>218</v>
      </c>
      <c r="EUB311" s="271">
        <f>EUB310+1</f>
        <v>5</v>
      </c>
      <c r="EUC311" s="275" t="s">
        <v>218</v>
      </c>
      <c r="EUD311" s="271">
        <f>EUD310+1</f>
        <v>5</v>
      </c>
      <c r="EUE311" s="275" t="s">
        <v>218</v>
      </c>
      <c r="EUF311" s="271">
        <f>EUF310+1</f>
        <v>5</v>
      </c>
      <c r="EUG311" s="275" t="s">
        <v>218</v>
      </c>
      <c r="EUH311" s="271">
        <f>EUH310+1</f>
        <v>5</v>
      </c>
      <c r="EUI311" s="275" t="s">
        <v>218</v>
      </c>
      <c r="EUJ311" s="271">
        <f>EUJ310+1</f>
        <v>5</v>
      </c>
      <c r="EUK311" s="275" t="s">
        <v>218</v>
      </c>
      <c r="EUL311" s="271">
        <f>EUL310+1</f>
        <v>5</v>
      </c>
      <c r="EUM311" s="275" t="s">
        <v>218</v>
      </c>
      <c r="EUN311" s="271">
        <f>EUN310+1</f>
        <v>5</v>
      </c>
      <c r="EUO311" s="275" t="s">
        <v>218</v>
      </c>
      <c r="EUP311" s="271">
        <f>EUP310+1</f>
        <v>5</v>
      </c>
      <c r="EUQ311" s="275" t="s">
        <v>218</v>
      </c>
      <c r="EUR311" s="271">
        <f>EUR310+1</f>
        <v>5</v>
      </c>
      <c r="EUS311" s="275" t="s">
        <v>218</v>
      </c>
      <c r="EUT311" s="271">
        <f>EUT310+1</f>
        <v>5</v>
      </c>
      <c r="EUU311" s="275" t="s">
        <v>218</v>
      </c>
      <c r="EUV311" s="271">
        <f>EUV310+1</f>
        <v>5</v>
      </c>
      <c r="EUW311" s="275" t="s">
        <v>218</v>
      </c>
      <c r="EUX311" s="271">
        <f>EUX310+1</f>
        <v>5</v>
      </c>
      <c r="EUY311" s="275" t="s">
        <v>218</v>
      </c>
      <c r="EUZ311" s="271">
        <f>EUZ310+1</f>
        <v>5</v>
      </c>
      <c r="EVA311" s="275" t="s">
        <v>218</v>
      </c>
      <c r="EVB311" s="271">
        <f>EVB310+1</f>
        <v>5</v>
      </c>
      <c r="EVC311" s="275" t="s">
        <v>218</v>
      </c>
      <c r="EVD311" s="271">
        <f>EVD310+1</f>
        <v>5</v>
      </c>
      <c r="EVE311" s="275" t="s">
        <v>218</v>
      </c>
      <c r="EVF311" s="271">
        <f>EVF310+1</f>
        <v>5</v>
      </c>
      <c r="EVG311" s="275" t="s">
        <v>218</v>
      </c>
      <c r="EVH311" s="271">
        <f>EVH310+1</f>
        <v>5</v>
      </c>
      <c r="EVI311" s="275" t="s">
        <v>218</v>
      </c>
      <c r="EVJ311" s="271">
        <f>EVJ310+1</f>
        <v>5</v>
      </c>
      <c r="EVK311" s="275" t="s">
        <v>218</v>
      </c>
      <c r="EVL311" s="271">
        <f>EVL310+1</f>
        <v>5</v>
      </c>
      <c r="EVM311" s="275" t="s">
        <v>218</v>
      </c>
      <c r="EVN311" s="271">
        <f>EVN310+1</f>
        <v>5</v>
      </c>
      <c r="EVO311" s="275" t="s">
        <v>218</v>
      </c>
      <c r="EVP311" s="271">
        <f>EVP310+1</f>
        <v>5</v>
      </c>
      <c r="EVQ311" s="275" t="s">
        <v>218</v>
      </c>
      <c r="EVR311" s="271">
        <f>EVR310+1</f>
        <v>5</v>
      </c>
      <c r="EVS311" s="275" t="s">
        <v>218</v>
      </c>
      <c r="EVT311" s="271">
        <f>EVT310+1</f>
        <v>5</v>
      </c>
      <c r="EVU311" s="275" t="s">
        <v>218</v>
      </c>
      <c r="EVV311" s="271">
        <f>EVV310+1</f>
        <v>5</v>
      </c>
      <c r="EVW311" s="275" t="s">
        <v>218</v>
      </c>
      <c r="EVX311" s="271">
        <f>EVX310+1</f>
        <v>5</v>
      </c>
      <c r="EVY311" s="275" t="s">
        <v>218</v>
      </c>
      <c r="EVZ311" s="271">
        <f>EVZ310+1</f>
        <v>5</v>
      </c>
      <c r="EWA311" s="275" t="s">
        <v>218</v>
      </c>
      <c r="EWB311" s="271">
        <f>EWB310+1</f>
        <v>5</v>
      </c>
      <c r="EWC311" s="275" t="s">
        <v>218</v>
      </c>
      <c r="EWD311" s="271">
        <f>EWD310+1</f>
        <v>5</v>
      </c>
      <c r="EWE311" s="275" t="s">
        <v>218</v>
      </c>
      <c r="EWF311" s="271">
        <f>EWF310+1</f>
        <v>5</v>
      </c>
      <c r="EWG311" s="275" t="s">
        <v>218</v>
      </c>
      <c r="EWH311" s="271">
        <f>EWH310+1</f>
        <v>5</v>
      </c>
      <c r="EWI311" s="275" t="s">
        <v>218</v>
      </c>
      <c r="EWJ311" s="271">
        <f>EWJ310+1</f>
        <v>5</v>
      </c>
      <c r="EWK311" s="275" t="s">
        <v>218</v>
      </c>
      <c r="EWL311" s="271">
        <f>EWL310+1</f>
        <v>5</v>
      </c>
      <c r="EWM311" s="275" t="s">
        <v>218</v>
      </c>
      <c r="EWN311" s="271">
        <f>EWN310+1</f>
        <v>5</v>
      </c>
      <c r="EWO311" s="275" t="s">
        <v>218</v>
      </c>
      <c r="EWP311" s="271">
        <f>EWP310+1</f>
        <v>5</v>
      </c>
      <c r="EWQ311" s="275" t="s">
        <v>218</v>
      </c>
      <c r="EWR311" s="271">
        <f>EWR310+1</f>
        <v>5</v>
      </c>
      <c r="EWS311" s="275" t="s">
        <v>218</v>
      </c>
      <c r="EWT311" s="271">
        <f>EWT310+1</f>
        <v>5</v>
      </c>
      <c r="EWU311" s="275" t="s">
        <v>218</v>
      </c>
      <c r="EWV311" s="271">
        <f>EWV310+1</f>
        <v>5</v>
      </c>
      <c r="EWW311" s="275" t="s">
        <v>218</v>
      </c>
      <c r="EWX311" s="271">
        <f>EWX310+1</f>
        <v>5</v>
      </c>
      <c r="EWY311" s="275" t="s">
        <v>218</v>
      </c>
      <c r="EWZ311" s="271">
        <f>EWZ310+1</f>
        <v>5</v>
      </c>
      <c r="EXA311" s="275" t="s">
        <v>218</v>
      </c>
      <c r="EXB311" s="271">
        <f>EXB310+1</f>
        <v>5</v>
      </c>
      <c r="EXC311" s="275" t="s">
        <v>218</v>
      </c>
      <c r="EXD311" s="271">
        <f>EXD310+1</f>
        <v>5</v>
      </c>
      <c r="EXE311" s="275" t="s">
        <v>218</v>
      </c>
      <c r="EXF311" s="271">
        <f>EXF310+1</f>
        <v>5</v>
      </c>
      <c r="EXG311" s="275" t="s">
        <v>218</v>
      </c>
      <c r="EXH311" s="271">
        <f>EXH310+1</f>
        <v>5</v>
      </c>
      <c r="EXI311" s="275" t="s">
        <v>218</v>
      </c>
      <c r="EXJ311" s="271">
        <f>EXJ310+1</f>
        <v>5</v>
      </c>
      <c r="EXK311" s="275" t="s">
        <v>218</v>
      </c>
      <c r="EXL311" s="271">
        <f>EXL310+1</f>
        <v>5</v>
      </c>
      <c r="EXM311" s="275" t="s">
        <v>218</v>
      </c>
      <c r="EXN311" s="271">
        <f>EXN310+1</f>
        <v>5</v>
      </c>
      <c r="EXO311" s="275" t="s">
        <v>218</v>
      </c>
      <c r="EXP311" s="271">
        <f>EXP310+1</f>
        <v>5</v>
      </c>
      <c r="EXQ311" s="275" t="s">
        <v>218</v>
      </c>
      <c r="EXR311" s="271">
        <f>EXR310+1</f>
        <v>5</v>
      </c>
      <c r="EXS311" s="275" t="s">
        <v>218</v>
      </c>
      <c r="EXT311" s="271">
        <f>EXT310+1</f>
        <v>5</v>
      </c>
      <c r="EXU311" s="275" t="s">
        <v>218</v>
      </c>
      <c r="EXV311" s="271">
        <f>EXV310+1</f>
        <v>5</v>
      </c>
      <c r="EXW311" s="275" t="s">
        <v>218</v>
      </c>
      <c r="EXX311" s="271">
        <f>EXX310+1</f>
        <v>5</v>
      </c>
      <c r="EXY311" s="275" t="s">
        <v>218</v>
      </c>
      <c r="EXZ311" s="271">
        <f>EXZ310+1</f>
        <v>5</v>
      </c>
      <c r="EYA311" s="275" t="s">
        <v>218</v>
      </c>
      <c r="EYB311" s="271">
        <f>EYB310+1</f>
        <v>5</v>
      </c>
      <c r="EYC311" s="275" t="s">
        <v>218</v>
      </c>
      <c r="EYD311" s="271">
        <f>EYD310+1</f>
        <v>5</v>
      </c>
      <c r="EYE311" s="275" t="s">
        <v>218</v>
      </c>
      <c r="EYF311" s="271">
        <f>EYF310+1</f>
        <v>5</v>
      </c>
      <c r="EYG311" s="275" t="s">
        <v>218</v>
      </c>
      <c r="EYH311" s="271">
        <f>EYH310+1</f>
        <v>5</v>
      </c>
      <c r="EYI311" s="275" t="s">
        <v>218</v>
      </c>
      <c r="EYJ311" s="271">
        <f>EYJ310+1</f>
        <v>5</v>
      </c>
      <c r="EYK311" s="275" t="s">
        <v>218</v>
      </c>
      <c r="EYL311" s="271">
        <f>EYL310+1</f>
        <v>5</v>
      </c>
      <c r="EYM311" s="275" t="s">
        <v>218</v>
      </c>
      <c r="EYN311" s="271">
        <f>EYN310+1</f>
        <v>5</v>
      </c>
      <c r="EYO311" s="275" t="s">
        <v>218</v>
      </c>
      <c r="EYP311" s="271">
        <f>EYP310+1</f>
        <v>5</v>
      </c>
      <c r="EYQ311" s="275" t="s">
        <v>218</v>
      </c>
      <c r="EYR311" s="271">
        <f>EYR310+1</f>
        <v>5</v>
      </c>
      <c r="EYS311" s="275" t="s">
        <v>218</v>
      </c>
      <c r="EYT311" s="271">
        <f>EYT310+1</f>
        <v>5</v>
      </c>
      <c r="EYU311" s="275" t="s">
        <v>218</v>
      </c>
      <c r="EYV311" s="271">
        <f>EYV310+1</f>
        <v>5</v>
      </c>
      <c r="EYW311" s="275" t="s">
        <v>218</v>
      </c>
      <c r="EYX311" s="271">
        <f>EYX310+1</f>
        <v>5</v>
      </c>
      <c r="EYY311" s="275" t="s">
        <v>218</v>
      </c>
      <c r="EYZ311" s="271">
        <f>EYZ310+1</f>
        <v>5</v>
      </c>
      <c r="EZA311" s="275" t="s">
        <v>218</v>
      </c>
      <c r="EZB311" s="271">
        <f>EZB310+1</f>
        <v>5</v>
      </c>
      <c r="EZC311" s="275" t="s">
        <v>218</v>
      </c>
      <c r="EZD311" s="271">
        <f>EZD310+1</f>
        <v>5</v>
      </c>
      <c r="EZE311" s="275" t="s">
        <v>218</v>
      </c>
      <c r="EZF311" s="271">
        <f>EZF310+1</f>
        <v>5</v>
      </c>
      <c r="EZG311" s="275" t="s">
        <v>218</v>
      </c>
      <c r="EZH311" s="271">
        <f>EZH310+1</f>
        <v>5</v>
      </c>
      <c r="EZI311" s="275" t="s">
        <v>218</v>
      </c>
      <c r="EZJ311" s="271">
        <f>EZJ310+1</f>
        <v>5</v>
      </c>
      <c r="EZK311" s="275" t="s">
        <v>218</v>
      </c>
      <c r="EZL311" s="271">
        <f>EZL310+1</f>
        <v>5</v>
      </c>
      <c r="EZM311" s="275" t="s">
        <v>218</v>
      </c>
      <c r="EZN311" s="271">
        <f>EZN310+1</f>
        <v>5</v>
      </c>
      <c r="EZO311" s="275" t="s">
        <v>218</v>
      </c>
      <c r="EZP311" s="271">
        <f>EZP310+1</f>
        <v>5</v>
      </c>
      <c r="EZQ311" s="275" t="s">
        <v>218</v>
      </c>
      <c r="EZR311" s="271">
        <f>EZR310+1</f>
        <v>5</v>
      </c>
      <c r="EZS311" s="275" t="s">
        <v>218</v>
      </c>
      <c r="EZT311" s="271">
        <f>EZT310+1</f>
        <v>5</v>
      </c>
      <c r="EZU311" s="275" t="s">
        <v>218</v>
      </c>
      <c r="EZV311" s="271">
        <f>EZV310+1</f>
        <v>5</v>
      </c>
      <c r="EZW311" s="275" t="s">
        <v>218</v>
      </c>
      <c r="EZX311" s="271">
        <f>EZX310+1</f>
        <v>5</v>
      </c>
      <c r="EZY311" s="275" t="s">
        <v>218</v>
      </c>
      <c r="EZZ311" s="271">
        <f>EZZ310+1</f>
        <v>5</v>
      </c>
      <c r="FAA311" s="275" t="s">
        <v>218</v>
      </c>
      <c r="FAB311" s="271">
        <f>FAB310+1</f>
        <v>5</v>
      </c>
      <c r="FAC311" s="275" t="s">
        <v>218</v>
      </c>
      <c r="FAD311" s="271">
        <f>FAD310+1</f>
        <v>5</v>
      </c>
      <c r="FAE311" s="275" t="s">
        <v>218</v>
      </c>
      <c r="FAF311" s="271">
        <f>FAF310+1</f>
        <v>5</v>
      </c>
      <c r="FAG311" s="275" t="s">
        <v>218</v>
      </c>
      <c r="FAH311" s="271">
        <f>FAH310+1</f>
        <v>5</v>
      </c>
      <c r="FAI311" s="275" t="s">
        <v>218</v>
      </c>
      <c r="FAJ311" s="271">
        <f>FAJ310+1</f>
        <v>5</v>
      </c>
      <c r="FAK311" s="275" t="s">
        <v>218</v>
      </c>
      <c r="FAL311" s="271">
        <f>FAL310+1</f>
        <v>5</v>
      </c>
      <c r="FAM311" s="275" t="s">
        <v>218</v>
      </c>
      <c r="FAN311" s="271">
        <f>FAN310+1</f>
        <v>5</v>
      </c>
      <c r="FAO311" s="275" t="s">
        <v>218</v>
      </c>
      <c r="FAP311" s="271">
        <f>FAP310+1</f>
        <v>5</v>
      </c>
      <c r="FAQ311" s="275" t="s">
        <v>218</v>
      </c>
      <c r="FAR311" s="271">
        <f>FAR310+1</f>
        <v>5</v>
      </c>
      <c r="FAS311" s="275" t="s">
        <v>218</v>
      </c>
      <c r="FAT311" s="271">
        <f>FAT310+1</f>
        <v>5</v>
      </c>
      <c r="FAU311" s="275" t="s">
        <v>218</v>
      </c>
      <c r="FAV311" s="271">
        <f>FAV310+1</f>
        <v>5</v>
      </c>
      <c r="FAW311" s="275" t="s">
        <v>218</v>
      </c>
      <c r="FAX311" s="271">
        <f>FAX310+1</f>
        <v>5</v>
      </c>
      <c r="FAY311" s="275" t="s">
        <v>218</v>
      </c>
      <c r="FAZ311" s="271">
        <f>FAZ310+1</f>
        <v>5</v>
      </c>
      <c r="FBA311" s="275" t="s">
        <v>218</v>
      </c>
      <c r="FBB311" s="271">
        <f>FBB310+1</f>
        <v>5</v>
      </c>
      <c r="FBC311" s="275" t="s">
        <v>218</v>
      </c>
      <c r="FBD311" s="271">
        <f>FBD310+1</f>
        <v>5</v>
      </c>
      <c r="FBE311" s="275" t="s">
        <v>218</v>
      </c>
      <c r="FBF311" s="271">
        <f>FBF310+1</f>
        <v>5</v>
      </c>
      <c r="FBG311" s="275" t="s">
        <v>218</v>
      </c>
      <c r="FBH311" s="271">
        <f>FBH310+1</f>
        <v>5</v>
      </c>
      <c r="FBI311" s="275" t="s">
        <v>218</v>
      </c>
      <c r="FBJ311" s="271">
        <f>FBJ310+1</f>
        <v>5</v>
      </c>
      <c r="FBK311" s="275" t="s">
        <v>218</v>
      </c>
      <c r="FBL311" s="271">
        <f>FBL310+1</f>
        <v>5</v>
      </c>
      <c r="FBM311" s="275" t="s">
        <v>218</v>
      </c>
      <c r="FBN311" s="271">
        <f>FBN310+1</f>
        <v>5</v>
      </c>
      <c r="FBO311" s="275" t="s">
        <v>218</v>
      </c>
      <c r="FBP311" s="271">
        <f>FBP310+1</f>
        <v>5</v>
      </c>
      <c r="FBQ311" s="275" t="s">
        <v>218</v>
      </c>
      <c r="FBR311" s="271">
        <f>FBR310+1</f>
        <v>5</v>
      </c>
      <c r="FBS311" s="275" t="s">
        <v>218</v>
      </c>
      <c r="FBT311" s="271">
        <f>FBT310+1</f>
        <v>5</v>
      </c>
      <c r="FBU311" s="275" t="s">
        <v>218</v>
      </c>
      <c r="FBV311" s="271">
        <f>FBV310+1</f>
        <v>5</v>
      </c>
      <c r="FBW311" s="275" t="s">
        <v>218</v>
      </c>
      <c r="FBX311" s="271">
        <f>FBX310+1</f>
        <v>5</v>
      </c>
      <c r="FBY311" s="275" t="s">
        <v>218</v>
      </c>
      <c r="FBZ311" s="271">
        <f>FBZ310+1</f>
        <v>5</v>
      </c>
      <c r="FCA311" s="275" t="s">
        <v>218</v>
      </c>
      <c r="FCB311" s="271">
        <f>FCB310+1</f>
        <v>5</v>
      </c>
      <c r="FCC311" s="275" t="s">
        <v>218</v>
      </c>
      <c r="FCD311" s="271">
        <f>FCD310+1</f>
        <v>5</v>
      </c>
      <c r="FCE311" s="275" t="s">
        <v>218</v>
      </c>
      <c r="FCF311" s="271">
        <f>FCF310+1</f>
        <v>5</v>
      </c>
      <c r="FCG311" s="275" t="s">
        <v>218</v>
      </c>
      <c r="FCH311" s="271">
        <f>FCH310+1</f>
        <v>5</v>
      </c>
      <c r="FCI311" s="275" t="s">
        <v>218</v>
      </c>
      <c r="FCJ311" s="271">
        <f>FCJ310+1</f>
        <v>5</v>
      </c>
      <c r="FCK311" s="275" t="s">
        <v>218</v>
      </c>
      <c r="FCL311" s="271">
        <f>FCL310+1</f>
        <v>5</v>
      </c>
      <c r="FCM311" s="275" t="s">
        <v>218</v>
      </c>
      <c r="FCN311" s="271">
        <f>FCN310+1</f>
        <v>5</v>
      </c>
      <c r="FCO311" s="275" t="s">
        <v>218</v>
      </c>
      <c r="FCP311" s="271">
        <f>FCP310+1</f>
        <v>5</v>
      </c>
      <c r="FCQ311" s="275" t="s">
        <v>218</v>
      </c>
      <c r="FCR311" s="271">
        <f>FCR310+1</f>
        <v>5</v>
      </c>
      <c r="FCS311" s="275" t="s">
        <v>218</v>
      </c>
      <c r="FCT311" s="271">
        <f>FCT310+1</f>
        <v>5</v>
      </c>
      <c r="FCU311" s="275" t="s">
        <v>218</v>
      </c>
      <c r="FCV311" s="271">
        <f>FCV310+1</f>
        <v>5</v>
      </c>
      <c r="FCW311" s="275" t="s">
        <v>218</v>
      </c>
      <c r="FCX311" s="271">
        <f>FCX310+1</f>
        <v>5</v>
      </c>
      <c r="FCY311" s="275" t="s">
        <v>218</v>
      </c>
      <c r="FCZ311" s="271">
        <f>FCZ310+1</f>
        <v>5</v>
      </c>
      <c r="FDA311" s="275" t="s">
        <v>218</v>
      </c>
      <c r="FDB311" s="271">
        <f>FDB310+1</f>
        <v>5</v>
      </c>
      <c r="FDC311" s="275" t="s">
        <v>218</v>
      </c>
      <c r="FDD311" s="271">
        <f>FDD310+1</f>
        <v>5</v>
      </c>
      <c r="FDE311" s="275" t="s">
        <v>218</v>
      </c>
      <c r="FDF311" s="271">
        <f>FDF310+1</f>
        <v>5</v>
      </c>
      <c r="FDG311" s="275" t="s">
        <v>218</v>
      </c>
      <c r="FDH311" s="271">
        <f>FDH310+1</f>
        <v>5</v>
      </c>
      <c r="FDI311" s="275" t="s">
        <v>218</v>
      </c>
      <c r="FDJ311" s="271">
        <f>FDJ310+1</f>
        <v>5</v>
      </c>
      <c r="FDK311" s="275" t="s">
        <v>218</v>
      </c>
      <c r="FDL311" s="271">
        <f>FDL310+1</f>
        <v>5</v>
      </c>
      <c r="FDM311" s="275" t="s">
        <v>218</v>
      </c>
      <c r="FDN311" s="271">
        <f>FDN310+1</f>
        <v>5</v>
      </c>
      <c r="FDO311" s="275" t="s">
        <v>218</v>
      </c>
      <c r="FDP311" s="271">
        <f>FDP310+1</f>
        <v>5</v>
      </c>
      <c r="FDQ311" s="275" t="s">
        <v>218</v>
      </c>
      <c r="FDR311" s="271">
        <f>FDR310+1</f>
        <v>5</v>
      </c>
      <c r="FDS311" s="275" t="s">
        <v>218</v>
      </c>
      <c r="FDT311" s="271">
        <f>FDT310+1</f>
        <v>5</v>
      </c>
      <c r="FDU311" s="275" t="s">
        <v>218</v>
      </c>
      <c r="FDV311" s="271">
        <f>FDV310+1</f>
        <v>5</v>
      </c>
      <c r="FDW311" s="275" t="s">
        <v>218</v>
      </c>
      <c r="FDX311" s="271">
        <f>FDX310+1</f>
        <v>5</v>
      </c>
      <c r="FDY311" s="275" t="s">
        <v>218</v>
      </c>
      <c r="FDZ311" s="271">
        <f>FDZ310+1</f>
        <v>5</v>
      </c>
      <c r="FEA311" s="275" t="s">
        <v>218</v>
      </c>
      <c r="FEB311" s="271">
        <f>FEB310+1</f>
        <v>5</v>
      </c>
      <c r="FEC311" s="275" t="s">
        <v>218</v>
      </c>
      <c r="FED311" s="271">
        <f>FED310+1</f>
        <v>5</v>
      </c>
      <c r="FEE311" s="275" t="s">
        <v>218</v>
      </c>
      <c r="FEF311" s="271">
        <f>FEF310+1</f>
        <v>5</v>
      </c>
      <c r="FEG311" s="275" t="s">
        <v>218</v>
      </c>
      <c r="FEH311" s="271">
        <f>FEH310+1</f>
        <v>5</v>
      </c>
      <c r="FEI311" s="275" t="s">
        <v>218</v>
      </c>
      <c r="FEJ311" s="271">
        <f>FEJ310+1</f>
        <v>5</v>
      </c>
      <c r="FEK311" s="275" t="s">
        <v>218</v>
      </c>
      <c r="FEL311" s="271">
        <f>FEL310+1</f>
        <v>5</v>
      </c>
      <c r="FEM311" s="275" t="s">
        <v>218</v>
      </c>
      <c r="FEN311" s="271">
        <f>FEN310+1</f>
        <v>5</v>
      </c>
      <c r="FEO311" s="275" t="s">
        <v>218</v>
      </c>
      <c r="FEP311" s="271">
        <f>FEP310+1</f>
        <v>5</v>
      </c>
      <c r="FEQ311" s="275" t="s">
        <v>218</v>
      </c>
      <c r="FER311" s="271">
        <f>FER310+1</f>
        <v>5</v>
      </c>
      <c r="FES311" s="275" t="s">
        <v>218</v>
      </c>
      <c r="FET311" s="271">
        <f>FET310+1</f>
        <v>5</v>
      </c>
      <c r="FEU311" s="275" t="s">
        <v>218</v>
      </c>
      <c r="FEV311" s="271">
        <f>FEV310+1</f>
        <v>5</v>
      </c>
      <c r="FEW311" s="275" t="s">
        <v>218</v>
      </c>
      <c r="FEX311" s="271">
        <f>FEX310+1</f>
        <v>5</v>
      </c>
      <c r="FEY311" s="275" t="s">
        <v>218</v>
      </c>
      <c r="FEZ311" s="271">
        <f>FEZ310+1</f>
        <v>5</v>
      </c>
      <c r="FFA311" s="275" t="s">
        <v>218</v>
      </c>
      <c r="FFB311" s="271">
        <f>FFB310+1</f>
        <v>5</v>
      </c>
      <c r="FFC311" s="275" t="s">
        <v>218</v>
      </c>
      <c r="FFD311" s="271">
        <f>FFD310+1</f>
        <v>5</v>
      </c>
      <c r="FFE311" s="275" t="s">
        <v>218</v>
      </c>
      <c r="FFF311" s="271">
        <f>FFF310+1</f>
        <v>5</v>
      </c>
      <c r="FFG311" s="275" t="s">
        <v>218</v>
      </c>
      <c r="FFH311" s="271">
        <f>FFH310+1</f>
        <v>5</v>
      </c>
      <c r="FFI311" s="275" t="s">
        <v>218</v>
      </c>
      <c r="FFJ311" s="271">
        <f>FFJ310+1</f>
        <v>5</v>
      </c>
      <c r="FFK311" s="275" t="s">
        <v>218</v>
      </c>
      <c r="FFL311" s="271">
        <f>FFL310+1</f>
        <v>5</v>
      </c>
      <c r="FFM311" s="275" t="s">
        <v>218</v>
      </c>
      <c r="FFN311" s="271">
        <f>FFN310+1</f>
        <v>5</v>
      </c>
      <c r="FFO311" s="275" t="s">
        <v>218</v>
      </c>
      <c r="FFP311" s="271">
        <f>FFP310+1</f>
        <v>5</v>
      </c>
      <c r="FFQ311" s="275" t="s">
        <v>218</v>
      </c>
      <c r="FFR311" s="271">
        <f>FFR310+1</f>
        <v>5</v>
      </c>
      <c r="FFS311" s="275" t="s">
        <v>218</v>
      </c>
      <c r="FFT311" s="271">
        <f>FFT310+1</f>
        <v>5</v>
      </c>
      <c r="FFU311" s="275" t="s">
        <v>218</v>
      </c>
      <c r="FFV311" s="271">
        <f>FFV310+1</f>
        <v>5</v>
      </c>
      <c r="FFW311" s="275" t="s">
        <v>218</v>
      </c>
      <c r="FFX311" s="271">
        <f>FFX310+1</f>
        <v>5</v>
      </c>
      <c r="FFY311" s="275" t="s">
        <v>218</v>
      </c>
      <c r="FFZ311" s="271">
        <f>FFZ310+1</f>
        <v>5</v>
      </c>
      <c r="FGA311" s="275" t="s">
        <v>218</v>
      </c>
      <c r="FGB311" s="271">
        <f>FGB310+1</f>
        <v>5</v>
      </c>
      <c r="FGC311" s="275" t="s">
        <v>218</v>
      </c>
      <c r="FGD311" s="271">
        <f>FGD310+1</f>
        <v>5</v>
      </c>
      <c r="FGE311" s="275" t="s">
        <v>218</v>
      </c>
      <c r="FGF311" s="271">
        <f>FGF310+1</f>
        <v>5</v>
      </c>
      <c r="FGG311" s="275" t="s">
        <v>218</v>
      </c>
      <c r="FGH311" s="271">
        <f>FGH310+1</f>
        <v>5</v>
      </c>
      <c r="FGI311" s="275" t="s">
        <v>218</v>
      </c>
      <c r="FGJ311" s="271">
        <f>FGJ310+1</f>
        <v>5</v>
      </c>
      <c r="FGK311" s="275" t="s">
        <v>218</v>
      </c>
      <c r="FGL311" s="271">
        <f>FGL310+1</f>
        <v>5</v>
      </c>
      <c r="FGM311" s="275" t="s">
        <v>218</v>
      </c>
      <c r="FGN311" s="271">
        <f>FGN310+1</f>
        <v>5</v>
      </c>
      <c r="FGO311" s="275" t="s">
        <v>218</v>
      </c>
      <c r="FGP311" s="271">
        <f>FGP310+1</f>
        <v>5</v>
      </c>
      <c r="FGQ311" s="275" t="s">
        <v>218</v>
      </c>
      <c r="FGR311" s="271">
        <f>FGR310+1</f>
        <v>5</v>
      </c>
      <c r="FGS311" s="275" t="s">
        <v>218</v>
      </c>
      <c r="FGT311" s="271">
        <f>FGT310+1</f>
        <v>5</v>
      </c>
      <c r="FGU311" s="275" t="s">
        <v>218</v>
      </c>
      <c r="FGV311" s="271">
        <f>FGV310+1</f>
        <v>5</v>
      </c>
      <c r="FGW311" s="275" t="s">
        <v>218</v>
      </c>
      <c r="FGX311" s="271">
        <f>FGX310+1</f>
        <v>5</v>
      </c>
      <c r="FGY311" s="275" t="s">
        <v>218</v>
      </c>
      <c r="FGZ311" s="271">
        <f>FGZ310+1</f>
        <v>5</v>
      </c>
      <c r="FHA311" s="275" t="s">
        <v>218</v>
      </c>
      <c r="FHB311" s="271">
        <f>FHB310+1</f>
        <v>5</v>
      </c>
      <c r="FHC311" s="275" t="s">
        <v>218</v>
      </c>
      <c r="FHD311" s="271">
        <f>FHD310+1</f>
        <v>5</v>
      </c>
      <c r="FHE311" s="275" t="s">
        <v>218</v>
      </c>
      <c r="FHF311" s="271">
        <f>FHF310+1</f>
        <v>5</v>
      </c>
      <c r="FHG311" s="275" t="s">
        <v>218</v>
      </c>
      <c r="FHH311" s="271">
        <f>FHH310+1</f>
        <v>5</v>
      </c>
      <c r="FHI311" s="275" t="s">
        <v>218</v>
      </c>
      <c r="FHJ311" s="271">
        <f>FHJ310+1</f>
        <v>5</v>
      </c>
      <c r="FHK311" s="275" t="s">
        <v>218</v>
      </c>
      <c r="FHL311" s="271">
        <f>FHL310+1</f>
        <v>5</v>
      </c>
      <c r="FHM311" s="275" t="s">
        <v>218</v>
      </c>
      <c r="FHN311" s="271">
        <f>FHN310+1</f>
        <v>5</v>
      </c>
      <c r="FHO311" s="275" t="s">
        <v>218</v>
      </c>
      <c r="FHP311" s="271">
        <f>FHP310+1</f>
        <v>5</v>
      </c>
      <c r="FHQ311" s="275" t="s">
        <v>218</v>
      </c>
      <c r="FHR311" s="271">
        <f>FHR310+1</f>
        <v>5</v>
      </c>
      <c r="FHS311" s="275" t="s">
        <v>218</v>
      </c>
      <c r="FHT311" s="271">
        <f>FHT310+1</f>
        <v>5</v>
      </c>
      <c r="FHU311" s="275" t="s">
        <v>218</v>
      </c>
      <c r="FHV311" s="271">
        <f>FHV310+1</f>
        <v>5</v>
      </c>
      <c r="FHW311" s="275" t="s">
        <v>218</v>
      </c>
      <c r="FHX311" s="271">
        <f>FHX310+1</f>
        <v>5</v>
      </c>
      <c r="FHY311" s="275" t="s">
        <v>218</v>
      </c>
      <c r="FHZ311" s="271">
        <f>FHZ310+1</f>
        <v>5</v>
      </c>
      <c r="FIA311" s="275" t="s">
        <v>218</v>
      </c>
      <c r="FIB311" s="271">
        <f>FIB310+1</f>
        <v>5</v>
      </c>
      <c r="FIC311" s="275" t="s">
        <v>218</v>
      </c>
      <c r="FID311" s="271">
        <f>FID310+1</f>
        <v>5</v>
      </c>
      <c r="FIE311" s="275" t="s">
        <v>218</v>
      </c>
      <c r="FIF311" s="271">
        <f>FIF310+1</f>
        <v>5</v>
      </c>
      <c r="FIG311" s="275" t="s">
        <v>218</v>
      </c>
      <c r="FIH311" s="271">
        <f>FIH310+1</f>
        <v>5</v>
      </c>
      <c r="FII311" s="275" t="s">
        <v>218</v>
      </c>
      <c r="FIJ311" s="271">
        <f>FIJ310+1</f>
        <v>5</v>
      </c>
      <c r="FIK311" s="275" t="s">
        <v>218</v>
      </c>
      <c r="FIL311" s="271">
        <f>FIL310+1</f>
        <v>5</v>
      </c>
      <c r="FIM311" s="275" t="s">
        <v>218</v>
      </c>
      <c r="FIN311" s="271">
        <f>FIN310+1</f>
        <v>5</v>
      </c>
      <c r="FIO311" s="275" t="s">
        <v>218</v>
      </c>
      <c r="FIP311" s="271">
        <f>FIP310+1</f>
        <v>5</v>
      </c>
      <c r="FIQ311" s="275" t="s">
        <v>218</v>
      </c>
      <c r="FIR311" s="271">
        <f>FIR310+1</f>
        <v>5</v>
      </c>
      <c r="FIS311" s="275" t="s">
        <v>218</v>
      </c>
      <c r="FIT311" s="271">
        <f>FIT310+1</f>
        <v>5</v>
      </c>
      <c r="FIU311" s="275" t="s">
        <v>218</v>
      </c>
      <c r="FIV311" s="271">
        <f>FIV310+1</f>
        <v>5</v>
      </c>
      <c r="FIW311" s="275" t="s">
        <v>218</v>
      </c>
      <c r="FIX311" s="271">
        <f>FIX310+1</f>
        <v>5</v>
      </c>
      <c r="FIY311" s="275" t="s">
        <v>218</v>
      </c>
      <c r="FIZ311" s="271">
        <f>FIZ310+1</f>
        <v>5</v>
      </c>
      <c r="FJA311" s="275" t="s">
        <v>218</v>
      </c>
      <c r="FJB311" s="271">
        <f>FJB310+1</f>
        <v>5</v>
      </c>
      <c r="FJC311" s="275" t="s">
        <v>218</v>
      </c>
      <c r="FJD311" s="271">
        <f>FJD310+1</f>
        <v>5</v>
      </c>
      <c r="FJE311" s="275" t="s">
        <v>218</v>
      </c>
      <c r="FJF311" s="271">
        <f>FJF310+1</f>
        <v>5</v>
      </c>
      <c r="FJG311" s="275" t="s">
        <v>218</v>
      </c>
      <c r="FJH311" s="271">
        <f>FJH310+1</f>
        <v>5</v>
      </c>
      <c r="FJI311" s="275" t="s">
        <v>218</v>
      </c>
      <c r="FJJ311" s="271">
        <f>FJJ310+1</f>
        <v>5</v>
      </c>
      <c r="FJK311" s="275" t="s">
        <v>218</v>
      </c>
      <c r="FJL311" s="271">
        <f>FJL310+1</f>
        <v>5</v>
      </c>
      <c r="FJM311" s="275" t="s">
        <v>218</v>
      </c>
      <c r="FJN311" s="271">
        <f>FJN310+1</f>
        <v>5</v>
      </c>
      <c r="FJO311" s="275" t="s">
        <v>218</v>
      </c>
      <c r="FJP311" s="271">
        <f>FJP310+1</f>
        <v>5</v>
      </c>
      <c r="FJQ311" s="275" t="s">
        <v>218</v>
      </c>
      <c r="FJR311" s="271">
        <f>FJR310+1</f>
        <v>5</v>
      </c>
      <c r="FJS311" s="275" t="s">
        <v>218</v>
      </c>
      <c r="FJT311" s="271">
        <f>FJT310+1</f>
        <v>5</v>
      </c>
      <c r="FJU311" s="275" t="s">
        <v>218</v>
      </c>
      <c r="FJV311" s="271">
        <f>FJV310+1</f>
        <v>5</v>
      </c>
      <c r="FJW311" s="275" t="s">
        <v>218</v>
      </c>
      <c r="FJX311" s="271">
        <f>FJX310+1</f>
        <v>5</v>
      </c>
      <c r="FJY311" s="275" t="s">
        <v>218</v>
      </c>
      <c r="FJZ311" s="271">
        <f>FJZ310+1</f>
        <v>5</v>
      </c>
      <c r="FKA311" s="275" t="s">
        <v>218</v>
      </c>
      <c r="FKB311" s="271">
        <f>FKB310+1</f>
        <v>5</v>
      </c>
      <c r="FKC311" s="275" t="s">
        <v>218</v>
      </c>
      <c r="FKD311" s="271">
        <f>FKD310+1</f>
        <v>5</v>
      </c>
      <c r="FKE311" s="275" t="s">
        <v>218</v>
      </c>
      <c r="FKF311" s="271">
        <f>FKF310+1</f>
        <v>5</v>
      </c>
      <c r="FKG311" s="275" t="s">
        <v>218</v>
      </c>
      <c r="FKH311" s="271">
        <f>FKH310+1</f>
        <v>5</v>
      </c>
      <c r="FKI311" s="275" t="s">
        <v>218</v>
      </c>
      <c r="FKJ311" s="271">
        <f>FKJ310+1</f>
        <v>5</v>
      </c>
      <c r="FKK311" s="275" t="s">
        <v>218</v>
      </c>
      <c r="FKL311" s="271">
        <f>FKL310+1</f>
        <v>5</v>
      </c>
      <c r="FKM311" s="275" t="s">
        <v>218</v>
      </c>
      <c r="FKN311" s="271">
        <f>FKN310+1</f>
        <v>5</v>
      </c>
      <c r="FKO311" s="275" t="s">
        <v>218</v>
      </c>
      <c r="FKP311" s="271">
        <f>FKP310+1</f>
        <v>5</v>
      </c>
      <c r="FKQ311" s="275" t="s">
        <v>218</v>
      </c>
      <c r="FKR311" s="271">
        <f>FKR310+1</f>
        <v>5</v>
      </c>
      <c r="FKS311" s="275" t="s">
        <v>218</v>
      </c>
      <c r="FKT311" s="271">
        <f>FKT310+1</f>
        <v>5</v>
      </c>
      <c r="FKU311" s="275" t="s">
        <v>218</v>
      </c>
      <c r="FKV311" s="271">
        <f>FKV310+1</f>
        <v>5</v>
      </c>
      <c r="FKW311" s="275" t="s">
        <v>218</v>
      </c>
      <c r="FKX311" s="271">
        <f>FKX310+1</f>
        <v>5</v>
      </c>
      <c r="FKY311" s="275" t="s">
        <v>218</v>
      </c>
      <c r="FKZ311" s="271">
        <f>FKZ310+1</f>
        <v>5</v>
      </c>
      <c r="FLA311" s="275" t="s">
        <v>218</v>
      </c>
      <c r="FLB311" s="271">
        <f>FLB310+1</f>
        <v>5</v>
      </c>
      <c r="FLC311" s="275" t="s">
        <v>218</v>
      </c>
      <c r="FLD311" s="271">
        <f>FLD310+1</f>
        <v>5</v>
      </c>
      <c r="FLE311" s="275" t="s">
        <v>218</v>
      </c>
      <c r="FLF311" s="271">
        <f>FLF310+1</f>
        <v>5</v>
      </c>
      <c r="FLG311" s="275" t="s">
        <v>218</v>
      </c>
      <c r="FLH311" s="271">
        <f>FLH310+1</f>
        <v>5</v>
      </c>
      <c r="FLI311" s="275" t="s">
        <v>218</v>
      </c>
      <c r="FLJ311" s="271">
        <f>FLJ310+1</f>
        <v>5</v>
      </c>
      <c r="FLK311" s="275" t="s">
        <v>218</v>
      </c>
      <c r="FLL311" s="271">
        <f>FLL310+1</f>
        <v>5</v>
      </c>
      <c r="FLM311" s="275" t="s">
        <v>218</v>
      </c>
      <c r="FLN311" s="271">
        <f>FLN310+1</f>
        <v>5</v>
      </c>
      <c r="FLO311" s="275" t="s">
        <v>218</v>
      </c>
      <c r="FLP311" s="271">
        <f>FLP310+1</f>
        <v>5</v>
      </c>
      <c r="FLQ311" s="275" t="s">
        <v>218</v>
      </c>
      <c r="FLR311" s="271">
        <f>FLR310+1</f>
        <v>5</v>
      </c>
      <c r="FLS311" s="275" t="s">
        <v>218</v>
      </c>
      <c r="FLT311" s="271">
        <f>FLT310+1</f>
        <v>5</v>
      </c>
      <c r="FLU311" s="275" t="s">
        <v>218</v>
      </c>
      <c r="FLV311" s="271">
        <f>FLV310+1</f>
        <v>5</v>
      </c>
      <c r="FLW311" s="275" t="s">
        <v>218</v>
      </c>
      <c r="FLX311" s="271">
        <f>FLX310+1</f>
        <v>5</v>
      </c>
      <c r="FLY311" s="275" t="s">
        <v>218</v>
      </c>
      <c r="FLZ311" s="271">
        <f>FLZ310+1</f>
        <v>5</v>
      </c>
      <c r="FMA311" s="275" t="s">
        <v>218</v>
      </c>
      <c r="FMB311" s="271">
        <f>FMB310+1</f>
        <v>5</v>
      </c>
      <c r="FMC311" s="275" t="s">
        <v>218</v>
      </c>
      <c r="FMD311" s="271">
        <f>FMD310+1</f>
        <v>5</v>
      </c>
      <c r="FME311" s="275" t="s">
        <v>218</v>
      </c>
      <c r="FMF311" s="271">
        <f>FMF310+1</f>
        <v>5</v>
      </c>
      <c r="FMG311" s="275" t="s">
        <v>218</v>
      </c>
      <c r="FMH311" s="271">
        <f>FMH310+1</f>
        <v>5</v>
      </c>
      <c r="FMI311" s="275" t="s">
        <v>218</v>
      </c>
      <c r="FMJ311" s="271">
        <f>FMJ310+1</f>
        <v>5</v>
      </c>
      <c r="FMK311" s="275" t="s">
        <v>218</v>
      </c>
      <c r="FML311" s="271">
        <f>FML310+1</f>
        <v>5</v>
      </c>
      <c r="FMM311" s="275" t="s">
        <v>218</v>
      </c>
      <c r="FMN311" s="271">
        <f>FMN310+1</f>
        <v>5</v>
      </c>
      <c r="FMO311" s="275" t="s">
        <v>218</v>
      </c>
      <c r="FMP311" s="271">
        <f>FMP310+1</f>
        <v>5</v>
      </c>
      <c r="FMQ311" s="275" t="s">
        <v>218</v>
      </c>
      <c r="FMR311" s="271">
        <f>FMR310+1</f>
        <v>5</v>
      </c>
      <c r="FMS311" s="275" t="s">
        <v>218</v>
      </c>
      <c r="FMT311" s="271">
        <f>FMT310+1</f>
        <v>5</v>
      </c>
      <c r="FMU311" s="275" t="s">
        <v>218</v>
      </c>
      <c r="FMV311" s="271">
        <f>FMV310+1</f>
        <v>5</v>
      </c>
      <c r="FMW311" s="275" t="s">
        <v>218</v>
      </c>
      <c r="FMX311" s="271">
        <f>FMX310+1</f>
        <v>5</v>
      </c>
      <c r="FMY311" s="275" t="s">
        <v>218</v>
      </c>
      <c r="FMZ311" s="271">
        <f>FMZ310+1</f>
        <v>5</v>
      </c>
      <c r="FNA311" s="275" t="s">
        <v>218</v>
      </c>
      <c r="FNB311" s="271">
        <f>FNB310+1</f>
        <v>5</v>
      </c>
      <c r="FNC311" s="275" t="s">
        <v>218</v>
      </c>
      <c r="FND311" s="271">
        <f>FND310+1</f>
        <v>5</v>
      </c>
      <c r="FNE311" s="275" t="s">
        <v>218</v>
      </c>
      <c r="FNF311" s="271">
        <f>FNF310+1</f>
        <v>5</v>
      </c>
      <c r="FNG311" s="275" t="s">
        <v>218</v>
      </c>
      <c r="FNH311" s="271">
        <f>FNH310+1</f>
        <v>5</v>
      </c>
      <c r="FNI311" s="275" t="s">
        <v>218</v>
      </c>
      <c r="FNJ311" s="271">
        <f>FNJ310+1</f>
        <v>5</v>
      </c>
      <c r="FNK311" s="275" t="s">
        <v>218</v>
      </c>
      <c r="FNL311" s="271">
        <f>FNL310+1</f>
        <v>5</v>
      </c>
      <c r="FNM311" s="275" t="s">
        <v>218</v>
      </c>
      <c r="FNN311" s="271">
        <f>FNN310+1</f>
        <v>5</v>
      </c>
      <c r="FNO311" s="275" t="s">
        <v>218</v>
      </c>
      <c r="FNP311" s="271">
        <f>FNP310+1</f>
        <v>5</v>
      </c>
      <c r="FNQ311" s="275" t="s">
        <v>218</v>
      </c>
      <c r="FNR311" s="271">
        <f>FNR310+1</f>
        <v>5</v>
      </c>
      <c r="FNS311" s="275" t="s">
        <v>218</v>
      </c>
      <c r="FNT311" s="271">
        <f>FNT310+1</f>
        <v>5</v>
      </c>
      <c r="FNU311" s="275" t="s">
        <v>218</v>
      </c>
      <c r="FNV311" s="271">
        <f>FNV310+1</f>
        <v>5</v>
      </c>
      <c r="FNW311" s="275" t="s">
        <v>218</v>
      </c>
      <c r="FNX311" s="271">
        <f>FNX310+1</f>
        <v>5</v>
      </c>
      <c r="FNY311" s="275" t="s">
        <v>218</v>
      </c>
      <c r="FNZ311" s="271">
        <f>FNZ310+1</f>
        <v>5</v>
      </c>
      <c r="FOA311" s="275" t="s">
        <v>218</v>
      </c>
      <c r="FOB311" s="271">
        <f>FOB310+1</f>
        <v>5</v>
      </c>
      <c r="FOC311" s="275" t="s">
        <v>218</v>
      </c>
      <c r="FOD311" s="271">
        <f>FOD310+1</f>
        <v>5</v>
      </c>
      <c r="FOE311" s="275" t="s">
        <v>218</v>
      </c>
      <c r="FOF311" s="271">
        <f>FOF310+1</f>
        <v>5</v>
      </c>
      <c r="FOG311" s="275" t="s">
        <v>218</v>
      </c>
      <c r="FOH311" s="271">
        <f>FOH310+1</f>
        <v>5</v>
      </c>
      <c r="FOI311" s="275" t="s">
        <v>218</v>
      </c>
      <c r="FOJ311" s="271">
        <f>FOJ310+1</f>
        <v>5</v>
      </c>
      <c r="FOK311" s="275" t="s">
        <v>218</v>
      </c>
      <c r="FOL311" s="271">
        <f>FOL310+1</f>
        <v>5</v>
      </c>
      <c r="FOM311" s="275" t="s">
        <v>218</v>
      </c>
      <c r="FON311" s="271">
        <f>FON310+1</f>
        <v>5</v>
      </c>
      <c r="FOO311" s="275" t="s">
        <v>218</v>
      </c>
      <c r="FOP311" s="271">
        <f>FOP310+1</f>
        <v>5</v>
      </c>
      <c r="FOQ311" s="275" t="s">
        <v>218</v>
      </c>
      <c r="FOR311" s="271">
        <f>FOR310+1</f>
        <v>5</v>
      </c>
      <c r="FOS311" s="275" t="s">
        <v>218</v>
      </c>
      <c r="FOT311" s="271">
        <f>FOT310+1</f>
        <v>5</v>
      </c>
      <c r="FOU311" s="275" t="s">
        <v>218</v>
      </c>
      <c r="FOV311" s="271">
        <f>FOV310+1</f>
        <v>5</v>
      </c>
      <c r="FOW311" s="275" t="s">
        <v>218</v>
      </c>
      <c r="FOX311" s="271">
        <f>FOX310+1</f>
        <v>5</v>
      </c>
      <c r="FOY311" s="275" t="s">
        <v>218</v>
      </c>
      <c r="FOZ311" s="271">
        <f>FOZ310+1</f>
        <v>5</v>
      </c>
      <c r="FPA311" s="275" t="s">
        <v>218</v>
      </c>
      <c r="FPB311" s="271">
        <f>FPB310+1</f>
        <v>5</v>
      </c>
      <c r="FPC311" s="275" t="s">
        <v>218</v>
      </c>
      <c r="FPD311" s="271">
        <f>FPD310+1</f>
        <v>5</v>
      </c>
      <c r="FPE311" s="275" t="s">
        <v>218</v>
      </c>
      <c r="FPF311" s="271">
        <f>FPF310+1</f>
        <v>5</v>
      </c>
      <c r="FPG311" s="275" t="s">
        <v>218</v>
      </c>
      <c r="FPH311" s="271">
        <f>FPH310+1</f>
        <v>5</v>
      </c>
      <c r="FPI311" s="275" t="s">
        <v>218</v>
      </c>
      <c r="FPJ311" s="271">
        <f>FPJ310+1</f>
        <v>5</v>
      </c>
      <c r="FPK311" s="275" t="s">
        <v>218</v>
      </c>
      <c r="FPL311" s="271">
        <f>FPL310+1</f>
        <v>5</v>
      </c>
      <c r="FPM311" s="275" t="s">
        <v>218</v>
      </c>
      <c r="FPN311" s="271">
        <f>FPN310+1</f>
        <v>5</v>
      </c>
      <c r="FPO311" s="275" t="s">
        <v>218</v>
      </c>
      <c r="FPP311" s="271">
        <f>FPP310+1</f>
        <v>5</v>
      </c>
      <c r="FPQ311" s="275" t="s">
        <v>218</v>
      </c>
      <c r="FPR311" s="271">
        <f>FPR310+1</f>
        <v>5</v>
      </c>
      <c r="FPS311" s="275" t="s">
        <v>218</v>
      </c>
      <c r="FPT311" s="271">
        <f>FPT310+1</f>
        <v>5</v>
      </c>
      <c r="FPU311" s="275" t="s">
        <v>218</v>
      </c>
      <c r="FPV311" s="271">
        <f>FPV310+1</f>
        <v>5</v>
      </c>
      <c r="FPW311" s="275" t="s">
        <v>218</v>
      </c>
      <c r="FPX311" s="271">
        <f>FPX310+1</f>
        <v>5</v>
      </c>
      <c r="FPY311" s="275" t="s">
        <v>218</v>
      </c>
      <c r="FPZ311" s="271">
        <f>FPZ310+1</f>
        <v>5</v>
      </c>
      <c r="FQA311" s="275" t="s">
        <v>218</v>
      </c>
      <c r="FQB311" s="271">
        <f>FQB310+1</f>
        <v>5</v>
      </c>
      <c r="FQC311" s="275" t="s">
        <v>218</v>
      </c>
      <c r="FQD311" s="271">
        <f>FQD310+1</f>
        <v>5</v>
      </c>
      <c r="FQE311" s="275" t="s">
        <v>218</v>
      </c>
      <c r="FQF311" s="271">
        <f>FQF310+1</f>
        <v>5</v>
      </c>
      <c r="FQG311" s="275" t="s">
        <v>218</v>
      </c>
      <c r="FQH311" s="271">
        <f>FQH310+1</f>
        <v>5</v>
      </c>
      <c r="FQI311" s="275" t="s">
        <v>218</v>
      </c>
      <c r="FQJ311" s="271">
        <f>FQJ310+1</f>
        <v>5</v>
      </c>
      <c r="FQK311" s="275" t="s">
        <v>218</v>
      </c>
      <c r="FQL311" s="271">
        <f>FQL310+1</f>
        <v>5</v>
      </c>
      <c r="FQM311" s="275" t="s">
        <v>218</v>
      </c>
      <c r="FQN311" s="271">
        <f>FQN310+1</f>
        <v>5</v>
      </c>
      <c r="FQO311" s="275" t="s">
        <v>218</v>
      </c>
      <c r="FQP311" s="271">
        <f>FQP310+1</f>
        <v>5</v>
      </c>
      <c r="FQQ311" s="275" t="s">
        <v>218</v>
      </c>
      <c r="FQR311" s="271">
        <f>FQR310+1</f>
        <v>5</v>
      </c>
      <c r="FQS311" s="275" t="s">
        <v>218</v>
      </c>
      <c r="FQT311" s="271">
        <f>FQT310+1</f>
        <v>5</v>
      </c>
      <c r="FQU311" s="275" t="s">
        <v>218</v>
      </c>
      <c r="FQV311" s="271">
        <f>FQV310+1</f>
        <v>5</v>
      </c>
      <c r="FQW311" s="275" t="s">
        <v>218</v>
      </c>
      <c r="FQX311" s="271"/>
      <c r="FQY311" s="275"/>
      <c r="FQZ311" s="271"/>
      <c r="FRA311" s="275"/>
      <c r="FRB311" s="271"/>
      <c r="FRC311" s="275"/>
      <c r="FRD311" s="271"/>
      <c r="FRE311" s="275"/>
      <c r="FRF311" s="271"/>
      <c r="FRG311" s="275"/>
      <c r="FRH311" s="271"/>
      <c r="FRI311" s="275"/>
      <c r="FRJ311" s="271"/>
      <c r="FRK311" s="275"/>
      <c r="FRL311" s="271"/>
      <c r="FRM311" s="275"/>
      <c r="FRN311" s="271"/>
      <c r="FRO311" s="275"/>
      <c r="FRP311" s="271"/>
      <c r="FRQ311" s="275"/>
      <c r="FRR311" s="271"/>
      <c r="FRS311" s="275"/>
      <c r="FRT311" s="271"/>
      <c r="FRU311" s="275"/>
      <c r="FRV311" s="271"/>
      <c r="FRW311" s="275"/>
      <c r="FRX311" s="271"/>
      <c r="FRY311" s="275"/>
      <c r="FRZ311" s="271"/>
      <c r="FSA311" s="275"/>
      <c r="FSB311" s="271"/>
      <c r="FSC311" s="275"/>
      <c r="FSD311" s="271"/>
      <c r="FSE311" s="275"/>
      <c r="FSF311" s="271"/>
      <c r="FSG311" s="275"/>
      <c r="FSH311" s="271"/>
      <c r="FSI311" s="275"/>
      <c r="FSJ311" s="271"/>
      <c r="FSK311" s="275"/>
      <c r="FSL311" s="271"/>
      <c r="FSM311" s="275"/>
      <c r="FSN311" s="271"/>
      <c r="FSO311" s="275"/>
      <c r="FSP311" s="271"/>
      <c r="FSQ311" s="275"/>
      <c r="FSR311" s="271"/>
      <c r="FSS311" s="275"/>
      <c r="FST311" s="271"/>
      <c r="FSU311" s="275"/>
      <c r="FSV311" s="271"/>
      <c r="FSW311" s="275"/>
      <c r="FSX311" s="271"/>
      <c r="FSY311" s="275"/>
      <c r="FSZ311" s="271"/>
      <c r="FTA311" s="275"/>
      <c r="FTB311" s="271"/>
      <c r="FTC311" s="275"/>
      <c r="FTD311" s="271"/>
      <c r="FTE311" s="275"/>
      <c r="FTF311" s="271"/>
      <c r="FTG311" s="275"/>
      <c r="FTH311" s="271"/>
      <c r="FTI311" s="275"/>
      <c r="FTJ311" s="271"/>
      <c r="FTK311" s="275"/>
      <c r="FTL311" s="271"/>
      <c r="FTM311" s="275"/>
      <c r="FTN311" s="271"/>
      <c r="FTO311" s="275"/>
      <c r="FTP311" s="271"/>
      <c r="FTQ311" s="275"/>
      <c r="FTR311" s="271"/>
      <c r="FTS311" s="275"/>
      <c r="FTT311" s="271"/>
      <c r="FTU311" s="275"/>
      <c r="FTV311" s="271"/>
      <c r="FTW311" s="275"/>
      <c r="FTX311" s="271"/>
      <c r="FTY311" s="275"/>
      <c r="FTZ311" s="271"/>
      <c r="FUA311" s="275"/>
      <c r="FUB311" s="271"/>
      <c r="FUC311" s="275"/>
      <c r="FUD311" s="271"/>
      <c r="FUE311" s="275"/>
      <c r="FUF311" s="271"/>
      <c r="FUG311" s="275"/>
      <c r="FUH311" s="271"/>
      <c r="FUI311" s="275"/>
      <c r="FUJ311" s="271"/>
      <c r="FUK311" s="275"/>
      <c r="FUL311" s="271"/>
      <c r="FUM311" s="275"/>
      <c r="FUN311" s="271"/>
      <c r="FUO311" s="275"/>
      <c r="FUP311" s="271"/>
      <c r="FUQ311" s="275"/>
      <c r="FUR311" s="271"/>
      <c r="FUS311" s="275"/>
      <c r="FUT311" s="271"/>
      <c r="FUU311" s="275"/>
      <c r="FUV311" s="271"/>
      <c r="FUW311" s="275"/>
      <c r="FUX311" s="271"/>
      <c r="FUY311" s="275"/>
      <c r="FUZ311" s="271"/>
      <c r="FVA311" s="275"/>
      <c r="FVB311" s="271"/>
      <c r="FVC311" s="275"/>
      <c r="FVD311" s="271"/>
      <c r="FVE311" s="275"/>
      <c r="FVF311" s="271"/>
      <c r="FVG311" s="275"/>
      <c r="FVH311" s="271"/>
      <c r="FVI311" s="275"/>
      <c r="FVJ311" s="271"/>
      <c r="FVK311" s="275"/>
      <c r="FVL311" s="271"/>
      <c r="FVM311" s="275"/>
      <c r="FVN311" s="271"/>
      <c r="FVO311" s="275"/>
      <c r="FVP311" s="271"/>
      <c r="FVQ311" s="275"/>
      <c r="FVR311" s="271"/>
      <c r="FVS311" s="275"/>
      <c r="FVT311" s="271"/>
      <c r="FVU311" s="275"/>
      <c r="FVV311" s="271"/>
      <c r="FVW311" s="275"/>
      <c r="FVX311" s="271"/>
      <c r="FVY311" s="275"/>
      <c r="FVZ311" s="271"/>
      <c r="FWA311" s="275"/>
      <c r="FWB311" s="271"/>
      <c r="FWC311" s="275"/>
      <c r="FWD311" s="271"/>
      <c r="FWE311" s="275"/>
      <c r="FWF311" s="271"/>
      <c r="FWG311" s="275"/>
      <c r="FWH311" s="271"/>
      <c r="FWI311" s="275"/>
      <c r="FWJ311" s="271"/>
      <c r="FWK311" s="275"/>
      <c r="FWL311" s="271"/>
      <c r="FWM311" s="275"/>
      <c r="FWN311" s="271"/>
      <c r="FWO311" s="275"/>
      <c r="FWP311" s="271"/>
      <c r="FWQ311" s="275"/>
      <c r="FWR311" s="271"/>
      <c r="FWS311" s="275"/>
      <c r="FWT311" s="271"/>
      <c r="FWU311" s="275"/>
      <c r="FWV311" s="271"/>
      <c r="FWW311" s="275"/>
      <c r="FWX311" s="271"/>
      <c r="FWY311" s="275"/>
      <c r="FWZ311" s="271"/>
      <c r="FXA311" s="275"/>
      <c r="FXB311" s="271"/>
      <c r="FXC311" s="275"/>
      <c r="FXD311" s="271"/>
      <c r="FXE311" s="275"/>
      <c r="FXF311" s="271"/>
      <c r="FXG311" s="275"/>
      <c r="FXH311" s="271"/>
      <c r="FXI311" s="275"/>
      <c r="FXJ311" s="271"/>
      <c r="FXK311" s="275"/>
      <c r="FXL311" s="271"/>
      <c r="FXM311" s="275"/>
      <c r="FXN311" s="271"/>
      <c r="FXO311" s="275"/>
      <c r="FXP311" s="271"/>
      <c r="FXQ311" s="275"/>
      <c r="FXR311" s="271"/>
      <c r="FXS311" s="275"/>
      <c r="FXT311" s="271"/>
      <c r="FXU311" s="275"/>
      <c r="FXV311" s="271"/>
      <c r="FXW311" s="275"/>
      <c r="FXX311" s="271"/>
      <c r="FXY311" s="275"/>
      <c r="FXZ311" s="271"/>
      <c r="FYA311" s="275"/>
      <c r="FYB311" s="271"/>
      <c r="FYC311" s="275"/>
      <c r="FYD311" s="271"/>
      <c r="FYE311" s="275"/>
      <c r="FYF311" s="271"/>
      <c r="FYG311" s="275"/>
      <c r="FYH311" s="271"/>
      <c r="FYI311" s="275"/>
      <c r="FYJ311" s="271"/>
      <c r="FYK311" s="275"/>
      <c r="FYL311" s="271"/>
      <c r="FYM311" s="275"/>
      <c r="FYN311" s="271"/>
      <c r="FYO311" s="275"/>
      <c r="FYP311" s="271"/>
      <c r="FYQ311" s="275"/>
      <c r="FYR311" s="271"/>
      <c r="FYS311" s="275"/>
      <c r="FYT311" s="271"/>
      <c r="FYU311" s="275"/>
      <c r="FYV311" s="271"/>
      <c r="FYW311" s="275"/>
      <c r="FYX311" s="271"/>
      <c r="FYY311" s="275"/>
      <c r="FYZ311" s="271"/>
      <c r="FZA311" s="275"/>
      <c r="FZB311" s="271"/>
      <c r="FZC311" s="275"/>
      <c r="FZD311" s="271"/>
      <c r="FZE311" s="275"/>
      <c r="FZF311" s="271"/>
      <c r="FZG311" s="275"/>
      <c r="FZH311" s="271"/>
      <c r="FZI311" s="275"/>
      <c r="FZJ311" s="271"/>
      <c r="FZK311" s="275"/>
      <c r="FZL311" s="271"/>
      <c r="FZM311" s="275"/>
      <c r="FZN311" s="271"/>
      <c r="FZO311" s="275"/>
      <c r="FZP311" s="271"/>
      <c r="FZQ311" s="275"/>
      <c r="FZR311" s="271"/>
      <c r="FZS311" s="275"/>
      <c r="FZT311" s="271"/>
      <c r="FZU311" s="275"/>
      <c r="FZV311" s="271"/>
      <c r="FZW311" s="275"/>
      <c r="FZX311" s="271"/>
      <c r="FZY311" s="275"/>
      <c r="FZZ311" s="271"/>
      <c r="GAA311" s="275"/>
      <c r="GAB311" s="271"/>
      <c r="GAC311" s="275"/>
      <c r="GAD311" s="271"/>
      <c r="GAE311" s="275"/>
      <c r="GAF311" s="271"/>
      <c r="GAG311" s="275"/>
      <c r="GAH311" s="271"/>
      <c r="GAI311" s="275"/>
      <c r="GAJ311" s="271"/>
      <c r="GAK311" s="275"/>
      <c r="GAL311" s="271"/>
      <c r="GAM311" s="275"/>
      <c r="GAN311" s="271"/>
      <c r="GAO311" s="275"/>
      <c r="GAP311" s="271"/>
      <c r="GAQ311" s="275"/>
      <c r="GAR311" s="271"/>
      <c r="GAS311" s="275"/>
      <c r="GAT311" s="271"/>
      <c r="GAU311" s="275"/>
      <c r="GAV311" s="271"/>
      <c r="GAW311" s="275"/>
      <c r="GAX311" s="271"/>
      <c r="GAY311" s="275"/>
      <c r="GAZ311" s="271"/>
      <c r="GBA311" s="275"/>
      <c r="GBB311" s="271"/>
      <c r="GBC311" s="275"/>
      <c r="GBD311" s="271"/>
      <c r="GBE311" s="275"/>
      <c r="GBF311" s="271"/>
      <c r="GBG311" s="275"/>
      <c r="GBH311" s="271"/>
      <c r="GBI311" s="275"/>
      <c r="GBJ311" s="271"/>
      <c r="GBK311" s="275"/>
      <c r="GBL311" s="271"/>
      <c r="GBM311" s="275"/>
      <c r="GBN311" s="271"/>
      <c r="GBO311" s="275"/>
      <c r="GBP311" s="271"/>
      <c r="GBQ311" s="275"/>
      <c r="GBR311" s="271"/>
      <c r="GBS311" s="275"/>
      <c r="GBT311" s="271"/>
      <c r="GBU311" s="275"/>
      <c r="GBV311" s="271"/>
      <c r="GBW311" s="275"/>
      <c r="GBX311" s="271"/>
      <c r="GBY311" s="275"/>
      <c r="GBZ311" s="271"/>
      <c r="GCA311" s="275"/>
      <c r="GCB311" s="271"/>
      <c r="GCC311" s="275"/>
      <c r="GCD311" s="271"/>
      <c r="GCE311" s="275"/>
      <c r="GCF311" s="271"/>
      <c r="GCG311" s="275"/>
      <c r="GCH311" s="271"/>
      <c r="GCI311" s="275"/>
      <c r="GCJ311" s="271"/>
      <c r="GCK311" s="275"/>
      <c r="GCL311" s="271"/>
      <c r="GCM311" s="275"/>
      <c r="GCN311" s="271"/>
      <c r="GCO311" s="275"/>
      <c r="GCP311" s="271"/>
      <c r="GCQ311" s="275"/>
      <c r="GCR311" s="271"/>
      <c r="GCS311" s="275"/>
      <c r="GCT311" s="271"/>
      <c r="GCU311" s="275"/>
      <c r="GCV311" s="271"/>
      <c r="GCW311" s="275"/>
      <c r="GCX311" s="271"/>
      <c r="GCY311" s="275"/>
      <c r="GCZ311" s="271"/>
      <c r="GDA311" s="275"/>
      <c r="GDB311" s="271"/>
      <c r="GDC311" s="275"/>
      <c r="GDD311" s="271"/>
      <c r="GDE311" s="275"/>
      <c r="GDF311" s="271"/>
      <c r="GDG311" s="275"/>
      <c r="GDH311" s="271"/>
      <c r="GDI311" s="275"/>
      <c r="GDJ311" s="271"/>
      <c r="GDK311" s="275"/>
      <c r="GDL311" s="271"/>
      <c r="GDM311" s="275"/>
      <c r="GDN311" s="271"/>
      <c r="GDO311" s="275"/>
      <c r="GDP311" s="271"/>
      <c r="GDQ311" s="275"/>
      <c r="GDR311" s="271"/>
      <c r="GDS311" s="275"/>
      <c r="GDT311" s="271"/>
      <c r="GDU311" s="275"/>
      <c r="GDV311" s="271"/>
      <c r="GDW311" s="275"/>
      <c r="GDX311" s="271"/>
      <c r="GDY311" s="275"/>
      <c r="GDZ311" s="271"/>
      <c r="GEA311" s="275"/>
      <c r="GEB311" s="271"/>
      <c r="GEC311" s="275"/>
      <c r="GED311" s="271"/>
      <c r="GEE311" s="275"/>
      <c r="GEF311" s="271"/>
      <c r="GEG311" s="275"/>
      <c r="GEH311" s="271"/>
      <c r="GEI311" s="275"/>
      <c r="GEJ311" s="271"/>
      <c r="GEK311" s="275"/>
      <c r="GEL311" s="271"/>
      <c r="GEM311" s="275"/>
      <c r="GEN311" s="271"/>
      <c r="GEO311" s="275"/>
      <c r="GEP311" s="271"/>
      <c r="GEQ311" s="275"/>
      <c r="GER311" s="271"/>
      <c r="GES311" s="275"/>
      <c r="GET311" s="271"/>
      <c r="GEU311" s="275"/>
      <c r="GEV311" s="271"/>
      <c r="GEW311" s="275"/>
      <c r="GEX311" s="271"/>
      <c r="GEY311" s="275"/>
      <c r="GEZ311" s="271"/>
      <c r="GFA311" s="275"/>
      <c r="GFB311" s="271"/>
      <c r="GFC311" s="275"/>
      <c r="GFD311" s="271"/>
      <c r="GFE311" s="275"/>
      <c r="GFF311" s="271"/>
      <c r="GFG311" s="275"/>
      <c r="GFH311" s="271"/>
      <c r="GFI311" s="275"/>
      <c r="GFJ311" s="271"/>
      <c r="GFK311" s="275"/>
      <c r="GFL311" s="271"/>
      <c r="GFM311" s="275"/>
      <c r="GFN311" s="271"/>
      <c r="GFO311" s="275"/>
      <c r="GFP311" s="271"/>
      <c r="GFQ311" s="275"/>
      <c r="GFR311" s="271"/>
      <c r="GFS311" s="275"/>
      <c r="GFT311" s="271"/>
      <c r="GFU311" s="275"/>
      <c r="GFV311" s="271"/>
      <c r="GFW311" s="275"/>
      <c r="GFX311" s="271"/>
      <c r="GFY311" s="275"/>
      <c r="GFZ311" s="271"/>
      <c r="GGA311" s="275"/>
      <c r="GGB311" s="271"/>
      <c r="GGC311" s="275"/>
      <c r="GGD311" s="271"/>
      <c r="GGE311" s="275"/>
      <c r="GGF311" s="271"/>
      <c r="GGG311" s="275"/>
      <c r="GGH311" s="271"/>
      <c r="GGI311" s="275"/>
      <c r="GGJ311" s="271"/>
      <c r="GGK311" s="275"/>
      <c r="GGL311" s="271"/>
      <c r="GGM311" s="275"/>
      <c r="GGN311" s="271"/>
      <c r="GGO311" s="275"/>
      <c r="GGP311" s="271"/>
      <c r="GGQ311" s="275"/>
      <c r="GGR311" s="271"/>
      <c r="GGS311" s="275"/>
      <c r="GGT311" s="271"/>
      <c r="GGU311" s="275"/>
      <c r="GGV311" s="271"/>
      <c r="GGW311" s="275"/>
      <c r="GGX311" s="271"/>
      <c r="GGY311" s="275"/>
      <c r="GGZ311" s="271"/>
      <c r="GHA311" s="275"/>
      <c r="GHB311" s="271"/>
      <c r="GHC311" s="275"/>
      <c r="GHD311" s="271"/>
      <c r="GHE311" s="275"/>
      <c r="GHF311" s="271"/>
      <c r="GHG311" s="275"/>
      <c r="GHH311" s="271"/>
      <c r="GHI311" s="275"/>
      <c r="GHJ311" s="271"/>
      <c r="GHK311" s="275"/>
      <c r="GHL311" s="271"/>
      <c r="GHM311" s="275"/>
      <c r="GHN311" s="271"/>
      <c r="GHO311" s="275"/>
      <c r="GHP311" s="271"/>
      <c r="GHQ311" s="275"/>
      <c r="GHR311" s="271"/>
      <c r="GHS311" s="275"/>
      <c r="GHT311" s="271"/>
      <c r="GHU311" s="275"/>
      <c r="GHV311" s="271"/>
      <c r="GHW311" s="275"/>
      <c r="GHX311" s="271"/>
      <c r="GHY311" s="275"/>
      <c r="GHZ311" s="271"/>
      <c r="GIA311" s="275"/>
      <c r="GIB311" s="271"/>
      <c r="GIC311" s="275"/>
      <c r="GID311" s="271"/>
      <c r="GIE311" s="275"/>
      <c r="GIF311" s="271"/>
      <c r="GIG311" s="275"/>
      <c r="GIH311" s="271"/>
      <c r="GII311" s="275"/>
      <c r="GIJ311" s="271"/>
      <c r="GIK311" s="275"/>
      <c r="GIL311" s="271"/>
      <c r="GIM311" s="275"/>
      <c r="GIN311" s="271"/>
      <c r="GIO311" s="275"/>
      <c r="GIP311" s="271"/>
      <c r="GIQ311" s="275"/>
      <c r="GIR311" s="271"/>
      <c r="GIS311" s="275"/>
      <c r="GIT311" s="271"/>
      <c r="GIU311" s="275"/>
      <c r="GIV311" s="271"/>
      <c r="GIW311" s="275"/>
      <c r="GIX311" s="271"/>
      <c r="GIY311" s="275"/>
      <c r="GIZ311" s="271"/>
      <c r="GJA311" s="275"/>
      <c r="GJB311" s="271"/>
      <c r="GJC311" s="275"/>
      <c r="GJD311" s="271"/>
      <c r="GJE311" s="275"/>
      <c r="GJF311" s="271"/>
      <c r="GJG311" s="275"/>
      <c r="GJH311" s="271"/>
      <c r="GJI311" s="275"/>
      <c r="GJJ311" s="271"/>
      <c r="GJK311" s="275"/>
      <c r="GJL311" s="271"/>
      <c r="GJM311" s="275"/>
      <c r="GJN311" s="271"/>
      <c r="GJO311" s="275"/>
      <c r="GJP311" s="271"/>
      <c r="GJQ311" s="275"/>
      <c r="GJR311" s="271"/>
      <c r="GJS311" s="275"/>
      <c r="GJT311" s="271"/>
      <c r="GJU311" s="275"/>
      <c r="GJV311" s="271"/>
      <c r="GJW311" s="275"/>
      <c r="GJX311" s="271"/>
      <c r="GJY311" s="275"/>
      <c r="GJZ311" s="271"/>
      <c r="GKA311" s="275"/>
      <c r="GKB311" s="271"/>
      <c r="GKC311" s="275"/>
      <c r="GKD311" s="271"/>
      <c r="GKE311" s="275"/>
      <c r="GKF311" s="271"/>
      <c r="GKG311" s="275"/>
      <c r="GKH311" s="271"/>
      <c r="GKI311" s="275"/>
      <c r="GKJ311" s="271"/>
      <c r="GKK311" s="275"/>
      <c r="GKL311" s="271"/>
      <c r="GKM311" s="275"/>
      <c r="GKN311" s="271"/>
      <c r="GKO311" s="275"/>
      <c r="GKP311" s="271"/>
      <c r="GKQ311" s="275"/>
      <c r="GKR311" s="271"/>
      <c r="GKS311" s="275"/>
      <c r="GKT311" s="271"/>
      <c r="GKU311" s="275"/>
      <c r="GKV311" s="271"/>
      <c r="GKW311" s="275"/>
      <c r="GKX311" s="271"/>
      <c r="GKY311" s="275"/>
      <c r="GKZ311" s="271"/>
      <c r="GLA311" s="275"/>
      <c r="GLB311" s="271"/>
      <c r="GLC311" s="275"/>
      <c r="GLD311" s="271"/>
      <c r="GLE311" s="275"/>
      <c r="GLF311" s="271"/>
      <c r="GLG311" s="275"/>
      <c r="GLH311" s="271"/>
      <c r="GLI311" s="275"/>
      <c r="GLJ311" s="271"/>
      <c r="GLK311" s="275"/>
      <c r="GLL311" s="271"/>
      <c r="GLM311" s="275"/>
      <c r="GLN311" s="271"/>
      <c r="GLO311" s="275"/>
      <c r="GLP311" s="271"/>
      <c r="GLQ311" s="275"/>
      <c r="GLR311" s="271"/>
      <c r="GLS311" s="275"/>
      <c r="GLT311" s="271"/>
      <c r="GLU311" s="275"/>
      <c r="GLV311" s="271"/>
      <c r="GLW311" s="275"/>
      <c r="GLX311" s="271"/>
      <c r="GLY311" s="275"/>
      <c r="GLZ311" s="271"/>
      <c r="GMA311" s="275"/>
      <c r="GMB311" s="271"/>
      <c r="GMC311" s="275"/>
      <c r="GMD311" s="271"/>
      <c r="GME311" s="275"/>
      <c r="GMF311" s="271"/>
      <c r="GMG311" s="275"/>
      <c r="GMH311" s="271"/>
      <c r="GMI311" s="275"/>
      <c r="GMJ311" s="271"/>
      <c r="GMK311" s="275"/>
      <c r="GML311" s="271"/>
      <c r="GMM311" s="275"/>
      <c r="GMN311" s="271"/>
      <c r="GMO311" s="275"/>
      <c r="GMP311" s="271"/>
      <c r="GMQ311" s="275"/>
      <c r="GMR311" s="271"/>
      <c r="GMS311" s="275"/>
      <c r="GMT311" s="271"/>
      <c r="GMU311" s="275"/>
      <c r="GMV311" s="271"/>
      <c r="GMW311" s="275"/>
      <c r="GMX311" s="271"/>
      <c r="GMY311" s="275"/>
      <c r="GMZ311" s="271"/>
      <c r="GNA311" s="275"/>
      <c r="GNB311" s="271"/>
      <c r="GNC311" s="275"/>
      <c r="GND311" s="271"/>
      <c r="GNE311" s="275"/>
      <c r="GNF311" s="271"/>
      <c r="GNG311" s="275"/>
      <c r="GNH311" s="271"/>
      <c r="GNI311" s="275"/>
      <c r="GNJ311" s="271"/>
      <c r="GNK311" s="275"/>
      <c r="GNL311" s="271"/>
      <c r="GNM311" s="275"/>
      <c r="GNN311" s="271"/>
      <c r="GNO311" s="275"/>
      <c r="GNP311" s="271"/>
      <c r="GNQ311" s="275"/>
      <c r="GNR311" s="271"/>
      <c r="GNS311" s="275"/>
      <c r="GNT311" s="271"/>
      <c r="GNU311" s="275"/>
      <c r="GNV311" s="271"/>
      <c r="GNW311" s="275"/>
      <c r="GNX311" s="271"/>
      <c r="GNY311" s="275"/>
      <c r="GNZ311" s="271"/>
      <c r="GOA311" s="275"/>
      <c r="GOB311" s="271"/>
      <c r="GOC311" s="275"/>
      <c r="GOD311" s="271"/>
      <c r="GOE311" s="275"/>
      <c r="GOF311" s="271"/>
      <c r="GOG311" s="275"/>
      <c r="GOH311" s="271"/>
      <c r="GOI311" s="275"/>
      <c r="GOJ311" s="271"/>
      <c r="GOK311" s="275"/>
      <c r="GOL311" s="271"/>
      <c r="GOM311" s="275"/>
      <c r="GON311" s="271"/>
      <c r="GOO311" s="275"/>
      <c r="GOP311" s="271"/>
      <c r="GOQ311" s="275"/>
      <c r="GOR311" s="271"/>
      <c r="GOS311" s="275"/>
      <c r="GOT311" s="271"/>
      <c r="GOU311" s="275"/>
      <c r="GOV311" s="271"/>
      <c r="GOW311" s="275"/>
      <c r="GOX311" s="271"/>
      <c r="GOY311" s="275"/>
      <c r="GOZ311" s="271"/>
      <c r="GPA311" s="275"/>
      <c r="GPB311" s="271"/>
      <c r="GPC311" s="275"/>
      <c r="GPD311" s="271"/>
      <c r="GPE311" s="275"/>
      <c r="GPF311" s="271"/>
      <c r="GPG311" s="275"/>
      <c r="GPH311" s="271"/>
      <c r="GPI311" s="275"/>
      <c r="GPJ311" s="271"/>
      <c r="GPK311" s="275"/>
      <c r="GPL311" s="271"/>
      <c r="GPM311" s="275"/>
      <c r="GPN311" s="271"/>
      <c r="GPO311" s="275"/>
      <c r="GPP311" s="271"/>
      <c r="GPQ311" s="275"/>
      <c r="GPR311" s="271"/>
      <c r="GPS311" s="275"/>
      <c r="GPT311" s="271"/>
      <c r="GPU311" s="275"/>
      <c r="GPV311" s="271"/>
      <c r="GPW311" s="275"/>
      <c r="GPX311" s="271"/>
      <c r="GPY311" s="275"/>
      <c r="GPZ311" s="271"/>
      <c r="GQA311" s="275"/>
      <c r="GQB311" s="271"/>
      <c r="GQC311" s="275"/>
      <c r="GQD311" s="271"/>
      <c r="GQE311" s="275"/>
      <c r="GQF311" s="271"/>
      <c r="GQG311" s="275"/>
      <c r="GQH311" s="271"/>
      <c r="GQI311" s="275"/>
      <c r="GQJ311" s="271"/>
      <c r="GQK311" s="275"/>
      <c r="GQL311" s="271"/>
      <c r="GQM311" s="275"/>
      <c r="GQN311" s="271"/>
      <c r="GQO311" s="275"/>
      <c r="GQP311" s="271"/>
      <c r="GQQ311" s="275"/>
      <c r="GQR311" s="271"/>
      <c r="GQS311" s="275"/>
      <c r="GQT311" s="271"/>
      <c r="GQU311" s="275"/>
      <c r="GQV311" s="271"/>
      <c r="GQW311" s="275"/>
      <c r="GQX311" s="271"/>
      <c r="GQY311" s="275"/>
      <c r="GQZ311" s="271"/>
      <c r="GRA311" s="275"/>
      <c r="GRB311" s="271"/>
      <c r="GRC311" s="275"/>
      <c r="GRD311" s="271"/>
      <c r="GRE311" s="275"/>
      <c r="GRF311" s="271"/>
      <c r="GRG311" s="275"/>
      <c r="GRH311" s="271"/>
      <c r="GRI311" s="275"/>
      <c r="GRJ311" s="271"/>
      <c r="GRK311" s="275"/>
      <c r="GRL311" s="271"/>
      <c r="GRM311" s="275"/>
      <c r="GRN311" s="271"/>
      <c r="GRO311" s="275"/>
      <c r="GRP311" s="271"/>
      <c r="GRQ311" s="275"/>
      <c r="GRR311" s="271"/>
      <c r="GRS311" s="275"/>
      <c r="GRT311" s="271"/>
      <c r="GRU311" s="275"/>
      <c r="GRV311" s="271"/>
      <c r="GRW311" s="275"/>
      <c r="GRX311" s="271"/>
      <c r="GRY311" s="275"/>
      <c r="GRZ311" s="271"/>
      <c r="GSA311" s="275"/>
      <c r="GSB311" s="271"/>
      <c r="GSC311" s="275"/>
      <c r="GSD311" s="271"/>
      <c r="GSE311" s="275"/>
      <c r="GSF311" s="271"/>
      <c r="GSG311" s="275"/>
      <c r="GSH311" s="271"/>
      <c r="GSI311" s="275"/>
      <c r="GSJ311" s="271"/>
      <c r="GSK311" s="275"/>
      <c r="GSL311" s="271"/>
      <c r="GSM311" s="275"/>
      <c r="GSN311" s="271"/>
      <c r="GSO311" s="275"/>
      <c r="GSP311" s="271"/>
      <c r="GSQ311" s="275"/>
      <c r="GSR311" s="271"/>
      <c r="GSS311" s="275"/>
      <c r="GST311" s="271"/>
      <c r="GSU311" s="275"/>
      <c r="GSV311" s="271"/>
      <c r="GSW311" s="275"/>
      <c r="GSX311" s="271"/>
      <c r="GSY311" s="275"/>
      <c r="GSZ311" s="271"/>
      <c r="GTA311" s="275"/>
      <c r="GTB311" s="271"/>
      <c r="GTC311" s="275"/>
      <c r="GTD311" s="271"/>
      <c r="GTE311" s="275"/>
      <c r="GTF311" s="271"/>
      <c r="GTG311" s="275"/>
      <c r="GTH311" s="271"/>
      <c r="GTI311" s="275"/>
      <c r="GTJ311" s="271"/>
      <c r="GTK311" s="275"/>
      <c r="GTL311" s="271"/>
      <c r="GTM311" s="275"/>
      <c r="GTN311" s="271"/>
      <c r="GTO311" s="275"/>
      <c r="GTP311" s="271"/>
      <c r="GTQ311" s="275"/>
      <c r="GTR311" s="271"/>
      <c r="GTS311" s="275"/>
      <c r="GTT311" s="271"/>
      <c r="GTU311" s="275"/>
      <c r="GTV311" s="271"/>
      <c r="GTW311" s="275"/>
      <c r="GTX311" s="271"/>
      <c r="GTY311" s="275"/>
      <c r="GTZ311" s="271"/>
      <c r="GUA311" s="275"/>
      <c r="GUB311" s="271"/>
      <c r="GUC311" s="275"/>
      <c r="GUD311" s="271"/>
      <c r="GUE311" s="275"/>
      <c r="GUF311" s="271"/>
      <c r="GUG311" s="275"/>
      <c r="GUH311" s="271"/>
      <c r="GUI311" s="275"/>
      <c r="GUJ311" s="271"/>
      <c r="GUK311" s="275"/>
      <c r="GUL311" s="271"/>
      <c r="GUM311" s="275"/>
      <c r="GUN311" s="271"/>
      <c r="GUO311" s="275"/>
      <c r="GUP311" s="271"/>
      <c r="GUQ311" s="275"/>
      <c r="GUR311" s="271"/>
      <c r="GUS311" s="275"/>
      <c r="GUT311" s="271"/>
      <c r="GUU311" s="275"/>
      <c r="GUV311" s="271"/>
      <c r="GUW311" s="275"/>
      <c r="GUX311" s="271"/>
      <c r="GUY311" s="275"/>
      <c r="GUZ311" s="271"/>
      <c r="GVA311" s="275"/>
      <c r="GVB311" s="271"/>
      <c r="GVC311" s="275"/>
      <c r="GVD311" s="271"/>
      <c r="GVE311" s="275"/>
      <c r="GVF311" s="271"/>
      <c r="GVG311" s="275"/>
      <c r="GVH311" s="271"/>
      <c r="GVI311" s="275"/>
      <c r="GVJ311" s="271"/>
      <c r="GVK311" s="275"/>
      <c r="GVL311" s="271"/>
      <c r="GVM311" s="275"/>
      <c r="GVN311" s="271"/>
      <c r="GVO311" s="275"/>
      <c r="GVP311" s="271"/>
      <c r="GVQ311" s="275"/>
      <c r="GVR311" s="271"/>
      <c r="GVS311" s="275"/>
      <c r="GVT311" s="271"/>
      <c r="GVU311" s="275"/>
      <c r="GVV311" s="271"/>
      <c r="GVW311" s="275"/>
      <c r="GVX311" s="271"/>
      <c r="GVY311" s="275"/>
      <c r="GVZ311" s="271"/>
      <c r="GWA311" s="275"/>
      <c r="GWB311" s="271"/>
      <c r="GWC311" s="275"/>
      <c r="GWD311" s="271"/>
      <c r="GWE311" s="275"/>
      <c r="GWF311" s="271"/>
      <c r="GWG311" s="275"/>
      <c r="GWH311" s="271"/>
      <c r="GWI311" s="275"/>
      <c r="GWJ311" s="271"/>
      <c r="GWK311" s="275"/>
      <c r="GWL311" s="271"/>
      <c r="GWM311" s="275"/>
      <c r="GWN311" s="271"/>
      <c r="GWO311" s="275"/>
      <c r="GWP311" s="271"/>
      <c r="GWQ311" s="275"/>
      <c r="GWR311" s="271"/>
      <c r="GWS311" s="275"/>
      <c r="GWT311" s="271"/>
      <c r="GWU311" s="275"/>
      <c r="GWV311" s="271"/>
      <c r="GWW311" s="275"/>
      <c r="GWX311" s="271"/>
      <c r="GWY311" s="275"/>
      <c r="GWZ311" s="271"/>
      <c r="GXA311" s="275"/>
      <c r="GXB311" s="271"/>
      <c r="GXC311" s="275"/>
      <c r="GXD311" s="271"/>
      <c r="GXE311" s="275"/>
      <c r="GXF311" s="271"/>
      <c r="GXG311" s="275"/>
      <c r="GXH311" s="271"/>
      <c r="GXI311" s="275"/>
      <c r="GXJ311" s="271"/>
      <c r="GXK311" s="275"/>
      <c r="GXL311" s="271"/>
      <c r="GXM311" s="275"/>
      <c r="GXN311" s="271"/>
      <c r="GXO311" s="275"/>
      <c r="GXP311" s="271"/>
      <c r="GXQ311" s="275"/>
      <c r="GXR311" s="271"/>
      <c r="GXS311" s="275"/>
      <c r="GXT311" s="271"/>
      <c r="GXU311" s="275"/>
      <c r="GXV311" s="271"/>
      <c r="GXW311" s="275"/>
      <c r="GXX311" s="271"/>
      <c r="GXY311" s="275"/>
      <c r="GXZ311" s="271"/>
      <c r="GYA311" s="275"/>
      <c r="GYB311" s="271"/>
      <c r="GYC311" s="275"/>
      <c r="GYD311" s="271"/>
      <c r="GYE311" s="275"/>
      <c r="GYF311" s="271"/>
      <c r="GYG311" s="275"/>
      <c r="GYH311" s="271"/>
      <c r="GYI311" s="275"/>
      <c r="GYJ311" s="271"/>
      <c r="GYK311" s="275"/>
      <c r="GYL311" s="271"/>
      <c r="GYM311" s="275"/>
      <c r="GYN311" s="271"/>
      <c r="GYO311" s="275"/>
      <c r="GYP311" s="271"/>
      <c r="GYQ311" s="275"/>
      <c r="GYR311" s="271"/>
      <c r="GYS311" s="275"/>
      <c r="GYT311" s="271"/>
      <c r="GYU311" s="275"/>
      <c r="GYV311" s="271"/>
      <c r="GYW311" s="275"/>
      <c r="GYX311" s="271"/>
      <c r="GYY311" s="275"/>
      <c r="GYZ311" s="271"/>
      <c r="GZA311" s="275"/>
      <c r="GZB311" s="271"/>
      <c r="GZC311" s="275"/>
      <c r="GZD311" s="271"/>
      <c r="GZE311" s="275"/>
      <c r="GZF311" s="271"/>
      <c r="GZG311" s="275"/>
      <c r="GZH311" s="271"/>
      <c r="GZI311" s="275"/>
      <c r="GZJ311" s="271"/>
      <c r="GZK311" s="275"/>
      <c r="GZL311" s="271"/>
      <c r="GZM311" s="275"/>
      <c r="GZN311" s="271"/>
      <c r="GZO311" s="275"/>
      <c r="GZP311" s="271"/>
      <c r="GZQ311" s="275"/>
      <c r="GZR311" s="271"/>
      <c r="GZS311" s="275"/>
      <c r="GZT311" s="271"/>
      <c r="GZU311" s="275"/>
      <c r="GZV311" s="271"/>
      <c r="GZW311" s="275"/>
      <c r="GZX311" s="271"/>
      <c r="GZY311" s="275"/>
      <c r="GZZ311" s="271"/>
      <c r="HAA311" s="275"/>
      <c r="HAB311" s="271"/>
      <c r="HAC311" s="275"/>
      <c r="HAD311" s="271"/>
      <c r="HAE311" s="275"/>
      <c r="HAF311" s="271"/>
      <c r="HAG311" s="275"/>
      <c r="HAH311" s="271"/>
      <c r="HAI311" s="275"/>
      <c r="HAJ311" s="271"/>
      <c r="HAK311" s="275"/>
      <c r="HAL311" s="271"/>
      <c r="HAM311" s="275"/>
      <c r="HAN311" s="271"/>
      <c r="HAO311" s="275"/>
      <c r="HAP311" s="271"/>
      <c r="HAQ311" s="275"/>
      <c r="HAR311" s="271"/>
      <c r="HAS311" s="275"/>
      <c r="HAT311" s="271"/>
      <c r="HAU311" s="275"/>
      <c r="HAV311" s="271"/>
      <c r="HAW311" s="275"/>
      <c r="HAX311" s="271"/>
      <c r="HAY311" s="275"/>
      <c r="HAZ311" s="271"/>
      <c r="HBA311" s="275"/>
      <c r="HBB311" s="271"/>
      <c r="HBC311" s="275"/>
      <c r="HBD311" s="271"/>
      <c r="HBE311" s="275"/>
      <c r="HBF311" s="271"/>
      <c r="HBG311" s="275"/>
      <c r="HBH311" s="271"/>
      <c r="HBI311" s="275"/>
      <c r="HBJ311" s="271"/>
      <c r="HBK311" s="275"/>
      <c r="HBL311" s="271"/>
      <c r="HBM311" s="275"/>
      <c r="HBN311" s="271"/>
      <c r="HBO311" s="275"/>
      <c r="HBP311" s="271"/>
      <c r="HBQ311" s="275"/>
      <c r="HBR311" s="271"/>
      <c r="HBS311" s="275"/>
      <c r="HBT311" s="271"/>
      <c r="HBU311" s="275"/>
      <c r="HBV311" s="271"/>
      <c r="HBW311" s="275"/>
      <c r="HBX311" s="271"/>
      <c r="HBY311" s="275"/>
      <c r="HBZ311" s="271"/>
      <c r="HCA311" s="275"/>
      <c r="HCB311" s="271"/>
      <c r="HCC311" s="275"/>
      <c r="HCD311" s="271"/>
      <c r="HCE311" s="275"/>
      <c r="HCF311" s="271"/>
      <c r="HCG311" s="275"/>
      <c r="HCH311" s="271"/>
      <c r="HCI311" s="275"/>
      <c r="HCJ311" s="271"/>
      <c r="HCK311" s="275"/>
      <c r="HCL311" s="271"/>
      <c r="HCM311" s="275"/>
      <c r="HCN311" s="271"/>
      <c r="HCO311" s="275"/>
      <c r="HCP311" s="271"/>
      <c r="HCQ311" s="275"/>
      <c r="HCR311" s="271"/>
      <c r="HCS311" s="275"/>
      <c r="HCT311" s="271"/>
      <c r="HCU311" s="275"/>
      <c r="HCV311" s="271"/>
      <c r="HCW311" s="275"/>
      <c r="HCX311" s="271"/>
      <c r="HCY311" s="275"/>
      <c r="HCZ311" s="271"/>
      <c r="HDA311" s="275"/>
      <c r="HDB311" s="271"/>
      <c r="HDC311" s="275"/>
      <c r="HDD311" s="271"/>
      <c r="HDE311" s="275"/>
      <c r="HDF311" s="271"/>
      <c r="HDG311" s="275"/>
      <c r="HDH311" s="271"/>
      <c r="HDI311" s="275"/>
      <c r="HDJ311" s="271"/>
      <c r="HDK311" s="275"/>
      <c r="HDL311" s="271"/>
      <c r="HDM311" s="275"/>
      <c r="HDN311" s="271"/>
      <c r="HDO311" s="275"/>
      <c r="HDP311" s="271"/>
      <c r="HDQ311" s="275"/>
      <c r="HDR311" s="271"/>
      <c r="HDS311" s="275"/>
      <c r="HDT311" s="271"/>
      <c r="HDU311" s="275"/>
      <c r="HDV311" s="271"/>
      <c r="HDW311" s="275"/>
      <c r="HDX311" s="271"/>
      <c r="HDY311" s="275"/>
      <c r="HDZ311" s="271"/>
      <c r="HEA311" s="275"/>
      <c r="HEB311" s="271"/>
      <c r="HEC311" s="275"/>
      <c r="HED311" s="271"/>
      <c r="HEE311" s="275"/>
      <c r="HEF311" s="271"/>
      <c r="HEG311" s="275"/>
      <c r="HEH311" s="271"/>
      <c r="HEI311" s="275"/>
      <c r="HEJ311" s="271"/>
      <c r="HEK311" s="275"/>
      <c r="HEL311" s="271"/>
      <c r="HEM311" s="275"/>
      <c r="HEN311" s="271"/>
      <c r="HEO311" s="275"/>
      <c r="HEP311" s="271"/>
      <c r="HEQ311" s="275"/>
      <c r="HER311" s="271"/>
      <c r="HES311" s="275"/>
      <c r="HET311" s="271"/>
      <c r="HEU311" s="275"/>
      <c r="HEV311" s="271"/>
      <c r="HEW311" s="275"/>
      <c r="HEX311" s="271"/>
      <c r="HEY311" s="275"/>
      <c r="HEZ311" s="271"/>
      <c r="HFA311" s="275"/>
      <c r="HFB311" s="271"/>
      <c r="HFC311" s="275"/>
      <c r="HFD311" s="271"/>
      <c r="HFE311" s="275"/>
      <c r="HFF311" s="271"/>
      <c r="HFG311" s="275"/>
      <c r="HFH311" s="271"/>
      <c r="HFI311" s="275"/>
      <c r="HFJ311" s="271"/>
      <c r="HFK311" s="275"/>
      <c r="HFL311" s="271"/>
      <c r="HFM311" s="275"/>
      <c r="HFN311" s="271"/>
      <c r="HFO311" s="275"/>
      <c r="HFP311" s="271"/>
      <c r="HFQ311" s="275"/>
      <c r="HFR311" s="271"/>
      <c r="HFS311" s="275"/>
      <c r="HFT311" s="271"/>
      <c r="HFU311" s="275"/>
      <c r="HFV311" s="271"/>
      <c r="HFW311" s="275"/>
      <c r="HFX311" s="271"/>
      <c r="HFY311" s="275"/>
      <c r="HFZ311" s="271"/>
      <c r="HGA311" s="275"/>
      <c r="HGB311" s="271"/>
      <c r="HGC311" s="275"/>
      <c r="HGD311" s="271"/>
      <c r="HGE311" s="275"/>
      <c r="HGF311" s="271"/>
      <c r="HGG311" s="275"/>
      <c r="HGH311" s="271"/>
      <c r="HGI311" s="275"/>
      <c r="HGJ311" s="271"/>
      <c r="HGK311" s="275"/>
      <c r="HGL311" s="271"/>
      <c r="HGM311" s="275"/>
      <c r="HGN311" s="271"/>
      <c r="HGO311" s="275"/>
      <c r="HGP311" s="271"/>
      <c r="HGQ311" s="275"/>
      <c r="HGR311" s="271"/>
      <c r="HGS311" s="275"/>
      <c r="HGT311" s="271"/>
      <c r="HGU311" s="275"/>
      <c r="HGV311" s="271"/>
      <c r="HGW311" s="275"/>
      <c r="HGX311" s="271"/>
      <c r="HGY311" s="275"/>
      <c r="HGZ311" s="271"/>
      <c r="HHA311" s="275"/>
      <c r="HHB311" s="271"/>
      <c r="HHC311" s="275"/>
      <c r="HHD311" s="271"/>
      <c r="HHE311" s="275"/>
      <c r="HHF311" s="271"/>
      <c r="HHG311" s="275"/>
      <c r="HHH311" s="271"/>
      <c r="HHI311" s="275"/>
      <c r="HHJ311" s="271"/>
      <c r="HHK311" s="275"/>
      <c r="HHL311" s="271"/>
      <c r="HHM311" s="275"/>
      <c r="HHN311" s="271"/>
      <c r="HHO311" s="275"/>
      <c r="HHP311" s="271"/>
      <c r="HHQ311" s="275"/>
      <c r="HHR311" s="271"/>
      <c r="HHS311" s="275"/>
      <c r="HHT311" s="271"/>
      <c r="HHU311" s="275"/>
      <c r="HHV311" s="271"/>
      <c r="HHW311" s="275"/>
      <c r="HHX311" s="271"/>
      <c r="HHY311" s="275"/>
      <c r="HHZ311" s="271"/>
      <c r="HIA311" s="275"/>
      <c r="HIB311" s="271"/>
      <c r="HIC311" s="275"/>
      <c r="HID311" s="271"/>
      <c r="HIE311" s="275"/>
      <c r="HIF311" s="271"/>
      <c r="HIG311" s="275"/>
      <c r="HIH311" s="271"/>
      <c r="HII311" s="275"/>
      <c r="HIJ311" s="271"/>
      <c r="HIK311" s="275"/>
      <c r="HIL311" s="271"/>
      <c r="HIM311" s="275"/>
      <c r="HIN311" s="271"/>
      <c r="HIO311" s="275"/>
      <c r="HIP311" s="271"/>
      <c r="HIQ311" s="275"/>
      <c r="HIR311" s="271"/>
      <c r="HIS311" s="275"/>
      <c r="HIT311" s="271"/>
      <c r="HIU311" s="275"/>
      <c r="HIV311" s="271"/>
      <c r="HIW311" s="275"/>
      <c r="HIX311" s="271"/>
      <c r="HIY311" s="275"/>
      <c r="HIZ311" s="271"/>
      <c r="HJA311" s="275"/>
      <c r="HJB311" s="271"/>
      <c r="HJC311" s="275"/>
      <c r="HJD311" s="271"/>
      <c r="HJE311" s="275"/>
      <c r="HJF311" s="271"/>
      <c r="HJG311" s="275"/>
      <c r="HJH311" s="271"/>
      <c r="HJI311" s="275"/>
      <c r="HJJ311" s="271"/>
      <c r="HJK311" s="275"/>
      <c r="HJL311" s="271"/>
      <c r="HJM311" s="275"/>
      <c r="HJN311" s="271"/>
      <c r="HJO311" s="275"/>
      <c r="HJP311" s="271"/>
      <c r="HJQ311" s="275"/>
      <c r="HJR311" s="271"/>
      <c r="HJS311" s="275"/>
      <c r="HJT311" s="271"/>
      <c r="HJU311" s="275"/>
      <c r="HJV311" s="271"/>
      <c r="HJW311" s="275"/>
      <c r="HJX311" s="271"/>
      <c r="HJY311" s="275"/>
      <c r="HJZ311" s="271"/>
      <c r="HKA311" s="275"/>
      <c r="HKB311" s="271"/>
      <c r="HKC311" s="275"/>
      <c r="HKD311" s="271"/>
      <c r="HKE311" s="275"/>
      <c r="HKF311" s="271"/>
      <c r="HKG311" s="275"/>
      <c r="HKH311" s="271"/>
      <c r="HKI311" s="275"/>
      <c r="HKJ311" s="271"/>
      <c r="HKK311" s="275"/>
      <c r="HKL311" s="271"/>
      <c r="HKM311" s="275"/>
      <c r="HKN311" s="271"/>
      <c r="HKO311" s="275"/>
      <c r="HKP311" s="271"/>
      <c r="HKQ311" s="275"/>
      <c r="HKR311" s="271"/>
      <c r="HKS311" s="275"/>
      <c r="HKT311" s="271"/>
      <c r="HKU311" s="275"/>
      <c r="HKV311" s="271"/>
      <c r="HKW311" s="275"/>
      <c r="HKX311" s="271"/>
      <c r="HKY311" s="275"/>
      <c r="HKZ311" s="271"/>
      <c r="HLA311" s="275"/>
      <c r="HLB311" s="271"/>
      <c r="HLC311" s="275"/>
      <c r="HLD311" s="271"/>
      <c r="HLE311" s="275"/>
      <c r="HLF311" s="271"/>
      <c r="HLG311" s="275"/>
      <c r="HLH311" s="271"/>
      <c r="HLI311" s="275"/>
      <c r="HLJ311" s="271"/>
      <c r="HLK311" s="275"/>
      <c r="HLL311" s="271"/>
      <c r="HLM311" s="275"/>
      <c r="HLN311" s="271"/>
      <c r="HLO311" s="275"/>
      <c r="HLP311" s="271"/>
      <c r="HLQ311" s="275"/>
      <c r="HLR311" s="271"/>
      <c r="HLS311" s="275"/>
      <c r="HLT311" s="271"/>
      <c r="HLU311" s="275"/>
      <c r="HLV311" s="271"/>
      <c r="HLW311" s="275"/>
      <c r="HLX311" s="271"/>
      <c r="HLY311" s="275"/>
      <c r="HLZ311" s="271"/>
      <c r="HMA311" s="275"/>
      <c r="HMB311" s="271"/>
      <c r="HMC311" s="275"/>
      <c r="HMD311" s="271"/>
      <c r="HME311" s="275"/>
      <c r="HMF311" s="271"/>
      <c r="HMG311" s="275"/>
      <c r="HMH311" s="271"/>
      <c r="HMI311" s="275"/>
      <c r="HMJ311" s="271"/>
      <c r="HMK311" s="275"/>
      <c r="HML311" s="271"/>
      <c r="HMM311" s="275"/>
      <c r="HMN311" s="271"/>
      <c r="HMO311" s="275"/>
      <c r="HMP311" s="271"/>
      <c r="HMQ311" s="275"/>
      <c r="HMR311" s="271"/>
      <c r="HMS311" s="275"/>
      <c r="HMT311" s="271"/>
      <c r="HMU311" s="275"/>
      <c r="HMV311" s="271"/>
      <c r="HMW311" s="275"/>
      <c r="HMX311" s="271"/>
      <c r="HMY311" s="275"/>
      <c r="HMZ311" s="271"/>
      <c r="HNA311" s="275"/>
      <c r="HNB311" s="271"/>
      <c r="HNC311" s="275"/>
      <c r="HND311" s="271"/>
      <c r="HNE311" s="275"/>
      <c r="HNF311" s="271"/>
      <c r="HNG311" s="275"/>
      <c r="HNH311" s="271"/>
      <c r="HNI311" s="275"/>
      <c r="HNJ311" s="271"/>
      <c r="HNK311" s="275"/>
      <c r="HNL311" s="271"/>
      <c r="HNM311" s="275"/>
      <c r="HNN311" s="271"/>
      <c r="HNO311" s="275"/>
      <c r="HNP311" s="271"/>
      <c r="HNQ311" s="275"/>
      <c r="HNR311" s="271"/>
      <c r="HNS311" s="275"/>
      <c r="HNT311" s="271"/>
      <c r="HNU311" s="275"/>
      <c r="HNV311" s="271"/>
      <c r="HNW311" s="275"/>
      <c r="HNX311" s="271"/>
      <c r="HNY311" s="275"/>
      <c r="HNZ311" s="271"/>
      <c r="HOA311" s="275"/>
      <c r="HOB311" s="271"/>
      <c r="HOC311" s="275"/>
      <c r="HOD311" s="271"/>
      <c r="HOE311" s="275"/>
      <c r="HOF311" s="271"/>
      <c r="HOG311" s="275"/>
      <c r="HOH311" s="271"/>
      <c r="HOI311" s="275"/>
      <c r="HOJ311" s="271"/>
      <c r="HOK311" s="275"/>
      <c r="HOL311" s="271"/>
      <c r="HOM311" s="275"/>
      <c r="HON311" s="271"/>
      <c r="HOO311" s="275"/>
      <c r="HOP311" s="271"/>
      <c r="HOQ311" s="275"/>
      <c r="HOR311" s="271"/>
      <c r="HOS311" s="275"/>
      <c r="HOT311" s="271"/>
      <c r="HOU311" s="275"/>
      <c r="HOV311" s="271"/>
      <c r="HOW311" s="275"/>
      <c r="HOX311" s="271"/>
      <c r="HOY311" s="275"/>
      <c r="HOZ311" s="271"/>
      <c r="HPA311" s="275"/>
      <c r="HPB311" s="271"/>
      <c r="HPC311" s="275"/>
      <c r="HPD311" s="271"/>
      <c r="HPE311" s="275"/>
      <c r="HPF311" s="271"/>
      <c r="HPG311" s="275"/>
      <c r="HPH311" s="271"/>
      <c r="HPI311" s="275"/>
      <c r="HPJ311" s="271"/>
      <c r="HPK311" s="275"/>
      <c r="HPL311" s="271"/>
      <c r="HPM311" s="275"/>
      <c r="HPN311" s="271"/>
      <c r="HPO311" s="275"/>
      <c r="HPP311" s="271"/>
      <c r="HPQ311" s="275"/>
      <c r="HPR311" s="271"/>
      <c r="HPS311" s="275"/>
      <c r="HPT311" s="271"/>
      <c r="HPU311" s="275"/>
      <c r="HPV311" s="271"/>
      <c r="HPW311" s="275"/>
      <c r="HPX311" s="271"/>
      <c r="HPY311" s="275"/>
      <c r="HPZ311" s="271"/>
      <c r="HQA311" s="275"/>
      <c r="HQB311" s="271"/>
      <c r="HQC311" s="275"/>
      <c r="HQD311" s="271"/>
      <c r="HQE311" s="275"/>
      <c r="HQF311" s="271"/>
      <c r="HQG311" s="275"/>
      <c r="HQH311" s="271"/>
      <c r="HQI311" s="275"/>
      <c r="HQJ311" s="271"/>
      <c r="HQK311" s="275"/>
      <c r="HQL311" s="271"/>
      <c r="HQM311" s="275"/>
      <c r="HQN311" s="271"/>
      <c r="HQO311" s="275"/>
      <c r="HQP311" s="271"/>
      <c r="HQQ311" s="275"/>
      <c r="HQR311" s="271"/>
      <c r="HQS311" s="275"/>
      <c r="HQT311" s="271"/>
      <c r="HQU311" s="275"/>
      <c r="HQV311" s="271"/>
      <c r="HQW311" s="275"/>
      <c r="HQX311" s="271"/>
      <c r="HQY311" s="275"/>
      <c r="HQZ311" s="271"/>
      <c r="HRA311" s="275"/>
      <c r="HRB311" s="271"/>
      <c r="HRC311" s="275"/>
      <c r="HRD311" s="271"/>
      <c r="HRE311" s="275"/>
      <c r="HRF311" s="271"/>
      <c r="HRG311" s="275"/>
      <c r="HRH311" s="271"/>
      <c r="HRI311" s="275"/>
      <c r="HRJ311" s="271"/>
      <c r="HRK311" s="275"/>
      <c r="HRL311" s="271"/>
      <c r="HRM311" s="275"/>
      <c r="HRN311" s="271"/>
      <c r="HRO311" s="275"/>
      <c r="HRP311" s="271"/>
      <c r="HRQ311" s="275"/>
      <c r="HRR311" s="271"/>
      <c r="HRS311" s="275"/>
      <c r="HRT311" s="271"/>
      <c r="HRU311" s="275"/>
      <c r="HRV311" s="271"/>
      <c r="HRW311" s="275"/>
      <c r="HRX311" s="271"/>
      <c r="HRY311" s="275"/>
      <c r="HRZ311" s="271"/>
      <c r="HSA311" s="275"/>
      <c r="HSB311" s="271"/>
      <c r="HSC311" s="275"/>
      <c r="HSD311" s="271"/>
      <c r="HSE311" s="275"/>
      <c r="HSF311" s="271"/>
      <c r="HSG311" s="275"/>
      <c r="HSH311" s="271"/>
      <c r="HSI311" s="275"/>
      <c r="HSJ311" s="271"/>
      <c r="HSK311" s="275"/>
      <c r="HSL311" s="271"/>
      <c r="HSM311" s="275"/>
      <c r="HSN311" s="271"/>
      <c r="HSO311" s="275"/>
      <c r="HSP311" s="271"/>
      <c r="HSQ311" s="275"/>
      <c r="HSR311" s="271"/>
      <c r="HSS311" s="275"/>
      <c r="HST311" s="271"/>
      <c r="HSU311" s="275"/>
      <c r="HSV311" s="271"/>
      <c r="HSW311" s="275"/>
      <c r="HSX311" s="271"/>
      <c r="HSY311" s="275"/>
      <c r="HSZ311" s="271"/>
      <c r="HTA311" s="275"/>
      <c r="HTB311" s="271"/>
      <c r="HTC311" s="275"/>
      <c r="HTD311" s="271"/>
      <c r="HTE311" s="275"/>
      <c r="HTF311" s="271"/>
      <c r="HTG311" s="275"/>
      <c r="HTH311" s="271"/>
      <c r="HTI311" s="275"/>
      <c r="HTJ311" s="271"/>
      <c r="HTK311" s="275"/>
      <c r="HTL311" s="271"/>
      <c r="HTM311" s="275"/>
      <c r="HTN311" s="271"/>
      <c r="HTO311" s="275"/>
      <c r="HTP311" s="271"/>
      <c r="HTQ311" s="275"/>
      <c r="HTR311" s="271"/>
      <c r="HTS311" s="275"/>
      <c r="HTT311" s="271"/>
      <c r="HTU311" s="275"/>
      <c r="HTV311" s="271"/>
      <c r="HTW311" s="275"/>
      <c r="HTX311" s="271"/>
      <c r="HTY311" s="275"/>
      <c r="HTZ311" s="271"/>
      <c r="HUA311" s="275"/>
      <c r="HUB311" s="271"/>
      <c r="HUC311" s="275"/>
      <c r="HUD311" s="271"/>
      <c r="HUE311" s="275"/>
      <c r="HUF311" s="271"/>
      <c r="HUG311" s="275"/>
      <c r="HUH311" s="271"/>
      <c r="HUI311" s="275"/>
      <c r="HUJ311" s="271"/>
      <c r="HUK311" s="275"/>
      <c r="HUL311" s="271"/>
      <c r="HUM311" s="275"/>
      <c r="HUN311" s="271"/>
      <c r="HUO311" s="275"/>
      <c r="HUP311" s="271"/>
      <c r="HUQ311" s="275"/>
      <c r="HUR311" s="271"/>
      <c r="HUS311" s="275"/>
      <c r="HUT311" s="271"/>
      <c r="HUU311" s="275"/>
      <c r="HUV311" s="271"/>
      <c r="HUW311" s="275"/>
      <c r="HUX311" s="271"/>
      <c r="HUY311" s="275"/>
      <c r="HUZ311" s="271"/>
      <c r="HVA311" s="275"/>
      <c r="HVB311" s="271"/>
      <c r="HVC311" s="275"/>
      <c r="HVD311" s="271"/>
      <c r="HVE311" s="275"/>
      <c r="HVF311" s="271"/>
      <c r="HVG311" s="275"/>
      <c r="HVH311" s="271"/>
      <c r="HVI311" s="275"/>
      <c r="HVJ311" s="271"/>
      <c r="HVK311" s="275"/>
      <c r="HVL311" s="271"/>
      <c r="HVM311" s="275"/>
      <c r="HVN311" s="271"/>
      <c r="HVO311" s="275"/>
      <c r="HVP311" s="271"/>
      <c r="HVQ311" s="275"/>
      <c r="HVR311" s="271"/>
      <c r="HVS311" s="275"/>
      <c r="HVT311" s="271"/>
      <c r="HVU311" s="275"/>
      <c r="HVV311" s="271"/>
      <c r="HVW311" s="275"/>
      <c r="HVX311" s="271"/>
      <c r="HVY311" s="275"/>
      <c r="HVZ311" s="271"/>
      <c r="HWA311" s="275"/>
      <c r="HWB311" s="271"/>
      <c r="HWC311" s="275"/>
      <c r="HWD311" s="271"/>
      <c r="HWE311" s="275"/>
      <c r="HWF311" s="271"/>
      <c r="HWG311" s="275"/>
      <c r="HWH311" s="271"/>
      <c r="HWI311" s="275"/>
      <c r="HWJ311" s="271"/>
      <c r="HWK311" s="275"/>
      <c r="HWL311" s="271"/>
      <c r="HWM311" s="275"/>
      <c r="HWN311" s="271"/>
      <c r="HWO311" s="275"/>
      <c r="HWP311" s="271"/>
      <c r="HWQ311" s="275"/>
      <c r="HWR311" s="271"/>
      <c r="HWS311" s="275"/>
      <c r="HWT311" s="271"/>
      <c r="HWU311" s="275"/>
      <c r="HWV311" s="271"/>
      <c r="HWW311" s="275"/>
      <c r="HWX311" s="271"/>
      <c r="HWY311" s="275"/>
      <c r="HWZ311" s="271"/>
      <c r="HXA311" s="275"/>
      <c r="HXB311" s="271"/>
      <c r="HXC311" s="275"/>
      <c r="HXD311" s="271"/>
      <c r="HXE311" s="275"/>
      <c r="HXF311" s="271"/>
      <c r="HXG311" s="275"/>
      <c r="HXH311" s="271"/>
      <c r="HXI311" s="275"/>
      <c r="HXJ311" s="271"/>
      <c r="HXK311" s="275"/>
      <c r="HXL311" s="271"/>
      <c r="HXM311" s="275"/>
      <c r="HXN311" s="271"/>
      <c r="HXO311" s="275"/>
      <c r="HXP311" s="271"/>
      <c r="HXQ311" s="275"/>
      <c r="HXR311" s="271"/>
      <c r="HXS311" s="275"/>
      <c r="HXT311" s="271"/>
      <c r="HXU311" s="275"/>
      <c r="HXV311" s="271"/>
      <c r="HXW311" s="275"/>
      <c r="HXX311" s="271"/>
      <c r="HXY311" s="275"/>
      <c r="HXZ311" s="271"/>
      <c r="HYA311" s="275"/>
      <c r="HYB311" s="271"/>
      <c r="HYC311" s="275"/>
      <c r="HYD311" s="271"/>
      <c r="HYE311" s="275"/>
      <c r="HYF311" s="271"/>
      <c r="HYG311" s="275"/>
      <c r="HYH311" s="271"/>
      <c r="HYI311" s="275"/>
      <c r="HYJ311" s="271"/>
      <c r="HYK311" s="275"/>
      <c r="HYL311" s="271"/>
      <c r="HYM311" s="275"/>
      <c r="HYN311" s="271"/>
      <c r="HYO311" s="275"/>
      <c r="HYP311" s="271"/>
      <c r="HYQ311" s="275"/>
      <c r="HYR311" s="271"/>
      <c r="HYS311" s="275"/>
      <c r="HYT311" s="271"/>
      <c r="HYU311" s="275"/>
      <c r="HYV311" s="271"/>
      <c r="HYW311" s="275"/>
      <c r="HYX311" s="271"/>
      <c r="HYY311" s="275"/>
      <c r="HYZ311" s="271"/>
      <c r="HZA311" s="275"/>
      <c r="HZB311" s="271"/>
      <c r="HZC311" s="275"/>
      <c r="HZD311" s="271"/>
      <c r="HZE311" s="275"/>
      <c r="HZF311" s="271"/>
      <c r="HZG311" s="275"/>
      <c r="HZH311" s="271"/>
      <c r="HZI311" s="275"/>
      <c r="HZJ311" s="271"/>
      <c r="HZK311" s="275"/>
      <c r="HZL311" s="271"/>
      <c r="HZM311" s="275"/>
      <c r="HZN311" s="271"/>
      <c r="HZO311" s="275"/>
      <c r="HZP311" s="271"/>
      <c r="HZQ311" s="275"/>
      <c r="HZR311" s="271"/>
      <c r="HZS311" s="275"/>
      <c r="HZT311" s="271"/>
      <c r="HZU311" s="275"/>
      <c r="HZV311" s="271"/>
      <c r="HZW311" s="275"/>
      <c r="HZX311" s="271"/>
      <c r="HZY311" s="275"/>
      <c r="HZZ311" s="271"/>
      <c r="IAA311" s="275"/>
      <c r="IAB311" s="271"/>
      <c r="IAC311" s="275"/>
      <c r="IAD311" s="271"/>
      <c r="IAE311" s="275"/>
      <c r="IAF311" s="271"/>
      <c r="IAG311" s="275"/>
      <c r="IAH311" s="271"/>
      <c r="IAI311" s="275"/>
      <c r="IAJ311" s="271"/>
      <c r="IAK311" s="275"/>
      <c r="IAL311" s="271"/>
      <c r="IAM311" s="275"/>
      <c r="IAN311" s="271"/>
      <c r="IAO311" s="275"/>
      <c r="IAP311" s="271"/>
      <c r="IAQ311" s="275"/>
      <c r="IAR311" s="271"/>
      <c r="IAS311" s="275"/>
      <c r="IAT311" s="271"/>
      <c r="IAU311" s="275"/>
      <c r="IAV311" s="271"/>
      <c r="IAW311" s="275"/>
      <c r="IAX311" s="271"/>
      <c r="IAY311" s="275"/>
      <c r="IAZ311" s="271"/>
      <c r="IBA311" s="275"/>
      <c r="IBB311" s="271"/>
      <c r="IBC311" s="275"/>
      <c r="IBD311" s="271"/>
      <c r="IBE311" s="275"/>
      <c r="IBF311" s="271"/>
      <c r="IBG311" s="275"/>
      <c r="IBH311" s="271"/>
      <c r="IBI311" s="275"/>
      <c r="IBJ311" s="271"/>
      <c r="IBK311" s="275"/>
      <c r="IBL311" s="271"/>
      <c r="IBM311" s="275"/>
      <c r="IBN311" s="271"/>
      <c r="IBO311" s="275"/>
      <c r="IBP311" s="271"/>
      <c r="IBQ311" s="275"/>
      <c r="IBR311" s="271"/>
      <c r="IBS311" s="275"/>
      <c r="IBT311" s="271"/>
      <c r="IBU311" s="275"/>
      <c r="IBV311" s="271"/>
      <c r="IBW311" s="275"/>
      <c r="IBX311" s="271"/>
      <c r="IBY311" s="275"/>
      <c r="IBZ311" s="271"/>
      <c r="ICA311" s="275"/>
      <c r="ICB311" s="271"/>
      <c r="ICC311" s="275"/>
      <c r="ICD311" s="271"/>
      <c r="ICE311" s="275"/>
      <c r="ICF311" s="271"/>
      <c r="ICG311" s="275"/>
      <c r="ICH311" s="271"/>
      <c r="ICI311" s="275"/>
      <c r="ICJ311" s="271"/>
      <c r="ICK311" s="275"/>
      <c r="ICL311" s="271"/>
      <c r="ICM311" s="275"/>
      <c r="ICN311" s="271"/>
      <c r="ICO311" s="275"/>
      <c r="ICP311" s="271"/>
      <c r="ICQ311" s="275"/>
      <c r="ICR311" s="271"/>
      <c r="ICS311" s="275"/>
      <c r="ICT311" s="271"/>
      <c r="ICU311" s="275"/>
      <c r="ICV311" s="271"/>
      <c r="ICW311" s="275"/>
      <c r="ICX311" s="271"/>
      <c r="ICY311" s="275"/>
      <c r="ICZ311" s="271"/>
      <c r="IDA311" s="275"/>
      <c r="IDB311" s="271"/>
      <c r="IDC311" s="275"/>
      <c r="IDD311" s="271"/>
      <c r="IDE311" s="275"/>
      <c r="IDF311" s="271"/>
      <c r="IDG311" s="275"/>
      <c r="IDH311" s="271"/>
      <c r="IDI311" s="275"/>
      <c r="IDJ311" s="271"/>
      <c r="IDK311" s="275"/>
      <c r="IDL311" s="271"/>
      <c r="IDM311" s="275"/>
      <c r="IDN311" s="271"/>
      <c r="IDO311" s="275"/>
      <c r="IDP311" s="271"/>
      <c r="IDQ311" s="275"/>
      <c r="IDR311" s="271"/>
      <c r="IDS311" s="275"/>
      <c r="IDT311" s="271"/>
      <c r="IDU311" s="275"/>
      <c r="IDV311" s="271"/>
      <c r="IDW311" s="275"/>
      <c r="IDX311" s="271"/>
      <c r="IDY311" s="275"/>
      <c r="IDZ311" s="271"/>
      <c r="IEA311" s="275"/>
      <c r="IEB311" s="271"/>
      <c r="IEC311" s="275"/>
      <c r="IED311" s="271"/>
      <c r="IEE311" s="275"/>
      <c r="IEF311" s="271"/>
      <c r="IEG311" s="275"/>
      <c r="IEH311" s="271"/>
      <c r="IEI311" s="275"/>
      <c r="IEJ311" s="271"/>
      <c r="IEK311" s="275"/>
      <c r="IEL311" s="271"/>
      <c r="IEM311" s="275"/>
      <c r="IEN311" s="271"/>
      <c r="IEO311" s="275"/>
      <c r="IEP311" s="271"/>
      <c r="IEQ311" s="275"/>
      <c r="IER311" s="271"/>
      <c r="IES311" s="275"/>
      <c r="IET311" s="271"/>
      <c r="IEU311" s="275"/>
      <c r="IEV311" s="271"/>
      <c r="IEW311" s="275"/>
      <c r="IEX311" s="271"/>
      <c r="IEY311" s="275"/>
      <c r="IEZ311" s="271"/>
      <c r="IFA311" s="275"/>
      <c r="IFB311" s="271"/>
      <c r="IFC311" s="275"/>
      <c r="IFD311" s="271"/>
      <c r="IFE311" s="275"/>
      <c r="IFF311" s="271"/>
      <c r="IFG311" s="275"/>
      <c r="IFH311" s="271"/>
      <c r="IFI311" s="275"/>
      <c r="IFJ311" s="271"/>
      <c r="IFK311" s="275"/>
      <c r="IFL311" s="271"/>
      <c r="IFM311" s="275"/>
      <c r="IFN311" s="271"/>
      <c r="IFO311" s="275"/>
      <c r="IFP311" s="271"/>
      <c r="IFQ311" s="275"/>
      <c r="IFR311" s="271"/>
      <c r="IFS311" s="275"/>
      <c r="IFT311" s="271"/>
      <c r="IFU311" s="275"/>
      <c r="IFV311" s="271"/>
      <c r="IFW311" s="275"/>
      <c r="IFX311" s="271"/>
      <c r="IFY311" s="275"/>
      <c r="IFZ311" s="271"/>
      <c r="IGA311" s="275"/>
      <c r="IGB311" s="271"/>
      <c r="IGC311" s="275"/>
      <c r="IGD311" s="271"/>
      <c r="IGE311" s="275"/>
      <c r="IGF311" s="271"/>
      <c r="IGG311" s="275"/>
      <c r="IGH311" s="271"/>
      <c r="IGI311" s="275"/>
      <c r="IGJ311" s="271"/>
      <c r="IGK311" s="275"/>
      <c r="IGL311" s="271"/>
      <c r="IGM311" s="275"/>
      <c r="IGN311" s="271"/>
      <c r="IGO311" s="275"/>
      <c r="IGP311" s="271"/>
      <c r="IGQ311" s="275"/>
      <c r="IGR311" s="271"/>
      <c r="IGS311" s="275"/>
      <c r="IGT311" s="271"/>
      <c r="IGU311" s="275"/>
      <c r="IGV311" s="271"/>
      <c r="IGW311" s="275"/>
      <c r="IGX311" s="271"/>
      <c r="IGY311" s="275"/>
      <c r="IGZ311" s="271"/>
      <c r="IHA311" s="275"/>
      <c r="IHB311" s="271"/>
      <c r="IHC311" s="275"/>
      <c r="IHD311" s="271"/>
      <c r="IHE311" s="275"/>
      <c r="IHF311" s="271"/>
      <c r="IHG311" s="275"/>
      <c r="IHH311" s="271"/>
      <c r="IHI311" s="275"/>
      <c r="IHJ311" s="271"/>
      <c r="IHK311" s="275"/>
      <c r="IHL311" s="271"/>
      <c r="IHM311" s="275"/>
      <c r="IHN311" s="271"/>
      <c r="IHO311" s="275"/>
      <c r="IHP311" s="271"/>
      <c r="IHQ311" s="275"/>
      <c r="IHR311" s="271"/>
      <c r="IHS311" s="275"/>
      <c r="IHT311" s="271"/>
      <c r="IHU311" s="275"/>
      <c r="IHV311" s="271"/>
      <c r="IHW311" s="275"/>
      <c r="IHX311" s="271"/>
      <c r="IHY311" s="275"/>
      <c r="IHZ311" s="271"/>
      <c r="IIA311" s="275"/>
      <c r="IIB311" s="271"/>
      <c r="IIC311" s="275"/>
      <c r="IID311" s="271"/>
      <c r="IIE311" s="275"/>
      <c r="IIF311" s="271"/>
      <c r="IIG311" s="275"/>
      <c r="IIH311" s="271"/>
      <c r="III311" s="275"/>
      <c r="IIJ311" s="271"/>
      <c r="IIK311" s="275"/>
      <c r="IIL311" s="271"/>
      <c r="IIM311" s="275"/>
      <c r="IIN311" s="271"/>
      <c r="IIO311" s="275"/>
      <c r="IIP311" s="271"/>
      <c r="IIQ311" s="275"/>
      <c r="IIR311" s="271"/>
      <c r="IIS311" s="275"/>
      <c r="IIT311" s="271"/>
      <c r="IIU311" s="275"/>
      <c r="IIV311" s="271"/>
      <c r="IIW311" s="275"/>
      <c r="IIX311" s="271"/>
      <c r="IIY311" s="275"/>
      <c r="IIZ311" s="271"/>
      <c r="IJA311" s="275"/>
      <c r="IJB311" s="271"/>
      <c r="IJC311" s="275"/>
      <c r="IJD311" s="271"/>
      <c r="IJE311" s="275"/>
      <c r="IJF311" s="271"/>
      <c r="IJG311" s="275"/>
      <c r="IJH311" s="271"/>
      <c r="IJI311" s="275"/>
      <c r="IJJ311" s="271"/>
      <c r="IJK311" s="275"/>
      <c r="IJL311" s="271"/>
      <c r="IJM311" s="275"/>
      <c r="IJN311" s="271"/>
      <c r="IJO311" s="275"/>
      <c r="IJP311" s="271"/>
      <c r="IJQ311" s="275"/>
      <c r="IJR311" s="271"/>
      <c r="IJS311" s="275"/>
      <c r="IJT311" s="271"/>
      <c r="IJU311" s="275"/>
      <c r="IJV311" s="271"/>
      <c r="IJW311" s="275"/>
      <c r="IJX311" s="271"/>
      <c r="IJY311" s="275"/>
      <c r="IJZ311" s="271"/>
      <c r="IKA311" s="275"/>
      <c r="IKB311" s="271"/>
      <c r="IKC311" s="275"/>
      <c r="IKD311" s="271"/>
      <c r="IKE311" s="275"/>
      <c r="IKF311" s="271"/>
      <c r="IKG311" s="275"/>
      <c r="IKH311" s="271"/>
      <c r="IKI311" s="275"/>
      <c r="IKJ311" s="271"/>
      <c r="IKK311" s="275"/>
      <c r="IKL311" s="271"/>
      <c r="IKM311" s="275"/>
      <c r="IKN311" s="271"/>
      <c r="IKO311" s="275"/>
      <c r="IKP311" s="271"/>
      <c r="IKQ311" s="275"/>
      <c r="IKR311" s="271"/>
      <c r="IKS311" s="275"/>
      <c r="IKT311" s="271"/>
      <c r="IKU311" s="275"/>
      <c r="IKV311" s="271"/>
      <c r="IKW311" s="275"/>
      <c r="IKX311" s="271"/>
      <c r="IKY311" s="275"/>
      <c r="IKZ311" s="271"/>
      <c r="ILA311" s="275"/>
      <c r="ILB311" s="271"/>
      <c r="ILC311" s="275"/>
      <c r="ILD311" s="271"/>
      <c r="ILE311" s="275"/>
      <c r="ILF311" s="271"/>
      <c r="ILG311" s="275"/>
      <c r="ILH311" s="271"/>
      <c r="ILI311" s="275"/>
      <c r="ILJ311" s="271"/>
      <c r="ILK311" s="275"/>
      <c r="ILL311" s="271"/>
      <c r="ILM311" s="275"/>
      <c r="ILN311" s="271"/>
      <c r="ILO311" s="275"/>
      <c r="ILP311" s="271"/>
      <c r="ILQ311" s="275"/>
      <c r="ILR311" s="271"/>
      <c r="ILS311" s="275"/>
      <c r="ILT311" s="271"/>
      <c r="ILU311" s="275"/>
      <c r="ILV311" s="271"/>
      <c r="ILW311" s="275"/>
      <c r="ILX311" s="271"/>
      <c r="ILY311" s="275"/>
      <c r="ILZ311" s="271"/>
      <c r="IMA311" s="275"/>
      <c r="IMB311" s="271"/>
      <c r="IMC311" s="275"/>
      <c r="IMD311" s="271"/>
      <c r="IME311" s="275"/>
      <c r="IMF311" s="271"/>
      <c r="IMG311" s="275"/>
      <c r="IMH311" s="271"/>
      <c r="IMI311" s="275"/>
      <c r="IMJ311" s="271"/>
      <c r="IMK311" s="275"/>
      <c r="IML311" s="271"/>
      <c r="IMM311" s="275"/>
      <c r="IMN311" s="271"/>
      <c r="IMO311" s="275"/>
      <c r="IMP311" s="271"/>
      <c r="IMQ311" s="275"/>
      <c r="IMR311" s="271"/>
      <c r="IMS311" s="275"/>
      <c r="IMT311" s="271"/>
      <c r="IMU311" s="275"/>
      <c r="IMV311" s="271"/>
      <c r="IMW311" s="275"/>
      <c r="IMX311" s="271"/>
      <c r="IMY311" s="275"/>
      <c r="IMZ311" s="271"/>
      <c r="INA311" s="275"/>
      <c r="INB311" s="271"/>
      <c r="INC311" s="275"/>
      <c r="IND311" s="271"/>
      <c r="INE311" s="275"/>
      <c r="INF311" s="271"/>
      <c r="ING311" s="275"/>
      <c r="INH311" s="271"/>
      <c r="INI311" s="275"/>
      <c r="INJ311" s="271"/>
      <c r="INK311" s="275"/>
      <c r="INL311" s="271"/>
      <c r="INM311" s="275"/>
      <c r="INN311" s="271"/>
      <c r="INO311" s="275"/>
      <c r="INP311" s="271"/>
      <c r="INQ311" s="275"/>
      <c r="INR311" s="271"/>
      <c r="INS311" s="275"/>
      <c r="INT311" s="271"/>
      <c r="INU311" s="275"/>
      <c r="INV311" s="271"/>
      <c r="INW311" s="275"/>
      <c r="INX311" s="271"/>
      <c r="INY311" s="275"/>
      <c r="INZ311" s="271"/>
      <c r="IOA311" s="275"/>
      <c r="IOB311" s="271"/>
      <c r="IOC311" s="275"/>
      <c r="IOD311" s="271"/>
      <c r="IOE311" s="275"/>
      <c r="IOF311" s="271"/>
      <c r="IOG311" s="275"/>
      <c r="IOH311" s="271"/>
      <c r="IOI311" s="275"/>
      <c r="IOJ311" s="271"/>
      <c r="IOK311" s="275"/>
      <c r="IOL311" s="271"/>
      <c r="IOM311" s="275"/>
      <c r="ION311" s="271"/>
      <c r="IOO311" s="275"/>
      <c r="IOP311" s="271"/>
      <c r="IOQ311" s="275"/>
      <c r="IOR311" s="271"/>
      <c r="IOS311" s="275"/>
      <c r="IOT311" s="271"/>
      <c r="IOU311" s="275"/>
      <c r="IOV311" s="271"/>
      <c r="IOW311" s="275"/>
      <c r="IOX311" s="271"/>
      <c r="IOY311" s="275"/>
      <c r="IOZ311" s="271"/>
      <c r="IPA311" s="275"/>
      <c r="IPB311" s="271"/>
      <c r="IPC311" s="275"/>
      <c r="IPD311" s="271"/>
      <c r="IPE311" s="275"/>
      <c r="IPF311" s="271"/>
      <c r="IPG311" s="275"/>
      <c r="IPH311" s="271"/>
      <c r="IPI311" s="275"/>
      <c r="IPJ311" s="271"/>
      <c r="IPK311" s="275"/>
      <c r="IPL311" s="271"/>
      <c r="IPM311" s="275"/>
      <c r="IPN311" s="271"/>
      <c r="IPO311" s="275"/>
      <c r="IPP311" s="271"/>
      <c r="IPQ311" s="275"/>
      <c r="IPR311" s="271"/>
      <c r="IPS311" s="275"/>
      <c r="IPT311" s="271"/>
      <c r="IPU311" s="275"/>
      <c r="IPV311" s="271"/>
      <c r="IPW311" s="275"/>
      <c r="IPX311" s="271"/>
      <c r="IPY311" s="275"/>
      <c r="IPZ311" s="271"/>
      <c r="IQA311" s="275"/>
      <c r="IQB311" s="271"/>
      <c r="IQC311" s="275"/>
      <c r="IQD311" s="271"/>
      <c r="IQE311" s="275"/>
      <c r="IQF311" s="271"/>
      <c r="IQG311" s="275"/>
      <c r="IQH311" s="271"/>
      <c r="IQI311" s="275"/>
      <c r="IQJ311" s="271"/>
      <c r="IQK311" s="275"/>
      <c r="IQL311" s="271"/>
      <c r="IQM311" s="275"/>
      <c r="IQN311" s="271"/>
      <c r="IQO311" s="275"/>
      <c r="IQP311" s="271"/>
      <c r="IQQ311" s="275"/>
      <c r="IQR311" s="271"/>
      <c r="IQS311" s="275"/>
      <c r="IQT311" s="271"/>
      <c r="IQU311" s="275"/>
      <c r="IQV311" s="271"/>
      <c r="IQW311" s="275"/>
      <c r="IQX311" s="271"/>
      <c r="IQY311" s="275"/>
      <c r="IQZ311" s="271"/>
      <c r="IRA311" s="275"/>
      <c r="IRB311" s="271"/>
      <c r="IRC311" s="275"/>
      <c r="IRD311" s="271"/>
      <c r="IRE311" s="275"/>
      <c r="IRF311" s="271"/>
      <c r="IRG311" s="275"/>
      <c r="IRH311" s="271"/>
      <c r="IRI311" s="275"/>
      <c r="IRJ311" s="271"/>
      <c r="IRK311" s="275"/>
      <c r="IRL311" s="271"/>
      <c r="IRM311" s="275"/>
      <c r="IRN311" s="271"/>
      <c r="IRO311" s="275"/>
      <c r="IRP311" s="271"/>
      <c r="IRQ311" s="275"/>
      <c r="IRR311" s="271"/>
      <c r="IRS311" s="275"/>
      <c r="IRT311" s="271"/>
      <c r="IRU311" s="275"/>
      <c r="IRV311" s="271"/>
      <c r="IRW311" s="275"/>
      <c r="IRX311" s="271"/>
      <c r="IRY311" s="275"/>
      <c r="IRZ311" s="271"/>
      <c r="ISA311" s="275"/>
      <c r="ISB311" s="271"/>
      <c r="ISC311" s="275"/>
      <c r="ISD311" s="271"/>
      <c r="ISE311" s="275"/>
      <c r="ISF311" s="271"/>
      <c r="ISG311" s="275"/>
      <c r="ISH311" s="271"/>
      <c r="ISI311" s="275"/>
      <c r="ISJ311" s="271"/>
      <c r="ISK311" s="275"/>
      <c r="ISL311" s="271"/>
      <c r="ISM311" s="275"/>
      <c r="ISN311" s="271"/>
      <c r="ISO311" s="275"/>
      <c r="ISP311" s="271"/>
      <c r="ISQ311" s="275"/>
      <c r="ISR311" s="271"/>
      <c r="ISS311" s="275"/>
      <c r="IST311" s="271"/>
      <c r="ISU311" s="275"/>
      <c r="ISV311" s="271"/>
      <c r="ISW311" s="275"/>
      <c r="ISX311" s="271"/>
      <c r="ISY311" s="275"/>
      <c r="ISZ311" s="271"/>
      <c r="ITA311" s="275"/>
      <c r="ITB311" s="271"/>
      <c r="ITC311" s="275"/>
      <c r="ITD311" s="271"/>
      <c r="ITE311" s="275"/>
      <c r="ITF311" s="271"/>
      <c r="ITG311" s="275"/>
      <c r="ITH311" s="271"/>
      <c r="ITI311" s="275"/>
      <c r="ITJ311" s="271"/>
      <c r="ITK311" s="275"/>
      <c r="ITL311" s="271"/>
      <c r="ITM311" s="275"/>
      <c r="ITN311" s="271"/>
      <c r="ITO311" s="275"/>
      <c r="ITP311" s="271"/>
      <c r="ITQ311" s="275"/>
      <c r="ITR311" s="271"/>
      <c r="ITS311" s="275"/>
      <c r="ITT311" s="271"/>
      <c r="ITU311" s="275"/>
      <c r="ITV311" s="271"/>
      <c r="ITW311" s="275"/>
      <c r="ITX311" s="271"/>
      <c r="ITY311" s="275"/>
      <c r="ITZ311" s="271"/>
      <c r="IUA311" s="275"/>
      <c r="IUB311" s="271"/>
      <c r="IUC311" s="275"/>
      <c r="IUD311" s="271"/>
      <c r="IUE311" s="275"/>
      <c r="IUF311" s="271"/>
      <c r="IUG311" s="275"/>
      <c r="IUH311" s="271"/>
      <c r="IUI311" s="275"/>
      <c r="IUJ311" s="271"/>
      <c r="IUK311" s="275"/>
      <c r="IUL311" s="271"/>
      <c r="IUM311" s="275"/>
      <c r="IUN311" s="271"/>
      <c r="IUO311" s="275"/>
      <c r="IUP311" s="271"/>
      <c r="IUQ311" s="275"/>
      <c r="IUR311" s="271"/>
      <c r="IUS311" s="275"/>
      <c r="IUT311" s="271"/>
      <c r="IUU311" s="275"/>
      <c r="IUV311" s="271"/>
      <c r="IUW311" s="275"/>
      <c r="IUX311" s="271"/>
      <c r="IUY311" s="275"/>
      <c r="IUZ311" s="271"/>
      <c r="IVA311" s="275"/>
      <c r="IVB311" s="271"/>
      <c r="IVC311" s="275"/>
      <c r="IVD311" s="271"/>
      <c r="IVE311" s="275"/>
      <c r="IVF311" s="271"/>
      <c r="IVG311" s="275"/>
      <c r="IVH311" s="271"/>
      <c r="IVI311" s="275"/>
      <c r="IVJ311" s="271"/>
      <c r="IVK311" s="275"/>
      <c r="IVL311" s="271"/>
      <c r="IVM311" s="275"/>
      <c r="IVN311" s="271"/>
      <c r="IVO311" s="275"/>
      <c r="IVP311" s="271"/>
      <c r="IVQ311" s="275"/>
      <c r="IVR311" s="271"/>
      <c r="IVS311" s="275"/>
      <c r="IVT311" s="271"/>
      <c r="IVU311" s="275"/>
      <c r="IVV311" s="271"/>
      <c r="IVW311" s="275"/>
      <c r="IVX311" s="271"/>
      <c r="IVY311" s="275"/>
      <c r="IVZ311" s="271"/>
      <c r="IWA311" s="275"/>
      <c r="IWB311" s="271"/>
      <c r="IWC311" s="275"/>
      <c r="IWD311" s="271"/>
      <c r="IWE311" s="275"/>
      <c r="IWF311" s="271"/>
      <c r="IWG311" s="275"/>
      <c r="IWH311" s="271"/>
      <c r="IWI311" s="275"/>
      <c r="IWJ311" s="271"/>
      <c r="IWK311" s="275"/>
      <c r="IWL311" s="271"/>
      <c r="IWM311" s="275"/>
      <c r="IWN311" s="271"/>
      <c r="IWO311" s="275"/>
      <c r="IWP311" s="271"/>
      <c r="IWQ311" s="275"/>
      <c r="IWR311" s="271"/>
      <c r="IWS311" s="275"/>
      <c r="IWT311" s="271"/>
      <c r="IWU311" s="275"/>
      <c r="IWV311" s="271"/>
      <c r="IWW311" s="275"/>
      <c r="IWX311" s="271"/>
      <c r="IWY311" s="275"/>
      <c r="IWZ311" s="271"/>
      <c r="IXA311" s="275"/>
      <c r="IXB311" s="271"/>
      <c r="IXC311" s="275"/>
      <c r="IXD311" s="271"/>
      <c r="IXE311" s="275"/>
      <c r="IXF311" s="271"/>
      <c r="IXG311" s="275"/>
      <c r="IXH311" s="271"/>
      <c r="IXI311" s="275"/>
      <c r="IXJ311" s="271"/>
      <c r="IXK311" s="275"/>
      <c r="IXL311" s="271"/>
      <c r="IXM311" s="275"/>
      <c r="IXN311" s="271"/>
      <c r="IXO311" s="275"/>
      <c r="IXP311" s="271"/>
      <c r="IXQ311" s="275"/>
      <c r="IXR311" s="271"/>
      <c r="IXS311" s="275"/>
      <c r="IXT311" s="271"/>
      <c r="IXU311" s="275"/>
      <c r="IXV311" s="271"/>
      <c r="IXW311" s="275"/>
      <c r="IXX311" s="271"/>
      <c r="IXY311" s="275"/>
      <c r="IXZ311" s="271"/>
      <c r="IYA311" s="275"/>
      <c r="IYB311" s="271"/>
      <c r="IYC311" s="275"/>
      <c r="IYD311" s="271"/>
      <c r="IYE311" s="275"/>
      <c r="IYF311" s="271"/>
      <c r="IYG311" s="275"/>
      <c r="IYH311" s="271"/>
      <c r="IYI311" s="275"/>
      <c r="IYJ311" s="271"/>
      <c r="IYK311" s="275"/>
      <c r="IYL311" s="271"/>
      <c r="IYM311" s="275"/>
      <c r="IYN311" s="271"/>
      <c r="IYO311" s="275"/>
      <c r="IYP311" s="271"/>
      <c r="IYQ311" s="275"/>
      <c r="IYR311" s="271"/>
      <c r="IYS311" s="275"/>
      <c r="IYT311" s="271"/>
      <c r="IYU311" s="275"/>
      <c r="IYV311" s="271"/>
      <c r="IYW311" s="275"/>
      <c r="IYX311" s="271"/>
      <c r="IYY311" s="275"/>
      <c r="IYZ311" s="271"/>
      <c r="IZA311" s="275"/>
      <c r="IZB311" s="271"/>
      <c r="IZC311" s="275"/>
      <c r="IZD311" s="271"/>
      <c r="IZE311" s="275"/>
      <c r="IZF311" s="271"/>
      <c r="IZG311" s="275"/>
      <c r="IZH311" s="271"/>
      <c r="IZI311" s="275"/>
      <c r="IZJ311" s="271"/>
      <c r="IZK311" s="275"/>
      <c r="IZL311" s="271"/>
      <c r="IZM311" s="275"/>
      <c r="IZN311" s="271"/>
      <c r="IZO311" s="275"/>
      <c r="IZP311" s="271"/>
      <c r="IZQ311" s="275"/>
      <c r="IZR311" s="271"/>
      <c r="IZS311" s="275"/>
      <c r="IZT311" s="271"/>
      <c r="IZU311" s="275"/>
      <c r="IZV311" s="271"/>
      <c r="IZW311" s="275"/>
      <c r="IZX311" s="271"/>
      <c r="IZY311" s="275"/>
      <c r="IZZ311" s="271"/>
      <c r="JAA311" s="275"/>
      <c r="JAB311" s="271"/>
      <c r="JAC311" s="275"/>
      <c r="JAD311" s="271"/>
      <c r="JAE311" s="275"/>
      <c r="JAF311" s="271"/>
      <c r="JAG311" s="275"/>
      <c r="JAH311" s="271"/>
      <c r="JAI311" s="275"/>
      <c r="JAJ311" s="271"/>
      <c r="JAK311" s="275"/>
      <c r="JAL311" s="271"/>
      <c r="JAM311" s="275"/>
      <c r="JAN311" s="271"/>
      <c r="JAO311" s="275"/>
      <c r="JAP311" s="271"/>
      <c r="JAQ311" s="275"/>
      <c r="JAR311" s="271"/>
      <c r="JAS311" s="275"/>
      <c r="JAT311" s="271"/>
      <c r="JAU311" s="275"/>
      <c r="JAV311" s="271"/>
      <c r="JAW311" s="275"/>
      <c r="JAX311" s="271"/>
      <c r="JAY311" s="275"/>
      <c r="JAZ311" s="271"/>
      <c r="JBA311" s="275"/>
      <c r="JBB311" s="271"/>
      <c r="JBC311" s="275"/>
      <c r="JBD311" s="271"/>
      <c r="JBE311" s="275"/>
      <c r="JBF311" s="271"/>
      <c r="JBG311" s="275"/>
      <c r="JBH311" s="271"/>
      <c r="JBI311" s="275"/>
      <c r="JBJ311" s="271"/>
      <c r="JBK311" s="275"/>
      <c r="JBL311" s="271"/>
      <c r="JBM311" s="275"/>
      <c r="JBN311" s="271"/>
      <c r="JBO311" s="275"/>
      <c r="JBP311" s="271"/>
      <c r="JBQ311" s="275"/>
      <c r="JBR311" s="271"/>
      <c r="JBS311" s="275"/>
      <c r="JBT311" s="271"/>
      <c r="JBU311" s="275"/>
      <c r="JBV311" s="271"/>
      <c r="JBW311" s="275"/>
      <c r="JBX311" s="271"/>
      <c r="JBY311" s="275"/>
      <c r="JBZ311" s="271"/>
      <c r="JCA311" s="275"/>
      <c r="JCB311" s="271"/>
      <c r="JCC311" s="275"/>
      <c r="JCD311" s="271"/>
      <c r="JCE311" s="275"/>
      <c r="JCF311" s="271"/>
      <c r="JCG311" s="275"/>
      <c r="JCH311" s="271"/>
      <c r="JCI311" s="275"/>
      <c r="JCJ311" s="271"/>
      <c r="JCK311" s="275"/>
      <c r="JCL311" s="271"/>
      <c r="JCM311" s="275"/>
      <c r="JCN311" s="271"/>
      <c r="JCO311" s="275"/>
      <c r="JCP311" s="271"/>
      <c r="JCQ311" s="275"/>
      <c r="JCR311" s="271"/>
      <c r="JCS311" s="275"/>
      <c r="JCT311" s="271"/>
      <c r="JCU311" s="275"/>
      <c r="JCV311" s="271"/>
      <c r="JCW311" s="275"/>
      <c r="JCX311" s="271"/>
      <c r="JCY311" s="275"/>
      <c r="JCZ311" s="271"/>
      <c r="JDA311" s="275"/>
      <c r="JDB311" s="271"/>
      <c r="JDC311" s="275"/>
      <c r="JDD311" s="271"/>
      <c r="JDE311" s="275"/>
      <c r="JDF311" s="271"/>
      <c r="JDG311" s="275"/>
      <c r="JDH311" s="271"/>
      <c r="JDI311" s="275"/>
      <c r="JDJ311" s="271"/>
      <c r="JDK311" s="275"/>
      <c r="JDL311" s="271"/>
      <c r="JDM311" s="275"/>
      <c r="JDN311" s="271"/>
      <c r="JDO311" s="275"/>
      <c r="JDP311" s="271"/>
      <c r="JDQ311" s="275"/>
      <c r="JDR311" s="271"/>
      <c r="JDS311" s="275"/>
      <c r="JDT311" s="271"/>
      <c r="JDU311" s="275"/>
      <c r="JDV311" s="271"/>
      <c r="JDW311" s="275"/>
      <c r="JDX311" s="271"/>
      <c r="JDY311" s="275"/>
      <c r="JDZ311" s="271"/>
      <c r="JEA311" s="275"/>
      <c r="JEB311" s="271"/>
      <c r="JEC311" s="275"/>
      <c r="JED311" s="271"/>
      <c r="JEE311" s="275"/>
      <c r="JEF311" s="271"/>
      <c r="JEG311" s="275"/>
      <c r="JEH311" s="271"/>
      <c r="JEI311" s="275"/>
      <c r="JEJ311" s="271"/>
      <c r="JEK311" s="275"/>
      <c r="JEL311" s="271"/>
      <c r="JEM311" s="275"/>
      <c r="JEN311" s="271"/>
      <c r="JEO311" s="275"/>
      <c r="JEP311" s="271"/>
      <c r="JEQ311" s="275"/>
      <c r="JER311" s="271"/>
      <c r="JES311" s="275"/>
      <c r="JET311" s="271"/>
      <c r="JEU311" s="275"/>
      <c r="JEV311" s="271"/>
      <c r="JEW311" s="275"/>
      <c r="JEX311" s="271"/>
      <c r="JEY311" s="275"/>
      <c r="JEZ311" s="271"/>
      <c r="JFA311" s="275"/>
      <c r="JFB311" s="271"/>
      <c r="JFC311" s="275"/>
      <c r="JFD311" s="271"/>
      <c r="JFE311" s="275"/>
      <c r="JFF311" s="271"/>
      <c r="JFG311" s="275"/>
      <c r="JFH311" s="271"/>
      <c r="JFI311" s="275"/>
      <c r="JFJ311" s="271"/>
      <c r="JFK311" s="275"/>
      <c r="JFL311" s="271"/>
      <c r="JFM311" s="275"/>
      <c r="JFN311" s="271"/>
      <c r="JFO311" s="275"/>
      <c r="JFP311" s="271"/>
      <c r="JFQ311" s="275"/>
      <c r="JFR311" s="271"/>
      <c r="JFS311" s="275"/>
      <c r="JFT311" s="271"/>
      <c r="JFU311" s="275"/>
      <c r="JFV311" s="271"/>
      <c r="JFW311" s="275"/>
      <c r="JFX311" s="271"/>
      <c r="JFY311" s="275"/>
      <c r="JFZ311" s="271"/>
      <c r="JGA311" s="275"/>
      <c r="JGB311" s="271"/>
      <c r="JGC311" s="275"/>
      <c r="JGD311" s="271"/>
      <c r="JGE311" s="275"/>
      <c r="JGF311" s="271"/>
      <c r="JGG311" s="275"/>
      <c r="JGH311" s="271"/>
      <c r="JGI311" s="275"/>
      <c r="JGJ311" s="271"/>
      <c r="JGK311" s="275"/>
      <c r="JGL311" s="271"/>
      <c r="JGM311" s="275"/>
      <c r="JGN311" s="271"/>
      <c r="JGO311" s="275"/>
      <c r="JGP311" s="271"/>
      <c r="JGQ311" s="275"/>
      <c r="JGR311" s="271"/>
      <c r="JGS311" s="275"/>
      <c r="JGT311" s="271"/>
      <c r="JGU311" s="275"/>
      <c r="JGV311" s="271"/>
      <c r="JGW311" s="275"/>
      <c r="JGX311" s="271"/>
      <c r="JGY311" s="275"/>
      <c r="JGZ311" s="271"/>
      <c r="JHA311" s="275"/>
      <c r="JHB311" s="271"/>
      <c r="JHC311" s="275"/>
      <c r="JHD311" s="271"/>
      <c r="JHE311" s="275"/>
      <c r="JHF311" s="271"/>
      <c r="JHG311" s="275"/>
      <c r="JHH311" s="271"/>
      <c r="JHI311" s="275"/>
      <c r="JHJ311" s="271"/>
      <c r="JHK311" s="275"/>
      <c r="JHL311" s="271"/>
      <c r="JHM311" s="275"/>
      <c r="JHN311" s="271"/>
      <c r="JHO311" s="275"/>
      <c r="JHP311" s="271"/>
      <c r="JHQ311" s="275"/>
      <c r="JHR311" s="271"/>
      <c r="JHS311" s="275"/>
      <c r="JHT311" s="271"/>
      <c r="JHU311" s="275"/>
      <c r="JHV311" s="271"/>
      <c r="JHW311" s="275"/>
      <c r="JHX311" s="271"/>
      <c r="JHY311" s="275"/>
      <c r="JHZ311" s="271"/>
      <c r="JIA311" s="275"/>
      <c r="JIB311" s="271"/>
      <c r="JIC311" s="275"/>
      <c r="JID311" s="271"/>
      <c r="JIE311" s="275"/>
      <c r="JIF311" s="271"/>
      <c r="JIG311" s="275"/>
      <c r="JIH311" s="271"/>
      <c r="JII311" s="275"/>
      <c r="JIJ311" s="271"/>
      <c r="JIK311" s="275"/>
      <c r="JIL311" s="271"/>
      <c r="JIM311" s="275"/>
      <c r="JIN311" s="271"/>
      <c r="JIO311" s="275"/>
      <c r="JIP311" s="271"/>
      <c r="JIQ311" s="275"/>
      <c r="JIR311" s="271"/>
      <c r="JIS311" s="275"/>
      <c r="JIT311" s="271"/>
      <c r="JIU311" s="275"/>
      <c r="JIV311" s="271"/>
      <c r="JIW311" s="275"/>
      <c r="JIX311" s="271"/>
      <c r="JIY311" s="275"/>
      <c r="JIZ311" s="271"/>
      <c r="JJA311" s="275"/>
      <c r="JJB311" s="271"/>
      <c r="JJC311" s="275"/>
      <c r="JJD311" s="271"/>
      <c r="JJE311" s="275"/>
      <c r="JJF311" s="271"/>
      <c r="JJG311" s="275"/>
      <c r="JJH311" s="271"/>
      <c r="JJI311" s="275"/>
      <c r="JJJ311" s="271"/>
      <c r="JJK311" s="275"/>
      <c r="JJL311" s="271"/>
      <c r="JJM311" s="275"/>
      <c r="JJN311" s="271"/>
      <c r="JJO311" s="275"/>
      <c r="JJP311" s="271"/>
      <c r="JJQ311" s="275"/>
      <c r="JJR311" s="271"/>
      <c r="JJS311" s="275"/>
      <c r="JJT311" s="271"/>
      <c r="JJU311" s="275"/>
      <c r="JJV311" s="271"/>
      <c r="JJW311" s="275"/>
      <c r="JJX311" s="271"/>
      <c r="JJY311" s="275"/>
      <c r="JJZ311" s="271"/>
      <c r="JKA311" s="275"/>
      <c r="JKB311" s="271"/>
      <c r="JKC311" s="275"/>
      <c r="JKD311" s="271"/>
      <c r="JKE311" s="275"/>
      <c r="JKF311" s="271"/>
      <c r="JKG311" s="275"/>
      <c r="JKH311" s="271"/>
      <c r="JKI311" s="275"/>
      <c r="JKJ311" s="271"/>
      <c r="JKK311" s="275"/>
      <c r="JKL311" s="271"/>
      <c r="JKM311" s="275"/>
      <c r="JKN311" s="271"/>
      <c r="JKO311" s="275"/>
      <c r="JKP311" s="271"/>
      <c r="JKQ311" s="275"/>
      <c r="JKR311" s="271"/>
      <c r="JKS311" s="275"/>
      <c r="JKT311" s="271"/>
      <c r="JKU311" s="275"/>
      <c r="JKV311" s="271"/>
      <c r="JKW311" s="275"/>
      <c r="JKX311" s="271"/>
      <c r="JKY311" s="275"/>
      <c r="JKZ311" s="271"/>
      <c r="JLA311" s="275"/>
      <c r="JLB311" s="271"/>
      <c r="JLC311" s="275"/>
      <c r="JLD311" s="271"/>
      <c r="JLE311" s="275"/>
      <c r="JLF311" s="271"/>
      <c r="JLG311" s="275"/>
      <c r="JLH311" s="271"/>
      <c r="JLI311" s="275"/>
      <c r="JLJ311" s="271"/>
      <c r="JLK311" s="275"/>
      <c r="JLL311" s="271"/>
      <c r="JLM311" s="275"/>
      <c r="JLN311" s="271"/>
      <c r="JLO311" s="275"/>
      <c r="JLP311" s="271"/>
      <c r="JLQ311" s="275"/>
      <c r="JLR311" s="271"/>
      <c r="JLS311" s="275"/>
      <c r="JLT311" s="271"/>
      <c r="JLU311" s="275"/>
      <c r="JLV311" s="271"/>
      <c r="JLW311" s="275"/>
      <c r="JLX311" s="271"/>
      <c r="JLY311" s="275"/>
      <c r="JLZ311" s="271"/>
      <c r="JMA311" s="275"/>
      <c r="JMB311" s="271"/>
      <c r="JMC311" s="275"/>
      <c r="JMD311" s="271"/>
      <c r="JME311" s="275"/>
      <c r="JMF311" s="271"/>
      <c r="JMG311" s="275"/>
      <c r="JMH311" s="271"/>
      <c r="JMI311" s="275"/>
      <c r="JMJ311" s="271"/>
      <c r="JMK311" s="275"/>
      <c r="JML311" s="271"/>
      <c r="JMM311" s="275"/>
      <c r="JMN311" s="271"/>
      <c r="JMO311" s="275"/>
      <c r="JMP311" s="271"/>
      <c r="JMQ311" s="275"/>
      <c r="JMR311" s="271"/>
      <c r="JMS311" s="275"/>
      <c r="JMT311" s="271"/>
      <c r="JMU311" s="275"/>
      <c r="JMV311" s="271"/>
      <c r="JMW311" s="275"/>
      <c r="JMX311" s="271"/>
      <c r="JMY311" s="275"/>
      <c r="JMZ311" s="271"/>
      <c r="JNA311" s="275"/>
      <c r="JNB311" s="271"/>
      <c r="JNC311" s="275"/>
      <c r="JND311" s="271"/>
      <c r="JNE311" s="275"/>
      <c r="JNF311" s="271"/>
      <c r="JNG311" s="275"/>
      <c r="JNH311" s="271"/>
      <c r="JNI311" s="275"/>
      <c r="JNJ311" s="271"/>
      <c r="JNK311" s="275"/>
      <c r="JNL311" s="271"/>
      <c r="JNM311" s="275"/>
      <c r="JNN311" s="271"/>
      <c r="JNO311" s="275"/>
      <c r="JNP311" s="271"/>
      <c r="JNQ311" s="275"/>
      <c r="JNR311" s="271"/>
      <c r="JNS311" s="275"/>
      <c r="JNT311" s="271"/>
      <c r="JNU311" s="275"/>
      <c r="JNV311" s="271"/>
      <c r="JNW311" s="275"/>
      <c r="JNX311" s="271"/>
      <c r="JNY311" s="275"/>
      <c r="JNZ311" s="271"/>
      <c r="JOA311" s="275"/>
      <c r="JOB311" s="271"/>
      <c r="JOC311" s="275"/>
      <c r="JOD311" s="271"/>
      <c r="JOE311" s="275"/>
      <c r="JOF311" s="271"/>
      <c r="JOG311" s="275"/>
      <c r="JOH311" s="271"/>
      <c r="JOI311" s="275"/>
      <c r="JOJ311" s="271"/>
      <c r="JOK311" s="275"/>
      <c r="JOL311" s="271"/>
      <c r="JOM311" s="275"/>
      <c r="JON311" s="271"/>
      <c r="JOO311" s="275"/>
      <c r="JOP311" s="271"/>
      <c r="JOQ311" s="275"/>
      <c r="JOR311" s="271"/>
      <c r="JOS311" s="275"/>
      <c r="JOT311" s="271"/>
      <c r="JOU311" s="275"/>
      <c r="JOV311" s="271"/>
      <c r="JOW311" s="275"/>
      <c r="JOX311" s="271"/>
      <c r="JOY311" s="275"/>
      <c r="JOZ311" s="271"/>
      <c r="JPA311" s="275"/>
      <c r="JPB311" s="271"/>
      <c r="JPC311" s="275"/>
      <c r="JPD311" s="271"/>
      <c r="JPE311" s="275"/>
      <c r="JPF311" s="271"/>
      <c r="JPG311" s="275"/>
      <c r="JPH311" s="271"/>
      <c r="JPI311" s="275"/>
      <c r="JPJ311" s="271"/>
      <c r="JPK311" s="275"/>
      <c r="JPL311" s="271"/>
      <c r="JPM311" s="275"/>
      <c r="JPN311" s="271"/>
      <c r="JPO311" s="275"/>
      <c r="JPP311" s="271"/>
      <c r="JPQ311" s="275"/>
      <c r="JPR311" s="271"/>
      <c r="JPS311" s="275"/>
      <c r="JPT311" s="271"/>
      <c r="JPU311" s="275"/>
      <c r="JPV311" s="271"/>
      <c r="JPW311" s="275"/>
      <c r="JPX311" s="271"/>
      <c r="JPY311" s="275"/>
      <c r="JPZ311" s="271"/>
      <c r="JQA311" s="275"/>
      <c r="JQB311" s="271"/>
      <c r="JQC311" s="275"/>
      <c r="JQD311" s="271"/>
      <c r="JQE311" s="275"/>
      <c r="JQF311" s="271"/>
      <c r="JQG311" s="275"/>
      <c r="JQH311" s="271"/>
      <c r="JQI311" s="275"/>
      <c r="JQJ311" s="271"/>
      <c r="JQK311" s="275"/>
      <c r="JQL311" s="271"/>
      <c r="JQM311" s="275"/>
      <c r="JQN311" s="271"/>
      <c r="JQO311" s="275"/>
      <c r="JQP311" s="271"/>
      <c r="JQQ311" s="275"/>
      <c r="JQR311" s="271"/>
      <c r="JQS311" s="275"/>
      <c r="JQT311" s="271"/>
      <c r="JQU311" s="275"/>
      <c r="JQV311" s="271"/>
      <c r="JQW311" s="275"/>
      <c r="JQX311" s="271"/>
      <c r="JQY311" s="275"/>
      <c r="JQZ311" s="271"/>
      <c r="JRA311" s="275"/>
      <c r="JRB311" s="271"/>
      <c r="JRC311" s="275"/>
      <c r="JRD311" s="271"/>
      <c r="JRE311" s="275"/>
      <c r="JRF311" s="271"/>
      <c r="JRG311" s="275"/>
      <c r="JRH311" s="271"/>
      <c r="JRI311" s="275"/>
      <c r="JRJ311" s="271"/>
      <c r="JRK311" s="275"/>
      <c r="JRL311" s="271"/>
      <c r="JRM311" s="275"/>
      <c r="JRN311" s="271"/>
      <c r="JRO311" s="275"/>
      <c r="JRP311" s="271"/>
      <c r="JRQ311" s="275"/>
      <c r="JRR311" s="271"/>
      <c r="JRS311" s="275"/>
      <c r="JRT311" s="271"/>
      <c r="JRU311" s="275"/>
      <c r="JRV311" s="271"/>
      <c r="JRW311" s="275"/>
      <c r="JRX311" s="271"/>
      <c r="JRY311" s="275"/>
      <c r="JRZ311" s="271"/>
      <c r="JSA311" s="275"/>
      <c r="JSB311" s="271"/>
      <c r="JSC311" s="275"/>
      <c r="JSD311" s="271"/>
      <c r="JSE311" s="275"/>
      <c r="JSF311" s="271"/>
      <c r="JSG311" s="275"/>
      <c r="JSH311" s="271"/>
      <c r="JSI311" s="275"/>
      <c r="JSJ311" s="271"/>
      <c r="JSK311" s="275"/>
      <c r="JSL311" s="271"/>
      <c r="JSM311" s="275"/>
      <c r="JSN311" s="271"/>
      <c r="JSO311" s="275"/>
      <c r="JSP311" s="271"/>
      <c r="JSQ311" s="275"/>
      <c r="JSR311" s="271"/>
      <c r="JSS311" s="275"/>
      <c r="JST311" s="271"/>
      <c r="JSU311" s="275"/>
      <c r="JSV311" s="271"/>
      <c r="JSW311" s="275"/>
      <c r="JSX311" s="271"/>
      <c r="JSY311" s="275"/>
      <c r="JSZ311" s="271"/>
      <c r="JTA311" s="275"/>
      <c r="JTB311" s="271"/>
      <c r="JTC311" s="275"/>
      <c r="JTD311" s="271"/>
      <c r="JTE311" s="275"/>
      <c r="JTF311" s="271"/>
      <c r="JTG311" s="275"/>
      <c r="JTH311" s="271"/>
      <c r="JTI311" s="275"/>
      <c r="JTJ311" s="271"/>
      <c r="JTK311" s="275"/>
      <c r="JTL311" s="271"/>
      <c r="JTM311" s="275"/>
      <c r="JTN311" s="271"/>
      <c r="JTO311" s="275"/>
      <c r="JTP311" s="271"/>
      <c r="JTQ311" s="275"/>
      <c r="JTR311" s="271"/>
      <c r="JTS311" s="275"/>
      <c r="JTT311" s="271"/>
      <c r="JTU311" s="275"/>
      <c r="JTV311" s="271"/>
      <c r="JTW311" s="275"/>
      <c r="JTX311" s="271"/>
      <c r="JTY311" s="275"/>
      <c r="JTZ311" s="271"/>
      <c r="JUA311" s="275"/>
      <c r="JUB311" s="271"/>
      <c r="JUC311" s="275"/>
      <c r="JUD311" s="271"/>
      <c r="JUE311" s="275"/>
      <c r="JUF311" s="271"/>
      <c r="JUG311" s="275"/>
      <c r="JUH311" s="271"/>
      <c r="JUI311" s="275"/>
      <c r="JUJ311" s="271"/>
      <c r="JUK311" s="275"/>
      <c r="JUL311" s="271"/>
      <c r="JUM311" s="275"/>
      <c r="JUN311" s="271"/>
      <c r="JUO311" s="275"/>
      <c r="JUP311" s="271"/>
      <c r="JUQ311" s="275"/>
      <c r="JUR311" s="271"/>
      <c r="JUS311" s="275"/>
      <c r="JUT311" s="271"/>
      <c r="JUU311" s="275"/>
      <c r="JUV311" s="271"/>
      <c r="JUW311" s="275"/>
      <c r="JUX311" s="271"/>
      <c r="JUY311" s="275"/>
      <c r="JUZ311" s="271"/>
      <c r="JVA311" s="275"/>
      <c r="JVB311" s="271"/>
      <c r="JVC311" s="275"/>
      <c r="JVD311" s="271"/>
      <c r="JVE311" s="275"/>
      <c r="JVF311" s="271"/>
      <c r="JVG311" s="275"/>
      <c r="JVH311" s="271"/>
      <c r="JVI311" s="275"/>
      <c r="JVJ311" s="271"/>
      <c r="JVK311" s="275"/>
      <c r="JVL311" s="271"/>
      <c r="JVM311" s="275"/>
      <c r="JVN311" s="271"/>
      <c r="JVO311" s="275"/>
      <c r="JVP311" s="271"/>
      <c r="JVQ311" s="275"/>
      <c r="JVR311" s="271"/>
      <c r="JVS311" s="275"/>
      <c r="JVT311" s="271"/>
      <c r="JVU311" s="275"/>
      <c r="JVV311" s="271"/>
      <c r="JVW311" s="275"/>
      <c r="JVX311" s="271"/>
      <c r="JVY311" s="275"/>
      <c r="JVZ311" s="271"/>
      <c r="JWA311" s="275"/>
      <c r="JWB311" s="271"/>
      <c r="JWC311" s="275"/>
      <c r="JWD311" s="271"/>
      <c r="JWE311" s="275"/>
      <c r="JWF311" s="271"/>
      <c r="JWG311" s="275"/>
      <c r="JWH311" s="271"/>
      <c r="JWI311" s="275"/>
      <c r="JWJ311" s="271"/>
      <c r="JWK311" s="275"/>
      <c r="JWL311" s="271"/>
      <c r="JWM311" s="275"/>
      <c r="JWN311" s="271"/>
      <c r="JWO311" s="275"/>
      <c r="JWP311" s="271"/>
      <c r="JWQ311" s="275"/>
      <c r="JWR311" s="271"/>
      <c r="JWS311" s="275"/>
      <c r="JWT311" s="271"/>
      <c r="JWU311" s="275"/>
      <c r="JWV311" s="271"/>
      <c r="JWW311" s="275"/>
      <c r="JWX311" s="271"/>
      <c r="JWY311" s="275"/>
      <c r="JWZ311" s="271"/>
      <c r="JXA311" s="275"/>
      <c r="JXB311" s="271"/>
      <c r="JXC311" s="275"/>
      <c r="JXD311" s="271"/>
      <c r="JXE311" s="275"/>
      <c r="JXF311" s="271"/>
      <c r="JXG311" s="275"/>
      <c r="JXH311" s="271"/>
      <c r="JXI311" s="275"/>
      <c r="JXJ311" s="271"/>
      <c r="JXK311" s="275"/>
      <c r="JXL311" s="271"/>
      <c r="JXM311" s="275"/>
      <c r="JXN311" s="271"/>
      <c r="JXO311" s="275"/>
      <c r="JXP311" s="271"/>
      <c r="JXQ311" s="275"/>
      <c r="JXR311" s="271"/>
      <c r="JXS311" s="275"/>
      <c r="JXT311" s="271"/>
      <c r="JXU311" s="275"/>
      <c r="JXV311" s="271"/>
      <c r="JXW311" s="275"/>
      <c r="JXX311" s="271"/>
      <c r="JXY311" s="275"/>
      <c r="JXZ311" s="271"/>
      <c r="JYA311" s="275"/>
      <c r="JYB311" s="271"/>
      <c r="JYC311" s="275"/>
      <c r="JYD311" s="271"/>
      <c r="JYE311" s="275"/>
      <c r="JYF311" s="271"/>
      <c r="JYG311" s="275"/>
      <c r="JYH311" s="271"/>
      <c r="JYI311" s="275"/>
      <c r="JYJ311" s="271"/>
      <c r="JYK311" s="275"/>
      <c r="JYL311" s="271"/>
      <c r="JYM311" s="275"/>
      <c r="JYN311" s="271"/>
      <c r="JYO311" s="275"/>
      <c r="JYP311" s="271"/>
      <c r="JYQ311" s="275"/>
      <c r="JYR311" s="271"/>
      <c r="JYS311" s="275"/>
      <c r="JYT311" s="271"/>
      <c r="JYU311" s="275"/>
      <c r="JYV311" s="271"/>
      <c r="JYW311" s="275"/>
      <c r="JYX311" s="271"/>
      <c r="JYY311" s="275"/>
      <c r="JYZ311" s="271"/>
      <c r="JZA311" s="275"/>
      <c r="JZB311" s="271"/>
      <c r="JZC311" s="275"/>
      <c r="JZD311" s="271"/>
      <c r="JZE311" s="275"/>
      <c r="JZF311" s="271"/>
      <c r="JZG311" s="275"/>
      <c r="JZH311" s="271"/>
      <c r="JZI311" s="275"/>
      <c r="JZJ311" s="271"/>
      <c r="JZK311" s="275"/>
      <c r="JZL311" s="271"/>
      <c r="JZM311" s="275"/>
      <c r="JZN311" s="271"/>
      <c r="JZO311" s="275"/>
      <c r="JZP311" s="271"/>
      <c r="JZQ311" s="275"/>
      <c r="JZR311" s="271"/>
      <c r="JZS311" s="275"/>
      <c r="JZT311" s="271"/>
      <c r="JZU311" s="275"/>
      <c r="JZV311" s="271"/>
      <c r="JZW311" s="275"/>
      <c r="JZX311" s="271"/>
      <c r="JZY311" s="275"/>
      <c r="JZZ311" s="271"/>
      <c r="KAA311" s="275"/>
      <c r="KAB311" s="271"/>
      <c r="KAC311" s="275"/>
      <c r="KAD311" s="271"/>
      <c r="KAE311" s="275"/>
      <c r="KAF311" s="271"/>
      <c r="KAG311" s="275"/>
      <c r="KAH311" s="271"/>
      <c r="KAI311" s="275"/>
      <c r="KAJ311" s="271"/>
      <c r="KAK311" s="275"/>
      <c r="KAL311" s="271"/>
      <c r="KAM311" s="275"/>
      <c r="KAN311" s="271"/>
      <c r="KAO311" s="275"/>
      <c r="KAP311" s="271"/>
      <c r="KAQ311" s="275"/>
      <c r="KAR311" s="271"/>
      <c r="KAS311" s="275"/>
      <c r="KAT311" s="271"/>
      <c r="KAU311" s="275"/>
      <c r="KAV311" s="271"/>
      <c r="KAW311" s="275"/>
      <c r="KAX311" s="271"/>
      <c r="KAY311" s="275"/>
      <c r="KAZ311" s="271"/>
      <c r="KBA311" s="275"/>
      <c r="KBB311" s="271"/>
      <c r="KBC311" s="275"/>
      <c r="KBD311" s="271"/>
      <c r="KBE311" s="275"/>
      <c r="KBF311" s="271"/>
      <c r="KBG311" s="275"/>
      <c r="KBH311" s="271"/>
      <c r="KBI311" s="275"/>
      <c r="KBJ311" s="271"/>
      <c r="KBK311" s="275"/>
      <c r="KBL311" s="271"/>
      <c r="KBM311" s="275"/>
      <c r="KBN311" s="271"/>
      <c r="KBO311" s="275"/>
      <c r="KBP311" s="271"/>
      <c r="KBQ311" s="275"/>
      <c r="KBR311" s="271"/>
      <c r="KBS311" s="275"/>
      <c r="KBT311" s="271"/>
      <c r="KBU311" s="275"/>
      <c r="KBV311" s="271"/>
      <c r="KBW311" s="275"/>
      <c r="KBX311" s="271"/>
      <c r="KBY311" s="275"/>
      <c r="KBZ311" s="271"/>
      <c r="KCA311" s="275"/>
      <c r="KCB311" s="271"/>
      <c r="KCC311" s="275"/>
      <c r="KCD311" s="271"/>
      <c r="KCE311" s="275"/>
      <c r="KCF311" s="271"/>
      <c r="KCG311" s="275"/>
      <c r="KCH311" s="271"/>
      <c r="KCI311" s="275"/>
      <c r="KCJ311" s="271"/>
      <c r="KCK311" s="275"/>
      <c r="KCL311" s="271"/>
      <c r="KCM311" s="275"/>
      <c r="KCN311" s="271"/>
      <c r="KCO311" s="275"/>
      <c r="KCP311" s="271"/>
      <c r="KCQ311" s="275"/>
      <c r="KCR311" s="271"/>
      <c r="KCS311" s="275"/>
      <c r="KCT311" s="271"/>
      <c r="KCU311" s="275"/>
      <c r="KCV311" s="271"/>
      <c r="KCW311" s="275"/>
      <c r="KCX311" s="271"/>
      <c r="KCY311" s="275"/>
      <c r="KCZ311" s="271"/>
      <c r="KDA311" s="275"/>
      <c r="KDB311" s="271"/>
      <c r="KDC311" s="275"/>
      <c r="KDD311" s="271"/>
      <c r="KDE311" s="275"/>
      <c r="KDF311" s="271"/>
      <c r="KDG311" s="275"/>
      <c r="KDH311" s="271"/>
      <c r="KDI311" s="275"/>
      <c r="KDJ311" s="271"/>
      <c r="KDK311" s="275"/>
      <c r="KDL311" s="271"/>
      <c r="KDM311" s="275"/>
      <c r="KDN311" s="271"/>
      <c r="KDO311" s="275"/>
      <c r="KDP311" s="271"/>
      <c r="KDQ311" s="275"/>
      <c r="KDR311" s="271"/>
      <c r="KDS311" s="275"/>
      <c r="KDT311" s="271"/>
      <c r="KDU311" s="275"/>
      <c r="KDV311" s="271"/>
      <c r="KDW311" s="275"/>
      <c r="KDX311" s="271"/>
      <c r="KDY311" s="275"/>
      <c r="KDZ311" s="271"/>
      <c r="KEA311" s="275"/>
      <c r="KEB311" s="271"/>
      <c r="KEC311" s="275"/>
      <c r="KED311" s="271"/>
      <c r="KEE311" s="275"/>
      <c r="KEF311" s="271"/>
      <c r="KEG311" s="275"/>
      <c r="KEH311" s="271"/>
      <c r="KEI311" s="275"/>
      <c r="KEJ311" s="271"/>
      <c r="KEK311" s="275"/>
      <c r="KEL311" s="271"/>
      <c r="KEM311" s="275"/>
      <c r="KEN311" s="271"/>
      <c r="KEO311" s="275"/>
      <c r="KEP311" s="271"/>
      <c r="KEQ311" s="275"/>
      <c r="KER311" s="271"/>
      <c r="KES311" s="275"/>
      <c r="KET311" s="271"/>
      <c r="KEU311" s="275"/>
      <c r="KEV311" s="271"/>
      <c r="KEW311" s="275"/>
      <c r="KEX311" s="271"/>
      <c r="KEY311" s="275"/>
      <c r="KEZ311" s="271"/>
      <c r="KFA311" s="275"/>
      <c r="KFB311" s="271"/>
      <c r="KFC311" s="275"/>
      <c r="KFD311" s="271"/>
      <c r="KFE311" s="275"/>
      <c r="KFF311" s="271"/>
      <c r="KFG311" s="275"/>
      <c r="KFH311" s="271"/>
      <c r="KFI311" s="275"/>
      <c r="KFJ311" s="271"/>
      <c r="KFK311" s="275"/>
      <c r="KFL311" s="271"/>
      <c r="KFM311" s="275"/>
      <c r="KFN311" s="271"/>
      <c r="KFO311" s="275"/>
      <c r="KFP311" s="271"/>
      <c r="KFQ311" s="275"/>
      <c r="KFR311" s="271"/>
      <c r="KFS311" s="275"/>
      <c r="KFT311" s="271"/>
      <c r="KFU311" s="275"/>
      <c r="KFV311" s="271"/>
      <c r="KFW311" s="275"/>
      <c r="KFX311" s="271"/>
      <c r="KFY311" s="275"/>
      <c r="KFZ311" s="271"/>
      <c r="KGA311" s="275"/>
      <c r="KGB311" s="271"/>
      <c r="KGC311" s="275"/>
      <c r="KGD311" s="271"/>
      <c r="KGE311" s="275"/>
      <c r="KGF311" s="271"/>
      <c r="KGG311" s="275"/>
      <c r="KGH311" s="271"/>
      <c r="KGI311" s="275"/>
      <c r="KGJ311" s="271"/>
      <c r="KGK311" s="275"/>
      <c r="KGL311" s="271"/>
      <c r="KGM311" s="275"/>
      <c r="KGN311" s="271"/>
      <c r="KGO311" s="275"/>
      <c r="KGP311" s="271"/>
      <c r="KGQ311" s="275"/>
      <c r="KGR311" s="271"/>
      <c r="KGS311" s="275"/>
      <c r="KGT311" s="271"/>
      <c r="KGU311" s="275"/>
      <c r="KGV311" s="271"/>
      <c r="KGW311" s="275"/>
      <c r="KGX311" s="271"/>
      <c r="KGY311" s="275"/>
      <c r="KGZ311" s="271"/>
      <c r="KHA311" s="275"/>
      <c r="KHB311" s="271"/>
      <c r="KHC311" s="275"/>
      <c r="KHD311" s="271"/>
      <c r="KHE311" s="275"/>
      <c r="KHF311" s="271"/>
      <c r="KHG311" s="275"/>
      <c r="KHH311" s="271"/>
      <c r="KHI311" s="275"/>
      <c r="KHJ311" s="271"/>
      <c r="KHK311" s="275"/>
      <c r="KHL311" s="271"/>
      <c r="KHM311" s="275"/>
      <c r="KHN311" s="271"/>
      <c r="KHO311" s="275"/>
      <c r="KHP311" s="271"/>
      <c r="KHQ311" s="275"/>
      <c r="KHR311" s="271"/>
      <c r="KHS311" s="275"/>
      <c r="KHT311" s="271"/>
      <c r="KHU311" s="275"/>
      <c r="KHV311" s="271"/>
      <c r="KHW311" s="275"/>
      <c r="KHX311" s="271"/>
      <c r="KHY311" s="275"/>
      <c r="KHZ311" s="271"/>
      <c r="KIA311" s="275"/>
      <c r="KIB311" s="271"/>
      <c r="KIC311" s="275"/>
      <c r="KID311" s="271"/>
      <c r="KIE311" s="275"/>
      <c r="KIF311" s="271"/>
      <c r="KIG311" s="275"/>
      <c r="KIH311" s="271"/>
      <c r="KII311" s="275"/>
      <c r="KIJ311" s="271"/>
      <c r="KIK311" s="275"/>
      <c r="KIL311" s="271"/>
      <c r="KIM311" s="275"/>
      <c r="KIN311" s="271"/>
      <c r="KIO311" s="275"/>
      <c r="KIP311" s="271"/>
      <c r="KIQ311" s="275"/>
      <c r="KIR311" s="271"/>
      <c r="KIS311" s="275"/>
      <c r="KIT311" s="271"/>
      <c r="KIU311" s="275"/>
      <c r="KIV311" s="271"/>
      <c r="KIW311" s="275"/>
      <c r="KIX311" s="271"/>
      <c r="KIY311" s="275"/>
      <c r="KIZ311" s="271"/>
      <c r="KJA311" s="275"/>
      <c r="KJB311" s="271"/>
      <c r="KJC311" s="275"/>
      <c r="KJD311" s="271"/>
      <c r="KJE311" s="275"/>
      <c r="KJF311" s="271"/>
      <c r="KJG311" s="275"/>
      <c r="KJH311" s="271"/>
      <c r="KJI311" s="275"/>
      <c r="KJJ311" s="271"/>
      <c r="KJK311" s="275"/>
      <c r="KJL311" s="271"/>
      <c r="KJM311" s="275"/>
      <c r="KJN311" s="271"/>
      <c r="KJO311" s="275"/>
      <c r="KJP311" s="271"/>
      <c r="KJQ311" s="275"/>
      <c r="KJR311" s="271"/>
      <c r="KJS311" s="275"/>
      <c r="KJT311" s="271"/>
      <c r="KJU311" s="275"/>
      <c r="KJV311" s="271"/>
      <c r="KJW311" s="275"/>
      <c r="KJX311" s="271"/>
      <c r="KJY311" s="275"/>
      <c r="KJZ311" s="271"/>
      <c r="KKA311" s="275"/>
      <c r="KKB311" s="271"/>
      <c r="KKC311" s="275"/>
      <c r="KKD311" s="271"/>
      <c r="KKE311" s="275"/>
      <c r="KKF311" s="271"/>
      <c r="KKG311" s="275"/>
      <c r="KKH311" s="271"/>
      <c r="KKI311" s="275"/>
      <c r="KKJ311" s="271"/>
      <c r="KKK311" s="275"/>
      <c r="KKL311" s="271"/>
      <c r="KKM311" s="275"/>
      <c r="KKN311" s="271"/>
      <c r="KKO311" s="275"/>
      <c r="KKP311" s="271"/>
      <c r="KKQ311" s="275"/>
      <c r="KKR311" s="271"/>
      <c r="KKS311" s="275"/>
      <c r="KKT311" s="271"/>
      <c r="KKU311" s="275"/>
      <c r="KKV311" s="271"/>
      <c r="KKW311" s="275"/>
      <c r="KKX311" s="271"/>
      <c r="KKY311" s="275"/>
      <c r="KKZ311" s="271"/>
      <c r="KLA311" s="275"/>
      <c r="KLB311" s="271"/>
      <c r="KLC311" s="275"/>
      <c r="KLD311" s="271"/>
      <c r="KLE311" s="275"/>
      <c r="KLF311" s="271"/>
      <c r="KLG311" s="275"/>
      <c r="KLH311" s="271"/>
      <c r="KLI311" s="275"/>
      <c r="KLJ311" s="271"/>
      <c r="KLK311" s="275"/>
      <c r="KLL311" s="271"/>
      <c r="KLM311" s="275"/>
      <c r="KLN311" s="271"/>
      <c r="KLO311" s="275"/>
      <c r="KLP311" s="271"/>
      <c r="KLQ311" s="275"/>
      <c r="KLR311" s="271"/>
      <c r="KLS311" s="275"/>
      <c r="KLT311" s="271"/>
      <c r="KLU311" s="275"/>
      <c r="KLV311" s="271"/>
      <c r="KLW311" s="275"/>
      <c r="KLX311" s="271"/>
      <c r="KLY311" s="275"/>
      <c r="KLZ311" s="271"/>
      <c r="KMA311" s="275"/>
      <c r="KMB311" s="271"/>
      <c r="KMC311" s="275"/>
      <c r="KMD311" s="271"/>
      <c r="KME311" s="275"/>
      <c r="KMF311" s="271"/>
      <c r="KMG311" s="275"/>
      <c r="KMH311" s="271"/>
      <c r="KMI311" s="275"/>
      <c r="KMJ311" s="271"/>
      <c r="KMK311" s="275"/>
      <c r="KML311" s="271"/>
      <c r="KMM311" s="275"/>
      <c r="KMN311" s="271"/>
      <c r="KMO311" s="275"/>
      <c r="KMP311" s="271"/>
      <c r="KMQ311" s="275"/>
      <c r="KMR311" s="271"/>
      <c r="KMS311" s="275"/>
      <c r="KMT311" s="271"/>
      <c r="KMU311" s="275"/>
      <c r="KMV311" s="271"/>
      <c r="KMW311" s="275"/>
      <c r="KMX311" s="271"/>
      <c r="KMY311" s="275"/>
      <c r="KMZ311" s="271"/>
      <c r="KNA311" s="275"/>
      <c r="KNB311" s="271"/>
      <c r="KNC311" s="275"/>
      <c r="KND311" s="271"/>
      <c r="KNE311" s="275"/>
      <c r="KNF311" s="271"/>
      <c r="KNG311" s="275"/>
      <c r="KNH311" s="271"/>
      <c r="KNI311" s="275"/>
      <c r="KNJ311" s="271"/>
      <c r="KNK311" s="275"/>
      <c r="KNL311" s="271"/>
      <c r="KNM311" s="275"/>
      <c r="KNN311" s="271"/>
      <c r="KNO311" s="275"/>
      <c r="KNP311" s="271"/>
      <c r="KNQ311" s="275"/>
      <c r="KNR311" s="271"/>
      <c r="KNS311" s="275"/>
      <c r="KNT311" s="271"/>
      <c r="KNU311" s="275"/>
      <c r="KNV311" s="271"/>
      <c r="KNW311" s="275"/>
      <c r="KNX311" s="271"/>
      <c r="KNY311" s="275"/>
      <c r="KNZ311" s="271"/>
      <c r="KOA311" s="275"/>
      <c r="KOB311" s="271"/>
      <c r="KOC311" s="275"/>
      <c r="KOD311" s="271"/>
      <c r="KOE311" s="275"/>
      <c r="KOF311" s="271"/>
      <c r="KOG311" s="275"/>
      <c r="KOH311" s="271"/>
      <c r="KOI311" s="275"/>
      <c r="KOJ311" s="271"/>
      <c r="KOK311" s="275"/>
      <c r="KOL311" s="271"/>
      <c r="KOM311" s="275"/>
      <c r="KON311" s="271"/>
      <c r="KOO311" s="275"/>
      <c r="KOP311" s="271"/>
      <c r="KOQ311" s="275"/>
      <c r="KOR311" s="271"/>
      <c r="KOS311" s="275"/>
      <c r="KOT311" s="271"/>
      <c r="KOU311" s="275"/>
      <c r="KOV311" s="271"/>
      <c r="KOW311" s="275"/>
      <c r="KOX311" s="271"/>
      <c r="KOY311" s="275"/>
      <c r="KOZ311" s="271"/>
      <c r="KPA311" s="275"/>
      <c r="KPB311" s="271"/>
      <c r="KPC311" s="275"/>
      <c r="KPD311" s="271"/>
      <c r="KPE311" s="275"/>
      <c r="KPF311" s="271"/>
      <c r="KPG311" s="275"/>
      <c r="KPH311" s="271"/>
      <c r="KPI311" s="275"/>
      <c r="KPJ311" s="271"/>
      <c r="KPK311" s="275"/>
      <c r="KPL311" s="271"/>
      <c r="KPM311" s="275"/>
      <c r="KPN311" s="271"/>
      <c r="KPO311" s="275"/>
      <c r="KPP311" s="271"/>
      <c r="KPQ311" s="275"/>
      <c r="KPR311" s="271"/>
      <c r="KPS311" s="275"/>
      <c r="KPT311" s="271"/>
      <c r="KPU311" s="275"/>
      <c r="KPV311" s="271"/>
      <c r="KPW311" s="275"/>
      <c r="KPX311" s="271"/>
      <c r="KPY311" s="275"/>
      <c r="KPZ311" s="271"/>
      <c r="KQA311" s="275"/>
      <c r="KQB311" s="271"/>
      <c r="KQC311" s="275"/>
      <c r="KQD311" s="271"/>
      <c r="KQE311" s="275"/>
      <c r="KQF311" s="271"/>
      <c r="KQG311" s="275"/>
      <c r="KQH311" s="271"/>
      <c r="KQI311" s="275"/>
      <c r="KQJ311" s="271"/>
      <c r="KQK311" s="275"/>
      <c r="KQL311" s="271"/>
      <c r="KQM311" s="275"/>
      <c r="KQN311" s="271"/>
      <c r="KQO311" s="275"/>
      <c r="KQP311" s="271"/>
      <c r="KQQ311" s="275"/>
      <c r="KQR311" s="271"/>
      <c r="KQS311" s="275"/>
      <c r="KQT311" s="271"/>
      <c r="KQU311" s="275"/>
      <c r="KQV311" s="271"/>
      <c r="KQW311" s="275"/>
      <c r="KQX311" s="271"/>
      <c r="KQY311" s="275"/>
      <c r="KQZ311" s="271"/>
      <c r="KRA311" s="275"/>
      <c r="KRB311" s="271"/>
      <c r="KRC311" s="275"/>
      <c r="KRD311" s="271"/>
      <c r="KRE311" s="275"/>
      <c r="KRF311" s="271"/>
      <c r="KRG311" s="275"/>
      <c r="KRH311" s="271"/>
      <c r="KRI311" s="275"/>
      <c r="KRJ311" s="271"/>
      <c r="KRK311" s="275"/>
      <c r="KRL311" s="271"/>
      <c r="KRM311" s="275"/>
      <c r="KRN311" s="271"/>
      <c r="KRO311" s="275"/>
      <c r="KRP311" s="271"/>
      <c r="KRQ311" s="275"/>
      <c r="KRR311" s="271"/>
      <c r="KRS311" s="275"/>
      <c r="KRT311" s="271"/>
      <c r="KRU311" s="275"/>
      <c r="KRV311" s="271"/>
      <c r="KRW311" s="275"/>
      <c r="KRX311" s="271"/>
      <c r="KRY311" s="275"/>
      <c r="KRZ311" s="271"/>
      <c r="KSA311" s="275"/>
      <c r="KSB311" s="271"/>
      <c r="KSC311" s="275"/>
      <c r="KSD311" s="271"/>
      <c r="KSE311" s="275"/>
      <c r="KSF311" s="271"/>
      <c r="KSG311" s="275"/>
      <c r="KSH311" s="271"/>
      <c r="KSI311" s="275"/>
      <c r="KSJ311" s="271"/>
      <c r="KSK311" s="275"/>
      <c r="KSL311" s="271"/>
      <c r="KSM311" s="275"/>
      <c r="KSN311" s="271"/>
      <c r="KSO311" s="275"/>
      <c r="KSP311" s="271"/>
      <c r="KSQ311" s="275"/>
      <c r="KSR311" s="271"/>
      <c r="KSS311" s="275"/>
      <c r="KST311" s="271"/>
      <c r="KSU311" s="275"/>
      <c r="KSV311" s="271"/>
      <c r="KSW311" s="275"/>
      <c r="KSX311" s="271"/>
      <c r="KSY311" s="275"/>
      <c r="KSZ311" s="271"/>
      <c r="KTA311" s="275"/>
      <c r="KTB311" s="271"/>
      <c r="KTC311" s="275"/>
      <c r="KTD311" s="271"/>
      <c r="KTE311" s="275"/>
      <c r="KTF311" s="271"/>
      <c r="KTG311" s="275"/>
      <c r="KTH311" s="271"/>
      <c r="KTI311" s="275"/>
      <c r="KTJ311" s="271"/>
      <c r="KTK311" s="275"/>
      <c r="KTL311" s="271"/>
      <c r="KTM311" s="275"/>
      <c r="KTN311" s="271"/>
      <c r="KTO311" s="275"/>
      <c r="KTP311" s="271"/>
      <c r="KTQ311" s="275"/>
      <c r="KTR311" s="271"/>
      <c r="KTS311" s="275"/>
      <c r="KTT311" s="271"/>
      <c r="KTU311" s="275"/>
      <c r="KTV311" s="271"/>
      <c r="KTW311" s="275"/>
      <c r="KTX311" s="271"/>
      <c r="KTY311" s="275"/>
      <c r="KTZ311" s="271"/>
      <c r="KUA311" s="275"/>
      <c r="KUB311" s="271"/>
      <c r="KUC311" s="275"/>
      <c r="KUD311" s="271"/>
      <c r="KUE311" s="275"/>
      <c r="KUF311" s="271"/>
      <c r="KUG311" s="275"/>
      <c r="KUH311" s="271"/>
      <c r="KUI311" s="275"/>
      <c r="KUJ311" s="271"/>
      <c r="KUK311" s="275"/>
      <c r="KUL311" s="271"/>
      <c r="KUM311" s="275"/>
      <c r="KUN311" s="271"/>
      <c r="KUO311" s="275"/>
      <c r="KUP311" s="271"/>
      <c r="KUQ311" s="275"/>
      <c r="KUR311" s="271"/>
      <c r="KUS311" s="275"/>
      <c r="KUT311" s="271"/>
      <c r="KUU311" s="275"/>
      <c r="KUV311" s="271"/>
      <c r="KUW311" s="275"/>
      <c r="KUX311" s="271"/>
      <c r="KUY311" s="275"/>
      <c r="KUZ311" s="271"/>
      <c r="KVA311" s="275"/>
      <c r="KVB311" s="271"/>
      <c r="KVC311" s="275"/>
      <c r="KVD311" s="271"/>
      <c r="KVE311" s="275"/>
      <c r="KVF311" s="271"/>
      <c r="KVG311" s="275"/>
      <c r="KVH311" s="271"/>
      <c r="KVI311" s="275"/>
      <c r="KVJ311" s="271"/>
      <c r="KVK311" s="275"/>
      <c r="KVL311" s="271"/>
      <c r="KVM311" s="275"/>
      <c r="KVN311" s="271"/>
      <c r="KVO311" s="275"/>
      <c r="KVP311" s="271"/>
      <c r="KVQ311" s="275"/>
      <c r="KVR311" s="271"/>
      <c r="KVS311" s="275"/>
      <c r="KVT311" s="271"/>
      <c r="KVU311" s="275"/>
      <c r="KVV311" s="271"/>
      <c r="KVW311" s="275"/>
      <c r="KVX311" s="271"/>
      <c r="KVY311" s="275"/>
      <c r="KVZ311" s="271"/>
      <c r="KWA311" s="275"/>
      <c r="KWB311" s="271"/>
      <c r="KWC311" s="275"/>
      <c r="KWD311" s="271"/>
      <c r="KWE311" s="275"/>
      <c r="KWF311" s="271"/>
      <c r="KWG311" s="275"/>
      <c r="KWH311" s="271"/>
      <c r="KWI311" s="275"/>
      <c r="KWJ311" s="271"/>
      <c r="KWK311" s="275"/>
      <c r="KWL311" s="271"/>
      <c r="KWM311" s="275"/>
      <c r="KWN311" s="271"/>
      <c r="KWO311" s="275"/>
      <c r="KWP311" s="271"/>
      <c r="KWQ311" s="275"/>
      <c r="KWR311" s="271"/>
      <c r="KWS311" s="275"/>
      <c r="KWT311" s="271"/>
      <c r="KWU311" s="275"/>
      <c r="KWV311" s="271"/>
      <c r="KWW311" s="275"/>
      <c r="KWX311" s="271"/>
      <c r="KWY311" s="275"/>
      <c r="KWZ311" s="271"/>
      <c r="KXA311" s="275"/>
      <c r="KXB311" s="271"/>
      <c r="KXC311" s="275"/>
      <c r="KXD311" s="271"/>
      <c r="KXE311" s="275"/>
      <c r="KXF311" s="271"/>
      <c r="KXG311" s="275"/>
      <c r="KXH311" s="271"/>
      <c r="KXI311" s="275"/>
      <c r="KXJ311" s="271"/>
      <c r="KXK311" s="275"/>
      <c r="KXL311" s="271"/>
      <c r="KXM311" s="275"/>
      <c r="KXN311" s="271"/>
      <c r="KXO311" s="275"/>
      <c r="KXP311" s="271"/>
      <c r="KXQ311" s="275"/>
      <c r="KXR311" s="271"/>
      <c r="KXS311" s="275"/>
      <c r="KXT311" s="271"/>
      <c r="KXU311" s="275"/>
      <c r="KXV311" s="271"/>
      <c r="KXW311" s="275"/>
      <c r="KXX311" s="271"/>
      <c r="KXY311" s="275"/>
      <c r="KXZ311" s="271"/>
      <c r="KYA311" s="275"/>
      <c r="KYB311" s="271"/>
      <c r="KYC311" s="275"/>
      <c r="KYD311" s="271"/>
      <c r="KYE311" s="275"/>
      <c r="KYF311" s="271"/>
      <c r="KYG311" s="275"/>
      <c r="KYH311" s="271"/>
      <c r="KYI311" s="275"/>
      <c r="KYJ311" s="271"/>
      <c r="KYK311" s="275"/>
      <c r="KYL311" s="271"/>
      <c r="KYM311" s="275"/>
      <c r="KYN311" s="271"/>
      <c r="KYO311" s="275"/>
      <c r="KYP311" s="271"/>
      <c r="KYQ311" s="275"/>
      <c r="KYR311" s="271"/>
      <c r="KYS311" s="275"/>
      <c r="KYT311" s="271"/>
      <c r="KYU311" s="275"/>
      <c r="KYV311" s="271"/>
      <c r="KYW311" s="275"/>
      <c r="KYX311" s="271"/>
      <c r="KYY311" s="275"/>
      <c r="KYZ311" s="271"/>
      <c r="KZA311" s="275"/>
      <c r="KZB311" s="271"/>
      <c r="KZC311" s="275"/>
      <c r="KZD311" s="271"/>
      <c r="KZE311" s="275"/>
      <c r="KZF311" s="271"/>
      <c r="KZG311" s="275"/>
      <c r="KZH311" s="271"/>
      <c r="KZI311" s="275"/>
      <c r="KZJ311" s="271"/>
      <c r="KZK311" s="275"/>
      <c r="KZL311" s="271"/>
      <c r="KZM311" s="275"/>
      <c r="KZN311" s="271"/>
      <c r="KZO311" s="275"/>
      <c r="KZP311" s="271"/>
      <c r="KZQ311" s="275"/>
      <c r="KZR311" s="271"/>
      <c r="KZS311" s="275"/>
      <c r="KZT311" s="271"/>
      <c r="KZU311" s="275"/>
      <c r="KZV311" s="271"/>
      <c r="KZW311" s="275"/>
      <c r="KZX311" s="271"/>
      <c r="KZY311" s="275"/>
      <c r="KZZ311" s="271"/>
      <c r="LAA311" s="275"/>
      <c r="LAB311" s="271"/>
      <c r="LAC311" s="275"/>
      <c r="LAD311" s="271"/>
      <c r="LAE311" s="275"/>
      <c r="LAF311" s="271"/>
      <c r="LAG311" s="275"/>
      <c r="LAH311" s="271"/>
      <c r="LAI311" s="275"/>
      <c r="LAJ311" s="271"/>
      <c r="LAK311" s="275"/>
      <c r="LAL311" s="271"/>
      <c r="LAM311" s="275"/>
      <c r="LAN311" s="271"/>
      <c r="LAO311" s="275"/>
      <c r="LAP311" s="271"/>
      <c r="LAQ311" s="275"/>
      <c r="LAR311" s="271"/>
      <c r="LAS311" s="275"/>
      <c r="LAT311" s="271"/>
      <c r="LAU311" s="275"/>
      <c r="LAV311" s="271"/>
      <c r="LAW311" s="275"/>
      <c r="LAX311" s="271"/>
      <c r="LAY311" s="275"/>
      <c r="LAZ311" s="271"/>
      <c r="LBA311" s="275"/>
      <c r="LBB311" s="271"/>
      <c r="LBC311" s="275"/>
      <c r="LBD311" s="271"/>
      <c r="LBE311" s="275"/>
      <c r="LBF311" s="271"/>
      <c r="LBG311" s="275"/>
      <c r="LBH311" s="271"/>
      <c r="LBI311" s="275"/>
      <c r="LBJ311" s="271"/>
      <c r="LBK311" s="275"/>
      <c r="LBL311" s="271"/>
      <c r="LBM311" s="275"/>
      <c r="LBN311" s="271"/>
      <c r="LBO311" s="275"/>
      <c r="LBP311" s="271"/>
      <c r="LBQ311" s="275"/>
      <c r="LBR311" s="271"/>
      <c r="LBS311" s="275"/>
      <c r="LBT311" s="271"/>
      <c r="LBU311" s="275"/>
      <c r="LBV311" s="271"/>
      <c r="LBW311" s="275"/>
      <c r="LBX311" s="271"/>
      <c r="LBY311" s="275"/>
      <c r="LBZ311" s="271"/>
      <c r="LCA311" s="275"/>
      <c r="LCB311" s="271"/>
      <c r="LCC311" s="275"/>
      <c r="LCD311" s="271"/>
      <c r="LCE311" s="275"/>
      <c r="LCF311" s="271"/>
      <c r="LCG311" s="275"/>
      <c r="LCH311" s="271"/>
      <c r="LCI311" s="275"/>
      <c r="LCJ311" s="271"/>
      <c r="LCK311" s="275"/>
      <c r="LCL311" s="271"/>
      <c r="LCM311" s="275"/>
      <c r="LCN311" s="271"/>
      <c r="LCO311" s="275"/>
      <c r="LCP311" s="271"/>
      <c r="LCQ311" s="275"/>
      <c r="LCR311" s="271"/>
      <c r="LCS311" s="275"/>
      <c r="LCT311" s="271"/>
      <c r="LCU311" s="275"/>
      <c r="LCV311" s="271"/>
      <c r="LCW311" s="275"/>
      <c r="LCX311" s="271"/>
      <c r="LCY311" s="275"/>
      <c r="LCZ311" s="271"/>
      <c r="LDA311" s="275"/>
      <c r="LDB311" s="271"/>
      <c r="LDC311" s="275"/>
      <c r="LDD311" s="271"/>
      <c r="LDE311" s="275"/>
      <c r="LDF311" s="271"/>
      <c r="LDG311" s="275"/>
      <c r="LDH311" s="271"/>
      <c r="LDI311" s="275"/>
      <c r="LDJ311" s="271"/>
      <c r="LDK311" s="275"/>
      <c r="LDL311" s="271"/>
      <c r="LDM311" s="275"/>
      <c r="LDN311" s="271"/>
      <c r="LDO311" s="275"/>
      <c r="LDP311" s="271"/>
      <c r="LDQ311" s="275"/>
      <c r="LDR311" s="271"/>
      <c r="LDS311" s="275"/>
      <c r="LDT311" s="271"/>
      <c r="LDU311" s="275"/>
      <c r="LDV311" s="271"/>
      <c r="LDW311" s="275"/>
      <c r="LDX311" s="271"/>
      <c r="LDY311" s="275"/>
      <c r="LDZ311" s="271"/>
      <c r="LEA311" s="275"/>
      <c r="LEB311" s="271"/>
      <c r="LEC311" s="275"/>
      <c r="LED311" s="271"/>
      <c r="LEE311" s="275"/>
      <c r="LEF311" s="271"/>
      <c r="LEG311" s="275"/>
      <c r="LEH311" s="271"/>
      <c r="LEI311" s="275"/>
      <c r="LEJ311" s="271"/>
      <c r="LEK311" s="275"/>
      <c r="LEL311" s="271"/>
      <c r="LEM311" s="275"/>
      <c r="LEN311" s="271"/>
      <c r="LEO311" s="275"/>
      <c r="LEP311" s="271"/>
      <c r="LEQ311" s="275"/>
      <c r="LER311" s="271"/>
      <c r="LES311" s="275"/>
      <c r="LET311" s="271"/>
      <c r="LEU311" s="275"/>
      <c r="LEV311" s="271"/>
      <c r="LEW311" s="275"/>
      <c r="LEX311" s="271"/>
      <c r="LEY311" s="275"/>
      <c r="LEZ311" s="271"/>
      <c r="LFA311" s="275"/>
      <c r="LFB311" s="271"/>
      <c r="LFC311" s="275"/>
      <c r="LFD311" s="271"/>
      <c r="LFE311" s="275"/>
      <c r="LFF311" s="271"/>
      <c r="LFG311" s="275"/>
      <c r="LFH311" s="271"/>
      <c r="LFI311" s="275"/>
      <c r="LFJ311" s="271"/>
      <c r="LFK311" s="275"/>
      <c r="LFL311" s="271"/>
      <c r="LFM311" s="275"/>
      <c r="LFN311" s="271"/>
      <c r="LFO311" s="275"/>
      <c r="LFP311" s="271"/>
      <c r="LFQ311" s="275"/>
      <c r="LFR311" s="271"/>
      <c r="LFS311" s="275"/>
      <c r="LFT311" s="271"/>
      <c r="LFU311" s="275"/>
      <c r="LFV311" s="271"/>
      <c r="LFW311" s="275"/>
      <c r="LFX311" s="271"/>
      <c r="LFY311" s="275"/>
      <c r="LFZ311" s="271"/>
      <c r="LGA311" s="275"/>
      <c r="LGB311" s="271"/>
      <c r="LGC311" s="275"/>
      <c r="LGD311" s="271"/>
      <c r="LGE311" s="275"/>
      <c r="LGF311" s="271"/>
      <c r="LGG311" s="275"/>
      <c r="LGH311" s="271"/>
      <c r="LGI311" s="275"/>
      <c r="LGJ311" s="271"/>
      <c r="LGK311" s="275"/>
      <c r="LGL311" s="271"/>
      <c r="LGM311" s="275"/>
      <c r="LGN311" s="271"/>
      <c r="LGO311" s="275"/>
      <c r="LGP311" s="271"/>
      <c r="LGQ311" s="275"/>
      <c r="LGR311" s="271"/>
      <c r="LGS311" s="275"/>
      <c r="LGT311" s="271"/>
      <c r="LGU311" s="275"/>
      <c r="LGV311" s="271"/>
      <c r="LGW311" s="275"/>
      <c r="LGX311" s="271"/>
      <c r="LGY311" s="275"/>
      <c r="LGZ311" s="271"/>
      <c r="LHA311" s="275"/>
      <c r="LHB311" s="271"/>
      <c r="LHC311" s="275"/>
      <c r="LHD311" s="271"/>
      <c r="LHE311" s="275"/>
      <c r="LHF311" s="271"/>
      <c r="LHG311" s="275"/>
      <c r="LHH311" s="271"/>
      <c r="LHI311" s="275"/>
      <c r="LHJ311" s="271"/>
      <c r="LHK311" s="275"/>
      <c r="LHL311" s="271"/>
      <c r="LHM311" s="275"/>
      <c r="LHN311" s="271"/>
      <c r="LHO311" s="275"/>
      <c r="LHP311" s="271"/>
      <c r="LHQ311" s="275"/>
      <c r="LHR311" s="271"/>
      <c r="LHS311" s="275"/>
      <c r="LHT311" s="271"/>
      <c r="LHU311" s="275"/>
      <c r="LHV311" s="271"/>
      <c r="LHW311" s="275"/>
      <c r="LHX311" s="271"/>
      <c r="LHY311" s="275"/>
      <c r="LHZ311" s="271"/>
      <c r="LIA311" s="275"/>
      <c r="LIB311" s="271"/>
      <c r="LIC311" s="275"/>
      <c r="LID311" s="271"/>
      <c r="LIE311" s="275"/>
      <c r="LIF311" s="271"/>
      <c r="LIG311" s="275"/>
      <c r="LIH311" s="271"/>
      <c r="LII311" s="275"/>
      <c r="LIJ311" s="271"/>
      <c r="LIK311" s="275"/>
      <c r="LIL311" s="271"/>
      <c r="LIM311" s="275"/>
      <c r="LIN311" s="271"/>
      <c r="LIO311" s="275"/>
      <c r="LIP311" s="271"/>
      <c r="LIQ311" s="275"/>
      <c r="LIR311" s="271"/>
      <c r="LIS311" s="275"/>
      <c r="LIT311" s="271"/>
      <c r="LIU311" s="275"/>
      <c r="LIV311" s="271"/>
      <c r="LIW311" s="275"/>
      <c r="LIX311" s="271"/>
      <c r="LIY311" s="275"/>
      <c r="LIZ311" s="271"/>
      <c r="LJA311" s="275"/>
      <c r="LJB311" s="271"/>
      <c r="LJC311" s="275"/>
      <c r="LJD311" s="271"/>
      <c r="LJE311" s="275"/>
      <c r="LJF311" s="271"/>
      <c r="LJG311" s="275"/>
      <c r="LJH311" s="271"/>
      <c r="LJI311" s="275"/>
      <c r="LJJ311" s="271"/>
      <c r="LJK311" s="275"/>
      <c r="LJL311" s="271"/>
      <c r="LJM311" s="275"/>
      <c r="LJN311" s="271"/>
      <c r="LJO311" s="275"/>
      <c r="LJP311" s="271"/>
      <c r="LJQ311" s="275"/>
      <c r="LJR311" s="271"/>
      <c r="LJS311" s="275"/>
      <c r="LJT311" s="271"/>
      <c r="LJU311" s="275"/>
      <c r="LJV311" s="271"/>
      <c r="LJW311" s="275"/>
      <c r="LJX311" s="271"/>
      <c r="LJY311" s="275"/>
      <c r="LJZ311" s="271"/>
      <c r="LKA311" s="275"/>
      <c r="LKB311" s="271"/>
      <c r="LKC311" s="275"/>
      <c r="LKD311" s="271"/>
      <c r="LKE311" s="275"/>
      <c r="LKF311" s="271"/>
      <c r="LKG311" s="275"/>
      <c r="LKH311" s="271"/>
      <c r="LKI311" s="275"/>
      <c r="LKJ311" s="271"/>
      <c r="LKK311" s="275"/>
      <c r="LKL311" s="271"/>
      <c r="LKM311" s="275"/>
      <c r="LKN311" s="271"/>
      <c r="LKO311" s="275"/>
      <c r="LKP311" s="271"/>
      <c r="LKQ311" s="275"/>
      <c r="LKR311" s="271"/>
      <c r="LKS311" s="275"/>
      <c r="LKT311" s="271"/>
      <c r="LKU311" s="275"/>
      <c r="LKV311" s="271"/>
      <c r="LKW311" s="275"/>
      <c r="LKX311" s="271"/>
      <c r="LKY311" s="275"/>
      <c r="LKZ311" s="271"/>
      <c r="LLA311" s="275"/>
      <c r="LLB311" s="271"/>
      <c r="LLC311" s="275"/>
      <c r="LLD311" s="271"/>
      <c r="LLE311" s="275"/>
      <c r="LLF311" s="271"/>
      <c r="LLG311" s="275"/>
      <c r="LLH311" s="271"/>
      <c r="LLI311" s="275"/>
      <c r="LLJ311" s="271"/>
      <c r="LLK311" s="275"/>
      <c r="LLL311" s="271"/>
      <c r="LLM311" s="275"/>
      <c r="LLN311" s="271"/>
      <c r="LLO311" s="275"/>
      <c r="LLP311" s="271"/>
      <c r="LLQ311" s="275"/>
      <c r="LLR311" s="271"/>
      <c r="LLS311" s="275"/>
      <c r="LLT311" s="271"/>
      <c r="LLU311" s="275"/>
      <c r="LLV311" s="271"/>
      <c r="LLW311" s="275"/>
      <c r="LLX311" s="271"/>
      <c r="LLY311" s="275"/>
      <c r="LLZ311" s="271"/>
      <c r="LMA311" s="275"/>
      <c r="LMB311" s="271"/>
      <c r="LMC311" s="275"/>
      <c r="LMD311" s="271"/>
      <c r="LME311" s="275"/>
      <c r="LMF311" s="271"/>
      <c r="LMG311" s="275"/>
      <c r="LMH311" s="271"/>
      <c r="LMI311" s="275"/>
      <c r="LMJ311" s="271"/>
      <c r="LMK311" s="275"/>
      <c r="LML311" s="271"/>
      <c r="LMM311" s="275"/>
      <c r="LMN311" s="271"/>
      <c r="LMO311" s="275"/>
      <c r="LMP311" s="271"/>
      <c r="LMQ311" s="275"/>
      <c r="LMR311" s="271"/>
      <c r="LMS311" s="275"/>
      <c r="LMT311" s="271"/>
      <c r="LMU311" s="275"/>
      <c r="LMV311" s="271"/>
      <c r="LMW311" s="275"/>
      <c r="LMX311" s="271"/>
      <c r="LMY311" s="275"/>
      <c r="LMZ311" s="271"/>
      <c r="LNA311" s="275"/>
      <c r="LNB311" s="271"/>
      <c r="LNC311" s="275"/>
      <c r="LND311" s="271"/>
      <c r="LNE311" s="275"/>
      <c r="LNF311" s="271"/>
      <c r="LNG311" s="275"/>
      <c r="LNH311" s="271"/>
      <c r="LNI311" s="275"/>
      <c r="LNJ311" s="271"/>
      <c r="LNK311" s="275"/>
      <c r="LNL311" s="271"/>
      <c r="LNM311" s="275"/>
      <c r="LNN311" s="271"/>
      <c r="LNO311" s="275"/>
      <c r="LNP311" s="271"/>
      <c r="LNQ311" s="275"/>
      <c r="LNR311" s="271"/>
      <c r="LNS311" s="275"/>
      <c r="LNT311" s="271"/>
      <c r="LNU311" s="275"/>
      <c r="LNV311" s="271"/>
      <c r="LNW311" s="275"/>
      <c r="LNX311" s="271"/>
      <c r="LNY311" s="275"/>
      <c r="LNZ311" s="271"/>
      <c r="LOA311" s="275"/>
      <c r="LOB311" s="271"/>
      <c r="LOC311" s="275"/>
      <c r="LOD311" s="271"/>
      <c r="LOE311" s="275"/>
      <c r="LOF311" s="271"/>
      <c r="LOG311" s="275"/>
      <c r="LOH311" s="271"/>
      <c r="LOI311" s="275"/>
      <c r="LOJ311" s="271"/>
      <c r="LOK311" s="275"/>
      <c r="LOL311" s="271"/>
      <c r="LOM311" s="275"/>
      <c r="LON311" s="271"/>
      <c r="LOO311" s="275"/>
      <c r="LOP311" s="271"/>
      <c r="LOQ311" s="275"/>
      <c r="LOR311" s="271"/>
      <c r="LOS311" s="275"/>
      <c r="LOT311" s="271"/>
      <c r="LOU311" s="275"/>
      <c r="LOV311" s="271"/>
      <c r="LOW311" s="275"/>
      <c r="LOX311" s="271"/>
      <c r="LOY311" s="275"/>
      <c r="LOZ311" s="271"/>
      <c r="LPA311" s="275"/>
      <c r="LPB311" s="271"/>
      <c r="LPC311" s="275"/>
      <c r="LPD311" s="271"/>
      <c r="LPE311" s="275"/>
      <c r="LPF311" s="271"/>
      <c r="LPG311" s="275"/>
      <c r="LPH311" s="271"/>
      <c r="LPI311" s="275"/>
      <c r="LPJ311" s="271"/>
      <c r="LPK311" s="275"/>
      <c r="LPL311" s="271"/>
      <c r="LPM311" s="275"/>
      <c r="LPN311" s="271"/>
      <c r="LPO311" s="275"/>
      <c r="LPP311" s="271"/>
      <c r="LPQ311" s="275"/>
      <c r="LPR311" s="271"/>
      <c r="LPS311" s="275"/>
      <c r="LPT311" s="271"/>
      <c r="LPU311" s="275"/>
      <c r="LPV311" s="271"/>
      <c r="LPW311" s="275"/>
      <c r="LPX311" s="271"/>
      <c r="LPY311" s="275"/>
      <c r="LPZ311" s="271"/>
      <c r="LQA311" s="275"/>
      <c r="LQB311" s="271"/>
      <c r="LQC311" s="275"/>
      <c r="LQD311" s="271"/>
      <c r="LQE311" s="275"/>
      <c r="LQF311" s="271"/>
      <c r="LQG311" s="275"/>
      <c r="LQH311" s="271"/>
      <c r="LQI311" s="275"/>
      <c r="LQJ311" s="271"/>
      <c r="LQK311" s="275"/>
      <c r="LQL311" s="271"/>
      <c r="LQM311" s="275"/>
      <c r="LQN311" s="271"/>
      <c r="LQO311" s="275"/>
      <c r="LQP311" s="271"/>
      <c r="LQQ311" s="275"/>
      <c r="LQR311" s="271"/>
      <c r="LQS311" s="275"/>
      <c r="LQT311" s="271"/>
      <c r="LQU311" s="275"/>
      <c r="LQV311" s="271"/>
      <c r="LQW311" s="275"/>
      <c r="LQX311" s="271"/>
      <c r="LQY311" s="275"/>
      <c r="LQZ311" s="271"/>
      <c r="LRA311" s="275"/>
      <c r="LRB311" s="271"/>
      <c r="LRC311" s="275"/>
      <c r="LRD311" s="271"/>
      <c r="LRE311" s="275"/>
      <c r="LRF311" s="271"/>
      <c r="LRG311" s="275"/>
      <c r="LRH311" s="271"/>
      <c r="LRI311" s="275"/>
      <c r="LRJ311" s="271"/>
      <c r="LRK311" s="275"/>
      <c r="LRL311" s="271"/>
      <c r="LRM311" s="275"/>
      <c r="LRN311" s="271"/>
      <c r="LRO311" s="275"/>
      <c r="LRP311" s="271"/>
      <c r="LRQ311" s="275"/>
      <c r="LRR311" s="271"/>
      <c r="LRS311" s="275"/>
      <c r="LRT311" s="271"/>
      <c r="LRU311" s="275"/>
      <c r="LRV311" s="271"/>
      <c r="LRW311" s="275"/>
      <c r="LRX311" s="271"/>
      <c r="LRY311" s="275"/>
      <c r="LRZ311" s="271"/>
      <c r="LSA311" s="275"/>
      <c r="LSB311" s="271"/>
      <c r="LSC311" s="275"/>
      <c r="LSD311" s="271"/>
      <c r="LSE311" s="275"/>
      <c r="LSF311" s="271"/>
      <c r="LSG311" s="275"/>
      <c r="LSH311" s="271"/>
      <c r="LSI311" s="275"/>
      <c r="LSJ311" s="271"/>
      <c r="LSK311" s="275"/>
      <c r="LSL311" s="271"/>
      <c r="LSM311" s="275"/>
      <c r="LSN311" s="271"/>
      <c r="LSO311" s="275"/>
      <c r="LSP311" s="271"/>
      <c r="LSQ311" s="275"/>
      <c r="LSR311" s="271"/>
      <c r="LSS311" s="275"/>
      <c r="LST311" s="271"/>
      <c r="LSU311" s="275"/>
      <c r="LSV311" s="271"/>
      <c r="LSW311" s="275"/>
      <c r="LSX311" s="271"/>
      <c r="LSY311" s="275"/>
      <c r="LSZ311" s="271"/>
      <c r="LTA311" s="275"/>
      <c r="LTB311" s="271"/>
      <c r="LTC311" s="275"/>
      <c r="LTD311" s="271"/>
      <c r="LTE311" s="275"/>
      <c r="LTF311" s="271"/>
      <c r="LTG311" s="275"/>
      <c r="LTH311" s="271"/>
      <c r="LTI311" s="275"/>
      <c r="LTJ311" s="271"/>
      <c r="LTK311" s="275"/>
      <c r="LTL311" s="271"/>
      <c r="LTM311" s="275"/>
      <c r="LTN311" s="271"/>
      <c r="LTO311" s="275"/>
      <c r="LTP311" s="271"/>
      <c r="LTQ311" s="275"/>
      <c r="LTR311" s="271"/>
      <c r="LTS311" s="275"/>
      <c r="LTT311" s="271"/>
      <c r="LTU311" s="275"/>
      <c r="LTV311" s="271"/>
      <c r="LTW311" s="275"/>
      <c r="LTX311" s="271"/>
      <c r="LTY311" s="275"/>
      <c r="LTZ311" s="271"/>
      <c r="LUA311" s="275"/>
      <c r="LUB311" s="271"/>
      <c r="LUC311" s="275"/>
      <c r="LUD311" s="271"/>
      <c r="LUE311" s="275"/>
      <c r="LUF311" s="271"/>
      <c r="LUG311" s="275"/>
      <c r="LUH311" s="271"/>
      <c r="LUI311" s="275"/>
      <c r="LUJ311" s="271"/>
      <c r="LUK311" s="275"/>
      <c r="LUL311" s="271"/>
      <c r="LUM311" s="275"/>
      <c r="LUN311" s="271"/>
      <c r="LUO311" s="275"/>
      <c r="LUP311" s="271"/>
      <c r="LUQ311" s="275"/>
      <c r="LUR311" s="271"/>
      <c r="LUS311" s="275"/>
      <c r="LUT311" s="271"/>
      <c r="LUU311" s="275"/>
      <c r="LUV311" s="271"/>
      <c r="LUW311" s="275"/>
      <c r="LUX311" s="271"/>
      <c r="LUY311" s="275"/>
      <c r="LUZ311" s="271"/>
      <c r="LVA311" s="275"/>
      <c r="LVB311" s="271"/>
      <c r="LVC311" s="275"/>
      <c r="LVD311" s="271"/>
      <c r="LVE311" s="275"/>
      <c r="LVF311" s="271"/>
      <c r="LVG311" s="275"/>
      <c r="LVH311" s="271"/>
      <c r="LVI311" s="275"/>
      <c r="LVJ311" s="271"/>
      <c r="LVK311" s="275"/>
      <c r="LVL311" s="271"/>
      <c r="LVM311" s="275"/>
      <c r="LVN311" s="271"/>
      <c r="LVO311" s="275"/>
      <c r="LVP311" s="271"/>
      <c r="LVQ311" s="275"/>
      <c r="LVR311" s="271"/>
      <c r="LVS311" s="275"/>
      <c r="LVT311" s="271"/>
      <c r="LVU311" s="275"/>
      <c r="LVV311" s="271"/>
      <c r="LVW311" s="275"/>
      <c r="LVX311" s="271"/>
      <c r="LVY311" s="275"/>
      <c r="LVZ311" s="271"/>
      <c r="LWA311" s="275"/>
      <c r="LWB311" s="271"/>
      <c r="LWC311" s="275"/>
      <c r="LWD311" s="271"/>
      <c r="LWE311" s="275"/>
      <c r="LWF311" s="271"/>
      <c r="LWG311" s="275"/>
      <c r="LWH311" s="271"/>
      <c r="LWI311" s="275"/>
      <c r="LWJ311" s="271"/>
      <c r="LWK311" s="275"/>
      <c r="LWL311" s="271"/>
      <c r="LWM311" s="275"/>
      <c r="LWN311" s="271"/>
      <c r="LWO311" s="275"/>
      <c r="LWP311" s="271"/>
      <c r="LWQ311" s="275"/>
      <c r="LWR311" s="271"/>
      <c r="LWS311" s="275"/>
      <c r="LWT311" s="271"/>
      <c r="LWU311" s="275"/>
      <c r="LWV311" s="271"/>
      <c r="LWW311" s="275"/>
      <c r="LWX311" s="271"/>
      <c r="LWY311" s="275"/>
      <c r="LWZ311" s="271"/>
      <c r="LXA311" s="275"/>
      <c r="LXB311" s="271"/>
      <c r="LXC311" s="275"/>
      <c r="LXD311" s="271"/>
      <c r="LXE311" s="275"/>
      <c r="LXF311" s="271"/>
      <c r="LXG311" s="275"/>
      <c r="LXH311" s="271"/>
      <c r="LXI311" s="275"/>
      <c r="LXJ311" s="271"/>
      <c r="LXK311" s="275"/>
      <c r="LXL311" s="271"/>
      <c r="LXM311" s="275"/>
      <c r="LXN311" s="271"/>
      <c r="LXO311" s="275"/>
      <c r="LXP311" s="271"/>
      <c r="LXQ311" s="275"/>
      <c r="LXR311" s="271"/>
      <c r="LXS311" s="275"/>
      <c r="LXT311" s="271"/>
      <c r="LXU311" s="275"/>
      <c r="LXV311" s="271"/>
      <c r="LXW311" s="275"/>
      <c r="LXX311" s="271"/>
      <c r="LXY311" s="275"/>
      <c r="LXZ311" s="271"/>
      <c r="LYA311" s="275"/>
      <c r="LYB311" s="271"/>
      <c r="LYC311" s="275"/>
      <c r="LYD311" s="271"/>
      <c r="LYE311" s="275"/>
      <c r="LYF311" s="271"/>
      <c r="LYG311" s="275"/>
      <c r="LYH311" s="271"/>
      <c r="LYI311" s="275"/>
      <c r="LYJ311" s="271"/>
      <c r="LYK311" s="275"/>
      <c r="LYL311" s="271"/>
      <c r="LYM311" s="275"/>
      <c r="LYN311" s="271"/>
      <c r="LYO311" s="275"/>
      <c r="LYP311" s="271"/>
      <c r="LYQ311" s="275"/>
      <c r="LYR311" s="271"/>
      <c r="LYS311" s="275"/>
      <c r="LYT311" s="271"/>
      <c r="LYU311" s="275"/>
      <c r="LYV311" s="271"/>
      <c r="LYW311" s="275"/>
      <c r="LYX311" s="271"/>
      <c r="LYY311" s="275"/>
      <c r="LYZ311" s="271"/>
      <c r="LZA311" s="275"/>
      <c r="LZB311" s="271"/>
      <c r="LZC311" s="275"/>
      <c r="LZD311" s="271"/>
      <c r="LZE311" s="275"/>
      <c r="LZF311" s="271"/>
      <c r="LZG311" s="275"/>
      <c r="LZH311" s="271"/>
      <c r="LZI311" s="275"/>
      <c r="LZJ311" s="271"/>
      <c r="LZK311" s="275"/>
      <c r="LZL311" s="271"/>
      <c r="LZM311" s="275"/>
      <c r="LZN311" s="271"/>
      <c r="LZO311" s="275"/>
      <c r="LZP311" s="271"/>
      <c r="LZQ311" s="275"/>
      <c r="LZR311" s="271"/>
      <c r="LZS311" s="275"/>
      <c r="LZT311" s="271"/>
      <c r="LZU311" s="275"/>
      <c r="LZV311" s="271"/>
      <c r="LZW311" s="275"/>
      <c r="LZX311" s="271"/>
      <c r="LZY311" s="275"/>
      <c r="LZZ311" s="271"/>
      <c r="MAA311" s="275"/>
      <c r="MAB311" s="271"/>
      <c r="MAC311" s="275"/>
      <c r="MAD311" s="271"/>
      <c r="MAE311" s="275"/>
      <c r="MAF311" s="271"/>
      <c r="MAG311" s="275"/>
      <c r="MAH311" s="271"/>
      <c r="MAI311" s="275"/>
      <c r="MAJ311" s="271"/>
      <c r="MAK311" s="275"/>
      <c r="MAL311" s="271"/>
      <c r="MAM311" s="275"/>
      <c r="MAN311" s="271"/>
      <c r="MAO311" s="275"/>
      <c r="MAP311" s="271"/>
      <c r="MAQ311" s="275"/>
      <c r="MAR311" s="271"/>
      <c r="MAS311" s="275"/>
      <c r="MAT311" s="271"/>
      <c r="MAU311" s="275"/>
      <c r="MAV311" s="271"/>
      <c r="MAW311" s="275"/>
      <c r="MAX311" s="271"/>
      <c r="MAY311" s="275"/>
      <c r="MAZ311" s="271"/>
      <c r="MBA311" s="275"/>
      <c r="MBB311" s="271"/>
      <c r="MBC311" s="275"/>
      <c r="MBD311" s="271"/>
      <c r="MBE311" s="275"/>
      <c r="MBF311" s="271"/>
      <c r="MBG311" s="275"/>
      <c r="MBH311" s="271"/>
      <c r="MBI311" s="275"/>
      <c r="MBJ311" s="271"/>
      <c r="MBK311" s="275"/>
      <c r="MBL311" s="271"/>
      <c r="MBM311" s="275"/>
      <c r="MBN311" s="271"/>
      <c r="MBO311" s="275"/>
      <c r="MBP311" s="271"/>
      <c r="MBQ311" s="275"/>
      <c r="MBR311" s="271"/>
      <c r="MBS311" s="275"/>
      <c r="MBT311" s="271"/>
      <c r="MBU311" s="275"/>
      <c r="MBV311" s="271"/>
      <c r="MBW311" s="275"/>
      <c r="MBX311" s="271"/>
      <c r="MBY311" s="275"/>
      <c r="MBZ311" s="271"/>
      <c r="MCA311" s="275"/>
      <c r="MCB311" s="271"/>
      <c r="MCC311" s="275"/>
      <c r="MCD311" s="271"/>
      <c r="MCE311" s="275"/>
      <c r="MCF311" s="271"/>
      <c r="MCG311" s="275"/>
      <c r="MCH311" s="271"/>
      <c r="MCI311" s="275"/>
      <c r="MCJ311" s="271"/>
      <c r="MCK311" s="275"/>
      <c r="MCL311" s="271"/>
      <c r="MCM311" s="275"/>
      <c r="MCN311" s="271"/>
      <c r="MCO311" s="275"/>
      <c r="MCP311" s="271"/>
      <c r="MCQ311" s="275"/>
      <c r="MCR311" s="271"/>
      <c r="MCS311" s="275"/>
      <c r="MCT311" s="271"/>
      <c r="MCU311" s="275"/>
      <c r="MCV311" s="271"/>
      <c r="MCW311" s="275"/>
      <c r="MCX311" s="271"/>
      <c r="MCY311" s="275"/>
      <c r="MCZ311" s="271"/>
      <c r="MDA311" s="275"/>
      <c r="MDB311" s="271"/>
      <c r="MDC311" s="275"/>
      <c r="MDD311" s="271"/>
      <c r="MDE311" s="275"/>
      <c r="MDF311" s="271"/>
      <c r="MDG311" s="275"/>
      <c r="MDH311" s="271"/>
      <c r="MDI311" s="275"/>
      <c r="MDJ311" s="271"/>
      <c r="MDK311" s="275"/>
      <c r="MDL311" s="271"/>
      <c r="MDM311" s="275"/>
      <c r="MDN311" s="271"/>
      <c r="MDO311" s="275"/>
      <c r="MDP311" s="271"/>
      <c r="MDQ311" s="275"/>
      <c r="MDR311" s="271"/>
      <c r="MDS311" s="275"/>
      <c r="MDT311" s="271"/>
      <c r="MDU311" s="275"/>
      <c r="MDV311" s="271"/>
      <c r="MDW311" s="275"/>
      <c r="MDX311" s="271"/>
      <c r="MDY311" s="275"/>
      <c r="MDZ311" s="271"/>
      <c r="MEA311" s="275"/>
      <c r="MEB311" s="271"/>
      <c r="MEC311" s="275"/>
      <c r="MED311" s="271"/>
      <c r="MEE311" s="275"/>
      <c r="MEF311" s="271"/>
      <c r="MEG311" s="275"/>
      <c r="MEH311" s="271"/>
      <c r="MEI311" s="275"/>
      <c r="MEJ311" s="271"/>
      <c r="MEK311" s="275"/>
      <c r="MEL311" s="271"/>
      <c r="MEM311" s="275"/>
      <c r="MEN311" s="271"/>
      <c r="MEO311" s="275"/>
      <c r="MEP311" s="271"/>
      <c r="MEQ311" s="275"/>
      <c r="MER311" s="271"/>
      <c r="MES311" s="275"/>
      <c r="MET311" s="271"/>
      <c r="MEU311" s="275"/>
      <c r="MEV311" s="271"/>
      <c r="MEW311" s="275"/>
      <c r="MEX311" s="271"/>
      <c r="MEY311" s="275"/>
      <c r="MEZ311" s="271"/>
      <c r="MFA311" s="275"/>
      <c r="MFB311" s="271"/>
      <c r="MFC311" s="275"/>
      <c r="MFD311" s="271"/>
      <c r="MFE311" s="275"/>
      <c r="MFF311" s="271"/>
      <c r="MFG311" s="275"/>
      <c r="MFH311" s="271"/>
      <c r="MFI311" s="275"/>
      <c r="MFJ311" s="271"/>
      <c r="MFK311" s="275"/>
      <c r="MFL311" s="271"/>
      <c r="MFM311" s="275"/>
      <c r="MFN311" s="271"/>
      <c r="MFO311" s="275"/>
      <c r="MFP311" s="271"/>
      <c r="MFQ311" s="275"/>
      <c r="MFR311" s="271"/>
      <c r="MFS311" s="275"/>
      <c r="MFT311" s="271"/>
      <c r="MFU311" s="275"/>
      <c r="MFV311" s="271"/>
      <c r="MFW311" s="275"/>
      <c r="MFX311" s="271"/>
      <c r="MFY311" s="275"/>
      <c r="MFZ311" s="271"/>
      <c r="MGA311" s="275"/>
      <c r="MGB311" s="271"/>
      <c r="MGC311" s="275"/>
      <c r="MGD311" s="271"/>
      <c r="MGE311" s="275"/>
      <c r="MGF311" s="271"/>
      <c r="MGG311" s="275"/>
      <c r="MGH311" s="271"/>
      <c r="MGI311" s="275"/>
      <c r="MGJ311" s="271"/>
      <c r="MGK311" s="275"/>
      <c r="MGL311" s="271"/>
      <c r="MGM311" s="275"/>
      <c r="MGN311" s="271"/>
      <c r="MGO311" s="275"/>
      <c r="MGP311" s="271"/>
      <c r="MGQ311" s="275"/>
      <c r="MGR311" s="271"/>
      <c r="MGS311" s="275"/>
      <c r="MGT311" s="271"/>
      <c r="MGU311" s="275"/>
      <c r="MGV311" s="271"/>
      <c r="MGW311" s="275"/>
      <c r="MGX311" s="271"/>
      <c r="MGY311" s="275"/>
      <c r="MGZ311" s="271"/>
      <c r="MHA311" s="275"/>
      <c r="MHB311" s="271"/>
      <c r="MHC311" s="275"/>
      <c r="MHD311" s="271"/>
      <c r="MHE311" s="275"/>
      <c r="MHF311" s="271"/>
      <c r="MHG311" s="275"/>
      <c r="MHH311" s="271"/>
      <c r="MHI311" s="275"/>
      <c r="MHJ311" s="271"/>
      <c r="MHK311" s="275"/>
      <c r="MHL311" s="271"/>
      <c r="MHM311" s="275"/>
      <c r="MHN311" s="271"/>
      <c r="MHO311" s="275"/>
      <c r="MHP311" s="271"/>
      <c r="MHQ311" s="275"/>
      <c r="MHR311" s="271"/>
      <c r="MHS311" s="275"/>
      <c r="MHT311" s="271"/>
      <c r="MHU311" s="275"/>
      <c r="MHV311" s="271"/>
      <c r="MHW311" s="275"/>
      <c r="MHX311" s="271"/>
      <c r="MHY311" s="275"/>
      <c r="MHZ311" s="271"/>
      <c r="MIA311" s="275"/>
      <c r="MIB311" s="271"/>
      <c r="MIC311" s="275"/>
      <c r="MID311" s="271"/>
      <c r="MIE311" s="275"/>
      <c r="MIF311" s="271"/>
      <c r="MIG311" s="275"/>
      <c r="MIH311" s="271"/>
      <c r="MII311" s="275"/>
      <c r="MIJ311" s="271"/>
      <c r="MIK311" s="275"/>
      <c r="MIL311" s="271"/>
      <c r="MIM311" s="275"/>
      <c r="MIN311" s="271"/>
      <c r="MIO311" s="275"/>
      <c r="MIP311" s="271"/>
      <c r="MIQ311" s="275"/>
      <c r="MIR311" s="271"/>
      <c r="MIS311" s="275"/>
      <c r="MIT311" s="271"/>
      <c r="MIU311" s="275"/>
      <c r="MIV311" s="271"/>
      <c r="MIW311" s="275"/>
      <c r="MIX311" s="271"/>
      <c r="MIY311" s="275"/>
      <c r="MIZ311" s="271"/>
      <c r="MJA311" s="275"/>
      <c r="MJB311" s="271"/>
      <c r="MJC311" s="275"/>
      <c r="MJD311" s="271"/>
      <c r="MJE311" s="275"/>
      <c r="MJF311" s="271"/>
      <c r="MJG311" s="275"/>
      <c r="MJH311" s="271"/>
      <c r="MJI311" s="275"/>
      <c r="MJJ311" s="271"/>
      <c r="MJK311" s="275"/>
      <c r="MJL311" s="271"/>
      <c r="MJM311" s="275"/>
      <c r="MJN311" s="271"/>
      <c r="MJO311" s="275"/>
      <c r="MJP311" s="271"/>
      <c r="MJQ311" s="275"/>
      <c r="MJR311" s="271"/>
      <c r="MJS311" s="275"/>
      <c r="MJT311" s="271"/>
      <c r="MJU311" s="275"/>
      <c r="MJV311" s="271"/>
      <c r="MJW311" s="275"/>
      <c r="MJX311" s="271"/>
      <c r="MJY311" s="275"/>
      <c r="MJZ311" s="271"/>
      <c r="MKA311" s="275"/>
      <c r="MKB311" s="271"/>
      <c r="MKC311" s="275"/>
      <c r="MKD311" s="271"/>
      <c r="MKE311" s="275"/>
      <c r="MKF311" s="271"/>
      <c r="MKG311" s="275"/>
      <c r="MKH311" s="271"/>
      <c r="MKI311" s="275"/>
      <c r="MKJ311" s="271"/>
      <c r="MKK311" s="275"/>
      <c r="MKL311" s="271"/>
      <c r="MKM311" s="275"/>
      <c r="MKN311" s="271"/>
      <c r="MKO311" s="275"/>
      <c r="MKP311" s="271"/>
      <c r="MKQ311" s="275"/>
      <c r="MKR311" s="271"/>
      <c r="MKS311" s="275"/>
      <c r="MKT311" s="271"/>
      <c r="MKU311" s="275"/>
      <c r="MKV311" s="271"/>
      <c r="MKW311" s="275"/>
      <c r="MKX311" s="271"/>
      <c r="MKY311" s="275"/>
      <c r="MKZ311" s="271"/>
      <c r="MLA311" s="275"/>
      <c r="MLB311" s="271"/>
      <c r="MLC311" s="275"/>
      <c r="MLD311" s="271"/>
      <c r="MLE311" s="275"/>
      <c r="MLF311" s="271"/>
      <c r="MLG311" s="275"/>
      <c r="MLH311" s="271"/>
      <c r="MLI311" s="275"/>
      <c r="MLJ311" s="271"/>
      <c r="MLK311" s="275"/>
      <c r="MLL311" s="271"/>
      <c r="MLM311" s="275"/>
      <c r="MLN311" s="271"/>
      <c r="MLO311" s="275"/>
      <c r="MLP311" s="271"/>
      <c r="MLQ311" s="275"/>
      <c r="MLR311" s="271"/>
      <c r="MLS311" s="275"/>
      <c r="MLT311" s="271"/>
      <c r="MLU311" s="275"/>
      <c r="MLV311" s="271"/>
      <c r="MLW311" s="275"/>
      <c r="MLX311" s="271"/>
      <c r="MLY311" s="275"/>
      <c r="MLZ311" s="271"/>
      <c r="MMA311" s="275"/>
      <c r="MMB311" s="271"/>
      <c r="MMC311" s="275"/>
      <c r="MMD311" s="271"/>
      <c r="MME311" s="275"/>
      <c r="MMF311" s="271"/>
      <c r="MMG311" s="275"/>
      <c r="MMH311" s="271"/>
      <c r="MMI311" s="275"/>
      <c r="MMJ311" s="271"/>
      <c r="MMK311" s="275"/>
      <c r="MML311" s="271"/>
      <c r="MMM311" s="275"/>
      <c r="MMN311" s="271"/>
      <c r="MMO311" s="275"/>
      <c r="MMP311" s="271"/>
      <c r="MMQ311" s="275"/>
      <c r="MMR311" s="271"/>
      <c r="MMS311" s="275"/>
      <c r="MMT311" s="271"/>
      <c r="MMU311" s="275"/>
      <c r="MMV311" s="271"/>
      <c r="MMW311" s="275"/>
      <c r="MMX311" s="271"/>
      <c r="MMY311" s="275"/>
      <c r="MMZ311" s="271"/>
      <c r="MNA311" s="275"/>
      <c r="MNB311" s="271"/>
      <c r="MNC311" s="275"/>
      <c r="MND311" s="271"/>
      <c r="MNE311" s="275"/>
      <c r="MNF311" s="271"/>
      <c r="MNG311" s="275"/>
      <c r="MNH311" s="271"/>
      <c r="MNI311" s="275"/>
      <c r="MNJ311" s="271"/>
      <c r="MNK311" s="275"/>
      <c r="MNL311" s="271"/>
      <c r="MNM311" s="275"/>
      <c r="MNN311" s="271"/>
      <c r="MNO311" s="275"/>
      <c r="MNP311" s="271"/>
      <c r="MNQ311" s="275"/>
      <c r="MNR311" s="271"/>
      <c r="MNS311" s="275"/>
      <c r="MNT311" s="271"/>
      <c r="MNU311" s="275"/>
      <c r="MNV311" s="271"/>
      <c r="MNW311" s="275"/>
      <c r="MNX311" s="271"/>
      <c r="MNY311" s="275"/>
      <c r="MNZ311" s="271"/>
      <c r="MOA311" s="275"/>
      <c r="MOB311" s="271"/>
      <c r="MOC311" s="275"/>
      <c r="MOD311" s="271"/>
      <c r="MOE311" s="275"/>
      <c r="MOF311" s="271"/>
      <c r="MOG311" s="275"/>
      <c r="MOH311" s="271"/>
      <c r="MOI311" s="275"/>
      <c r="MOJ311" s="271"/>
      <c r="MOK311" s="275"/>
      <c r="MOL311" s="271"/>
      <c r="MOM311" s="275"/>
      <c r="MON311" s="271"/>
      <c r="MOO311" s="275"/>
      <c r="MOP311" s="271"/>
      <c r="MOQ311" s="275"/>
      <c r="MOR311" s="271"/>
      <c r="MOS311" s="275"/>
      <c r="MOT311" s="271"/>
      <c r="MOU311" s="275"/>
      <c r="MOV311" s="271"/>
      <c r="MOW311" s="275"/>
      <c r="MOX311" s="271"/>
      <c r="MOY311" s="275"/>
      <c r="MOZ311" s="271"/>
      <c r="MPA311" s="275"/>
      <c r="MPB311" s="271"/>
      <c r="MPC311" s="275"/>
      <c r="MPD311" s="271"/>
      <c r="MPE311" s="275"/>
      <c r="MPF311" s="271"/>
      <c r="MPG311" s="275"/>
      <c r="MPH311" s="271"/>
      <c r="MPI311" s="275"/>
      <c r="MPJ311" s="271"/>
      <c r="MPK311" s="275"/>
      <c r="MPL311" s="271"/>
      <c r="MPM311" s="275"/>
      <c r="MPN311" s="271"/>
      <c r="MPO311" s="275"/>
      <c r="MPP311" s="271"/>
      <c r="MPQ311" s="275"/>
      <c r="MPR311" s="271"/>
      <c r="MPS311" s="275"/>
      <c r="MPT311" s="271"/>
      <c r="MPU311" s="275"/>
      <c r="MPV311" s="271"/>
      <c r="MPW311" s="275"/>
      <c r="MPX311" s="271"/>
      <c r="MPY311" s="275"/>
      <c r="MPZ311" s="271"/>
      <c r="MQA311" s="275"/>
      <c r="MQB311" s="271"/>
      <c r="MQC311" s="275"/>
      <c r="MQD311" s="271"/>
      <c r="MQE311" s="275"/>
      <c r="MQF311" s="271"/>
      <c r="MQG311" s="275"/>
      <c r="MQH311" s="271"/>
      <c r="MQI311" s="275"/>
      <c r="MQJ311" s="271"/>
      <c r="MQK311" s="275"/>
      <c r="MQL311" s="271"/>
      <c r="MQM311" s="275"/>
      <c r="MQN311" s="271"/>
      <c r="MQO311" s="275"/>
      <c r="MQP311" s="271"/>
      <c r="MQQ311" s="275"/>
      <c r="MQR311" s="271"/>
      <c r="MQS311" s="275"/>
      <c r="MQT311" s="271"/>
      <c r="MQU311" s="275"/>
      <c r="MQV311" s="271"/>
      <c r="MQW311" s="275"/>
      <c r="MQX311" s="271"/>
      <c r="MQY311" s="275"/>
      <c r="MQZ311" s="271"/>
      <c r="MRA311" s="275"/>
      <c r="MRB311" s="271"/>
      <c r="MRC311" s="275"/>
      <c r="MRD311" s="271"/>
      <c r="MRE311" s="275"/>
      <c r="MRF311" s="271"/>
      <c r="MRG311" s="275"/>
      <c r="MRH311" s="271"/>
      <c r="MRI311" s="275"/>
      <c r="MRJ311" s="271"/>
      <c r="MRK311" s="275"/>
      <c r="MRL311" s="271"/>
      <c r="MRM311" s="275"/>
      <c r="MRN311" s="271"/>
      <c r="MRO311" s="275"/>
      <c r="MRP311" s="271"/>
      <c r="MRQ311" s="275"/>
      <c r="MRR311" s="271"/>
      <c r="MRS311" s="275"/>
      <c r="MRT311" s="271"/>
      <c r="MRU311" s="275"/>
      <c r="MRV311" s="271"/>
      <c r="MRW311" s="275"/>
      <c r="MRX311" s="271"/>
      <c r="MRY311" s="275"/>
      <c r="MRZ311" s="271"/>
      <c r="MSA311" s="275"/>
      <c r="MSB311" s="271"/>
      <c r="MSC311" s="275"/>
      <c r="MSD311" s="271"/>
      <c r="MSE311" s="275"/>
      <c r="MSF311" s="271"/>
      <c r="MSG311" s="275"/>
      <c r="MSH311" s="271"/>
      <c r="MSI311" s="275"/>
      <c r="MSJ311" s="271"/>
      <c r="MSK311" s="275"/>
      <c r="MSL311" s="271"/>
      <c r="MSM311" s="275"/>
      <c r="MSN311" s="271"/>
      <c r="MSO311" s="275"/>
      <c r="MSP311" s="271"/>
      <c r="MSQ311" s="275"/>
      <c r="MSR311" s="271"/>
      <c r="MSS311" s="275"/>
      <c r="MST311" s="271"/>
      <c r="MSU311" s="275"/>
      <c r="MSV311" s="271"/>
      <c r="MSW311" s="275"/>
      <c r="MSX311" s="271"/>
      <c r="MSY311" s="275"/>
      <c r="MSZ311" s="271"/>
      <c r="MTA311" s="275"/>
      <c r="MTB311" s="271"/>
      <c r="MTC311" s="275"/>
      <c r="MTD311" s="271"/>
      <c r="MTE311" s="275"/>
      <c r="MTF311" s="271"/>
      <c r="MTG311" s="275"/>
      <c r="MTH311" s="271"/>
      <c r="MTI311" s="275"/>
      <c r="MTJ311" s="271"/>
      <c r="MTK311" s="275"/>
      <c r="MTL311" s="271"/>
      <c r="MTM311" s="275"/>
      <c r="MTN311" s="271"/>
      <c r="MTO311" s="275"/>
      <c r="MTP311" s="271"/>
      <c r="MTQ311" s="275"/>
      <c r="MTR311" s="271"/>
      <c r="MTS311" s="275"/>
      <c r="MTT311" s="271"/>
      <c r="MTU311" s="275"/>
      <c r="MTV311" s="271"/>
      <c r="MTW311" s="275"/>
      <c r="MTX311" s="271"/>
      <c r="MTY311" s="275"/>
      <c r="MTZ311" s="271"/>
      <c r="MUA311" s="275"/>
      <c r="MUB311" s="271"/>
      <c r="MUC311" s="275"/>
      <c r="MUD311" s="271"/>
      <c r="MUE311" s="275"/>
      <c r="MUF311" s="271"/>
      <c r="MUG311" s="275"/>
      <c r="MUH311" s="271"/>
      <c r="MUI311" s="275"/>
      <c r="MUJ311" s="271"/>
      <c r="MUK311" s="275"/>
      <c r="MUL311" s="271"/>
      <c r="MUM311" s="275"/>
      <c r="MUN311" s="271"/>
      <c r="MUO311" s="275"/>
      <c r="MUP311" s="271"/>
      <c r="MUQ311" s="275"/>
      <c r="MUR311" s="271"/>
      <c r="MUS311" s="275"/>
      <c r="MUT311" s="271"/>
      <c r="MUU311" s="275"/>
      <c r="MUV311" s="271"/>
      <c r="MUW311" s="275"/>
      <c r="MUX311" s="271"/>
      <c r="MUY311" s="275"/>
      <c r="MUZ311" s="271"/>
      <c r="MVA311" s="275"/>
      <c r="MVB311" s="271"/>
      <c r="MVC311" s="275"/>
      <c r="MVD311" s="271"/>
      <c r="MVE311" s="275"/>
      <c r="MVF311" s="271"/>
      <c r="MVG311" s="275"/>
      <c r="MVH311" s="271"/>
      <c r="MVI311" s="275"/>
      <c r="MVJ311" s="271"/>
      <c r="MVK311" s="275"/>
      <c r="MVL311" s="271"/>
      <c r="MVM311" s="275"/>
      <c r="MVN311" s="271"/>
      <c r="MVO311" s="275"/>
      <c r="MVP311" s="271"/>
      <c r="MVQ311" s="275"/>
      <c r="MVR311" s="271"/>
      <c r="MVS311" s="275"/>
      <c r="MVT311" s="271"/>
      <c r="MVU311" s="275"/>
      <c r="MVV311" s="271"/>
      <c r="MVW311" s="275"/>
      <c r="MVX311" s="271"/>
      <c r="MVY311" s="275"/>
      <c r="MVZ311" s="271"/>
      <c r="MWA311" s="275"/>
      <c r="MWB311" s="271"/>
      <c r="MWC311" s="275"/>
      <c r="MWD311" s="271"/>
      <c r="MWE311" s="275"/>
      <c r="MWF311" s="271"/>
      <c r="MWG311" s="275"/>
      <c r="MWH311" s="271"/>
      <c r="MWI311" s="275"/>
      <c r="MWJ311" s="271"/>
      <c r="MWK311" s="275"/>
      <c r="MWL311" s="271"/>
      <c r="MWM311" s="275"/>
      <c r="MWN311" s="271"/>
      <c r="MWO311" s="275"/>
      <c r="MWP311" s="271"/>
      <c r="MWQ311" s="275"/>
      <c r="MWR311" s="271"/>
      <c r="MWS311" s="275"/>
      <c r="MWT311" s="271"/>
      <c r="MWU311" s="275"/>
      <c r="MWV311" s="271"/>
      <c r="MWW311" s="275"/>
      <c r="MWX311" s="271"/>
      <c r="MWY311" s="275"/>
      <c r="MWZ311" s="271"/>
      <c r="MXA311" s="275"/>
      <c r="MXB311" s="271"/>
      <c r="MXC311" s="275"/>
      <c r="MXD311" s="271"/>
      <c r="MXE311" s="275"/>
      <c r="MXF311" s="271"/>
      <c r="MXG311" s="275"/>
      <c r="MXH311" s="271"/>
      <c r="MXI311" s="275"/>
      <c r="MXJ311" s="271"/>
      <c r="MXK311" s="275"/>
      <c r="MXL311" s="271"/>
      <c r="MXM311" s="275"/>
      <c r="MXN311" s="271"/>
      <c r="MXO311" s="275"/>
      <c r="MXP311" s="271"/>
      <c r="MXQ311" s="275"/>
      <c r="MXR311" s="271"/>
      <c r="MXS311" s="275"/>
      <c r="MXT311" s="271"/>
      <c r="MXU311" s="275"/>
      <c r="MXV311" s="271"/>
      <c r="MXW311" s="275"/>
      <c r="MXX311" s="271"/>
      <c r="MXY311" s="275"/>
      <c r="MXZ311" s="271"/>
      <c r="MYA311" s="275"/>
      <c r="MYB311" s="271"/>
      <c r="MYC311" s="275"/>
      <c r="MYD311" s="271"/>
      <c r="MYE311" s="275"/>
      <c r="MYF311" s="271"/>
      <c r="MYG311" s="275"/>
      <c r="MYH311" s="271"/>
      <c r="MYI311" s="275"/>
      <c r="MYJ311" s="271"/>
      <c r="MYK311" s="275"/>
      <c r="MYL311" s="271"/>
      <c r="MYM311" s="275"/>
      <c r="MYN311" s="271"/>
      <c r="MYO311" s="275"/>
      <c r="MYP311" s="271"/>
      <c r="MYQ311" s="275"/>
      <c r="MYR311" s="271"/>
      <c r="MYS311" s="275"/>
      <c r="MYT311" s="271"/>
      <c r="MYU311" s="275"/>
      <c r="MYV311" s="271"/>
      <c r="MYW311" s="275"/>
      <c r="MYX311" s="271"/>
      <c r="MYY311" s="275"/>
      <c r="MYZ311" s="271"/>
      <c r="MZA311" s="275"/>
      <c r="MZB311" s="271"/>
      <c r="MZC311" s="275"/>
      <c r="MZD311" s="271"/>
      <c r="MZE311" s="275"/>
      <c r="MZF311" s="271"/>
      <c r="MZG311" s="275"/>
      <c r="MZH311" s="271"/>
      <c r="MZI311" s="275"/>
      <c r="MZJ311" s="271"/>
      <c r="MZK311" s="275"/>
      <c r="MZL311" s="271"/>
      <c r="MZM311" s="275"/>
      <c r="MZN311" s="271"/>
      <c r="MZO311" s="275"/>
      <c r="MZP311" s="271"/>
      <c r="MZQ311" s="275"/>
      <c r="MZR311" s="271"/>
      <c r="MZS311" s="275"/>
      <c r="MZT311" s="271"/>
      <c r="MZU311" s="275"/>
      <c r="MZV311" s="271"/>
      <c r="MZW311" s="275"/>
      <c r="MZX311" s="271"/>
      <c r="MZY311" s="275"/>
      <c r="MZZ311" s="271"/>
      <c r="NAA311" s="275"/>
      <c r="NAB311" s="271"/>
      <c r="NAC311" s="275"/>
      <c r="NAD311" s="271"/>
      <c r="NAE311" s="275"/>
      <c r="NAF311" s="271"/>
      <c r="NAG311" s="275"/>
      <c r="NAH311" s="271"/>
      <c r="NAI311" s="275"/>
      <c r="NAJ311" s="271"/>
      <c r="NAK311" s="275"/>
      <c r="NAL311" s="271"/>
      <c r="NAM311" s="275"/>
      <c r="NAN311" s="271"/>
      <c r="NAO311" s="275"/>
      <c r="NAP311" s="271"/>
      <c r="NAQ311" s="275"/>
      <c r="NAR311" s="271"/>
      <c r="NAS311" s="275"/>
      <c r="NAT311" s="271"/>
      <c r="NAU311" s="275"/>
      <c r="NAV311" s="271"/>
      <c r="NAW311" s="275"/>
      <c r="NAX311" s="271"/>
      <c r="NAY311" s="275"/>
      <c r="NAZ311" s="271"/>
      <c r="NBA311" s="275"/>
      <c r="NBB311" s="271"/>
      <c r="NBC311" s="275"/>
      <c r="NBD311" s="271"/>
      <c r="NBE311" s="275"/>
      <c r="NBF311" s="271"/>
      <c r="NBG311" s="275"/>
      <c r="NBH311" s="271"/>
      <c r="NBI311" s="275"/>
      <c r="NBJ311" s="271"/>
      <c r="NBK311" s="275"/>
      <c r="NBL311" s="271"/>
      <c r="NBM311" s="275"/>
      <c r="NBN311" s="271"/>
      <c r="NBO311" s="275"/>
      <c r="NBP311" s="271"/>
      <c r="NBQ311" s="275"/>
      <c r="NBR311" s="271"/>
      <c r="NBS311" s="275"/>
      <c r="NBT311" s="271"/>
      <c r="NBU311" s="275"/>
      <c r="NBV311" s="271"/>
      <c r="NBW311" s="275"/>
      <c r="NBX311" s="271"/>
      <c r="NBY311" s="275"/>
      <c r="NBZ311" s="271"/>
      <c r="NCA311" s="275"/>
      <c r="NCB311" s="271"/>
      <c r="NCC311" s="275"/>
      <c r="NCD311" s="271"/>
      <c r="NCE311" s="275"/>
      <c r="NCF311" s="271"/>
      <c r="NCG311" s="275"/>
      <c r="NCH311" s="271"/>
      <c r="NCI311" s="275"/>
      <c r="NCJ311" s="271"/>
      <c r="NCK311" s="275"/>
      <c r="NCL311" s="271"/>
      <c r="NCM311" s="275"/>
      <c r="NCN311" s="271"/>
      <c r="NCO311" s="275"/>
      <c r="NCP311" s="271"/>
      <c r="NCQ311" s="275"/>
      <c r="NCR311" s="271"/>
      <c r="NCS311" s="275"/>
      <c r="NCT311" s="271"/>
      <c r="NCU311" s="275"/>
      <c r="NCV311" s="271"/>
      <c r="NCW311" s="275"/>
      <c r="NCX311" s="271"/>
      <c r="NCY311" s="275"/>
      <c r="NCZ311" s="271"/>
      <c r="NDA311" s="275"/>
      <c r="NDB311" s="271"/>
      <c r="NDC311" s="275"/>
      <c r="NDD311" s="271"/>
      <c r="NDE311" s="275"/>
      <c r="NDF311" s="271"/>
      <c r="NDG311" s="275"/>
      <c r="NDH311" s="271"/>
      <c r="NDI311" s="275"/>
      <c r="NDJ311" s="271"/>
      <c r="NDK311" s="275"/>
      <c r="NDL311" s="271"/>
      <c r="NDM311" s="275"/>
      <c r="NDN311" s="271"/>
      <c r="NDO311" s="275"/>
      <c r="NDP311" s="271"/>
      <c r="NDQ311" s="275"/>
      <c r="NDR311" s="271"/>
      <c r="NDS311" s="275"/>
      <c r="NDT311" s="271"/>
      <c r="NDU311" s="275"/>
      <c r="NDV311" s="271"/>
      <c r="NDW311" s="275"/>
      <c r="NDX311" s="271"/>
      <c r="NDY311" s="275"/>
      <c r="NDZ311" s="271"/>
      <c r="NEA311" s="275"/>
      <c r="NEB311" s="271"/>
      <c r="NEC311" s="275"/>
      <c r="NED311" s="271"/>
      <c r="NEE311" s="275"/>
      <c r="NEF311" s="271"/>
      <c r="NEG311" s="275"/>
      <c r="NEH311" s="271"/>
      <c r="NEI311" s="275"/>
      <c r="NEJ311" s="271"/>
      <c r="NEK311" s="275"/>
      <c r="NEL311" s="271"/>
      <c r="NEM311" s="275"/>
      <c r="NEN311" s="271"/>
      <c r="NEO311" s="275"/>
      <c r="NEP311" s="271"/>
      <c r="NEQ311" s="275"/>
      <c r="NER311" s="271"/>
      <c r="NES311" s="275"/>
      <c r="NET311" s="271"/>
      <c r="NEU311" s="275"/>
      <c r="NEV311" s="271"/>
      <c r="NEW311" s="275"/>
      <c r="NEX311" s="271"/>
      <c r="NEY311" s="275"/>
      <c r="NEZ311" s="271"/>
      <c r="NFA311" s="275"/>
      <c r="NFB311" s="271"/>
      <c r="NFC311" s="275"/>
      <c r="NFD311" s="271"/>
      <c r="NFE311" s="275"/>
      <c r="NFF311" s="271"/>
      <c r="NFG311" s="275"/>
      <c r="NFH311" s="271"/>
      <c r="NFI311" s="275"/>
      <c r="NFJ311" s="271"/>
      <c r="NFK311" s="275"/>
      <c r="NFL311" s="271"/>
      <c r="NFM311" s="275"/>
      <c r="NFN311" s="271"/>
      <c r="NFO311" s="275"/>
      <c r="NFP311" s="271"/>
      <c r="NFQ311" s="275"/>
      <c r="NFR311" s="271"/>
      <c r="NFS311" s="275"/>
      <c r="NFT311" s="271"/>
      <c r="NFU311" s="275"/>
      <c r="NFV311" s="271"/>
      <c r="NFW311" s="275"/>
      <c r="NFX311" s="271"/>
      <c r="NFY311" s="275"/>
      <c r="NFZ311" s="271"/>
      <c r="NGA311" s="275"/>
      <c r="NGB311" s="271"/>
      <c r="NGC311" s="275"/>
      <c r="NGD311" s="271"/>
      <c r="NGE311" s="275"/>
      <c r="NGF311" s="271"/>
      <c r="NGG311" s="275"/>
      <c r="NGH311" s="271"/>
      <c r="NGI311" s="275"/>
      <c r="NGJ311" s="271"/>
      <c r="NGK311" s="275"/>
      <c r="NGL311" s="271"/>
      <c r="NGM311" s="275"/>
      <c r="NGN311" s="271"/>
      <c r="NGO311" s="275"/>
      <c r="NGP311" s="271"/>
      <c r="NGQ311" s="275"/>
      <c r="NGR311" s="271"/>
      <c r="NGS311" s="275"/>
      <c r="NGT311" s="271"/>
      <c r="NGU311" s="275"/>
      <c r="NGV311" s="271"/>
      <c r="NGW311" s="275"/>
      <c r="NGX311" s="271"/>
      <c r="NGY311" s="275"/>
      <c r="NGZ311" s="271"/>
      <c r="NHA311" s="275"/>
      <c r="NHB311" s="271"/>
      <c r="NHC311" s="275"/>
      <c r="NHD311" s="271"/>
      <c r="NHE311" s="275"/>
      <c r="NHF311" s="271"/>
      <c r="NHG311" s="275"/>
      <c r="NHH311" s="271"/>
      <c r="NHI311" s="275"/>
      <c r="NHJ311" s="271"/>
      <c r="NHK311" s="275"/>
      <c r="NHL311" s="271"/>
      <c r="NHM311" s="275"/>
      <c r="NHN311" s="271"/>
      <c r="NHO311" s="275"/>
      <c r="NHP311" s="271"/>
      <c r="NHQ311" s="275"/>
      <c r="NHR311" s="271"/>
      <c r="NHS311" s="275"/>
      <c r="NHT311" s="271"/>
      <c r="NHU311" s="275"/>
      <c r="NHV311" s="271"/>
      <c r="NHW311" s="275"/>
      <c r="NHX311" s="271"/>
      <c r="NHY311" s="275"/>
      <c r="NHZ311" s="271"/>
      <c r="NIA311" s="275"/>
      <c r="NIB311" s="271"/>
      <c r="NIC311" s="275"/>
      <c r="NID311" s="271"/>
      <c r="NIE311" s="275"/>
      <c r="NIF311" s="271"/>
      <c r="NIG311" s="275"/>
      <c r="NIH311" s="271"/>
      <c r="NII311" s="275"/>
      <c r="NIJ311" s="271"/>
      <c r="NIK311" s="275"/>
      <c r="NIL311" s="271"/>
      <c r="NIM311" s="275"/>
      <c r="NIN311" s="271"/>
      <c r="NIO311" s="275"/>
      <c r="NIP311" s="271"/>
      <c r="NIQ311" s="275"/>
      <c r="NIR311" s="271"/>
      <c r="NIS311" s="275"/>
      <c r="NIT311" s="271"/>
      <c r="NIU311" s="275"/>
      <c r="NIV311" s="271"/>
      <c r="NIW311" s="275"/>
      <c r="NIX311" s="271"/>
      <c r="NIY311" s="275"/>
      <c r="NIZ311" s="271"/>
      <c r="NJA311" s="275"/>
      <c r="NJB311" s="271"/>
      <c r="NJC311" s="275"/>
      <c r="NJD311" s="271"/>
      <c r="NJE311" s="275"/>
      <c r="NJF311" s="271"/>
      <c r="NJG311" s="275"/>
      <c r="NJH311" s="271"/>
      <c r="NJI311" s="275"/>
      <c r="NJJ311" s="271"/>
      <c r="NJK311" s="275"/>
      <c r="NJL311" s="271"/>
      <c r="NJM311" s="275"/>
      <c r="NJN311" s="271"/>
      <c r="NJO311" s="275"/>
      <c r="NJP311" s="271"/>
      <c r="NJQ311" s="275"/>
      <c r="NJR311" s="271"/>
      <c r="NJS311" s="275"/>
      <c r="NJT311" s="271"/>
      <c r="NJU311" s="275"/>
      <c r="NJV311" s="271"/>
      <c r="NJW311" s="275"/>
      <c r="NJX311" s="271"/>
      <c r="NJY311" s="275"/>
      <c r="NJZ311" s="271"/>
      <c r="NKA311" s="275"/>
      <c r="NKB311" s="271"/>
      <c r="NKC311" s="275"/>
      <c r="NKD311" s="271"/>
      <c r="NKE311" s="275"/>
      <c r="NKF311" s="271"/>
      <c r="NKG311" s="275"/>
      <c r="NKH311" s="271"/>
      <c r="NKI311" s="275"/>
      <c r="NKJ311" s="271"/>
      <c r="NKK311" s="275"/>
      <c r="NKL311" s="271"/>
      <c r="NKM311" s="275"/>
      <c r="NKN311" s="271"/>
      <c r="NKO311" s="275"/>
      <c r="NKP311" s="271"/>
      <c r="NKQ311" s="275"/>
      <c r="NKR311" s="271"/>
      <c r="NKS311" s="275"/>
      <c r="NKT311" s="271"/>
      <c r="NKU311" s="275"/>
      <c r="NKV311" s="271"/>
      <c r="NKW311" s="275"/>
      <c r="NKX311" s="271"/>
      <c r="NKY311" s="275"/>
      <c r="NKZ311" s="271"/>
      <c r="NLA311" s="275"/>
      <c r="NLB311" s="271"/>
      <c r="NLC311" s="275"/>
      <c r="NLD311" s="271"/>
      <c r="NLE311" s="275"/>
      <c r="NLF311" s="271"/>
      <c r="NLG311" s="275"/>
      <c r="NLH311" s="271"/>
      <c r="NLI311" s="275"/>
      <c r="NLJ311" s="271"/>
      <c r="NLK311" s="275"/>
      <c r="NLL311" s="271"/>
      <c r="NLM311" s="275"/>
      <c r="NLN311" s="271"/>
      <c r="NLO311" s="275"/>
      <c r="NLP311" s="271"/>
      <c r="NLQ311" s="275"/>
      <c r="NLR311" s="271"/>
      <c r="NLS311" s="275"/>
      <c r="NLT311" s="271"/>
      <c r="NLU311" s="275"/>
      <c r="NLV311" s="271"/>
      <c r="NLW311" s="275"/>
      <c r="NLX311" s="271"/>
      <c r="NLY311" s="275"/>
      <c r="NLZ311" s="271"/>
      <c r="NMA311" s="275"/>
      <c r="NMB311" s="271"/>
      <c r="NMC311" s="275"/>
      <c r="NMD311" s="271"/>
      <c r="NME311" s="275"/>
      <c r="NMF311" s="271"/>
      <c r="NMG311" s="275"/>
      <c r="NMH311" s="271"/>
      <c r="NMI311" s="275"/>
      <c r="NMJ311" s="271"/>
      <c r="NMK311" s="275"/>
      <c r="NML311" s="271"/>
      <c r="NMM311" s="275"/>
      <c r="NMN311" s="271"/>
      <c r="NMO311" s="275"/>
      <c r="NMP311" s="271"/>
      <c r="NMQ311" s="275"/>
      <c r="NMR311" s="271"/>
      <c r="NMS311" s="275"/>
      <c r="NMT311" s="271"/>
      <c r="NMU311" s="275"/>
      <c r="NMV311" s="271"/>
      <c r="NMW311" s="275"/>
      <c r="NMX311" s="271"/>
      <c r="NMY311" s="275"/>
      <c r="NMZ311" s="271"/>
      <c r="NNA311" s="275"/>
      <c r="NNB311" s="271"/>
      <c r="NNC311" s="275"/>
      <c r="NND311" s="271"/>
      <c r="NNE311" s="275"/>
      <c r="NNF311" s="271"/>
      <c r="NNG311" s="275"/>
      <c r="NNH311" s="271"/>
      <c r="NNI311" s="275"/>
      <c r="NNJ311" s="271"/>
      <c r="NNK311" s="275"/>
      <c r="NNL311" s="271"/>
      <c r="NNM311" s="275"/>
      <c r="NNN311" s="271"/>
      <c r="NNO311" s="275"/>
      <c r="NNP311" s="271"/>
      <c r="NNQ311" s="275"/>
      <c r="NNR311" s="271"/>
      <c r="NNS311" s="275"/>
      <c r="NNT311" s="271"/>
      <c r="NNU311" s="275"/>
      <c r="NNV311" s="271"/>
      <c r="NNW311" s="275"/>
      <c r="NNX311" s="271"/>
      <c r="NNY311" s="275"/>
      <c r="NNZ311" s="271"/>
      <c r="NOA311" s="275"/>
      <c r="NOB311" s="271"/>
      <c r="NOC311" s="275"/>
      <c r="NOD311" s="271"/>
      <c r="NOE311" s="275"/>
      <c r="NOF311" s="271"/>
      <c r="NOG311" s="275"/>
      <c r="NOH311" s="271"/>
      <c r="NOI311" s="275"/>
      <c r="NOJ311" s="271"/>
      <c r="NOK311" s="275"/>
      <c r="NOL311" s="271"/>
      <c r="NOM311" s="275"/>
      <c r="NON311" s="271"/>
      <c r="NOO311" s="275"/>
      <c r="NOP311" s="271"/>
      <c r="NOQ311" s="275"/>
      <c r="NOR311" s="271"/>
      <c r="NOS311" s="275"/>
      <c r="NOT311" s="271"/>
      <c r="NOU311" s="275"/>
      <c r="NOV311" s="271"/>
      <c r="NOW311" s="275"/>
      <c r="NOX311" s="271"/>
      <c r="NOY311" s="275"/>
      <c r="NOZ311" s="271"/>
      <c r="NPA311" s="275"/>
      <c r="NPB311" s="271"/>
      <c r="NPC311" s="275"/>
      <c r="NPD311" s="271"/>
      <c r="NPE311" s="275"/>
      <c r="NPF311" s="271"/>
      <c r="NPG311" s="275"/>
      <c r="NPH311" s="271"/>
      <c r="NPI311" s="275"/>
      <c r="NPJ311" s="271"/>
      <c r="NPK311" s="275"/>
      <c r="NPL311" s="271"/>
      <c r="NPM311" s="275"/>
      <c r="NPN311" s="271"/>
      <c r="NPO311" s="275"/>
      <c r="NPP311" s="271"/>
      <c r="NPQ311" s="275"/>
      <c r="NPR311" s="271"/>
      <c r="NPS311" s="275"/>
      <c r="NPT311" s="271"/>
      <c r="NPU311" s="275"/>
      <c r="NPV311" s="271"/>
      <c r="NPW311" s="275"/>
      <c r="NPX311" s="271"/>
      <c r="NPY311" s="275"/>
      <c r="NPZ311" s="271"/>
      <c r="NQA311" s="275"/>
      <c r="NQB311" s="271"/>
      <c r="NQC311" s="275"/>
      <c r="NQD311" s="271"/>
      <c r="NQE311" s="275"/>
      <c r="NQF311" s="271"/>
      <c r="NQG311" s="275"/>
      <c r="NQH311" s="271"/>
      <c r="NQI311" s="275"/>
      <c r="NQJ311" s="271"/>
      <c r="NQK311" s="275"/>
      <c r="NQL311" s="271"/>
      <c r="NQM311" s="275"/>
      <c r="NQN311" s="271"/>
      <c r="NQO311" s="275"/>
      <c r="NQP311" s="271"/>
      <c r="NQQ311" s="275"/>
      <c r="NQR311" s="271"/>
      <c r="NQS311" s="275"/>
      <c r="NQT311" s="271"/>
      <c r="NQU311" s="275"/>
      <c r="NQV311" s="271"/>
      <c r="NQW311" s="275"/>
      <c r="NQX311" s="271"/>
      <c r="NQY311" s="275"/>
      <c r="NQZ311" s="271"/>
      <c r="NRA311" s="275"/>
      <c r="NRB311" s="271"/>
      <c r="NRC311" s="275"/>
      <c r="NRD311" s="271"/>
      <c r="NRE311" s="275"/>
      <c r="NRF311" s="271"/>
      <c r="NRG311" s="275"/>
      <c r="NRH311" s="271"/>
      <c r="NRI311" s="275"/>
      <c r="NRJ311" s="271"/>
      <c r="NRK311" s="275"/>
      <c r="NRL311" s="271"/>
      <c r="NRM311" s="275"/>
      <c r="NRN311" s="271"/>
      <c r="NRO311" s="275"/>
      <c r="NRP311" s="271"/>
      <c r="NRQ311" s="275"/>
      <c r="NRR311" s="271"/>
      <c r="NRS311" s="275"/>
      <c r="NRT311" s="271"/>
      <c r="NRU311" s="275"/>
      <c r="NRV311" s="271"/>
      <c r="NRW311" s="275"/>
      <c r="NRX311" s="271"/>
      <c r="NRY311" s="275"/>
      <c r="NRZ311" s="271"/>
      <c r="NSA311" s="275"/>
      <c r="NSB311" s="271"/>
      <c r="NSC311" s="275"/>
      <c r="NSD311" s="271"/>
      <c r="NSE311" s="275"/>
      <c r="NSF311" s="271"/>
      <c r="NSG311" s="275"/>
      <c r="NSH311" s="271"/>
      <c r="NSI311" s="275"/>
      <c r="NSJ311" s="271"/>
      <c r="NSK311" s="275"/>
      <c r="NSL311" s="271"/>
      <c r="NSM311" s="275"/>
      <c r="NSN311" s="271"/>
      <c r="NSO311" s="275"/>
      <c r="NSP311" s="271"/>
      <c r="NSQ311" s="275"/>
      <c r="NSR311" s="271"/>
      <c r="NSS311" s="275"/>
      <c r="NST311" s="271"/>
      <c r="NSU311" s="275"/>
      <c r="NSV311" s="271"/>
      <c r="NSW311" s="275"/>
      <c r="NSX311" s="271"/>
      <c r="NSY311" s="275"/>
      <c r="NSZ311" s="271"/>
      <c r="NTA311" s="275"/>
      <c r="NTB311" s="271"/>
      <c r="NTC311" s="275"/>
      <c r="NTD311" s="271"/>
      <c r="NTE311" s="275"/>
      <c r="NTF311" s="271"/>
      <c r="NTG311" s="275"/>
      <c r="NTH311" s="271"/>
      <c r="NTI311" s="275"/>
      <c r="NTJ311" s="271"/>
      <c r="NTK311" s="275"/>
      <c r="NTL311" s="271"/>
      <c r="NTM311" s="275"/>
      <c r="NTN311" s="271"/>
      <c r="NTO311" s="275"/>
      <c r="NTP311" s="271"/>
      <c r="NTQ311" s="275"/>
      <c r="NTR311" s="271"/>
      <c r="NTS311" s="275"/>
      <c r="NTT311" s="271"/>
      <c r="NTU311" s="275"/>
      <c r="NTV311" s="271"/>
      <c r="NTW311" s="275"/>
      <c r="NTX311" s="271"/>
      <c r="NTY311" s="275"/>
      <c r="NTZ311" s="271"/>
      <c r="NUA311" s="275"/>
      <c r="NUB311" s="271"/>
      <c r="NUC311" s="275"/>
      <c r="NUD311" s="271"/>
      <c r="NUE311" s="275"/>
      <c r="NUF311" s="271"/>
      <c r="NUG311" s="275"/>
      <c r="NUH311" s="271"/>
      <c r="NUI311" s="275"/>
      <c r="NUJ311" s="271"/>
      <c r="NUK311" s="275"/>
      <c r="NUL311" s="271"/>
      <c r="NUM311" s="275"/>
      <c r="NUN311" s="271"/>
      <c r="NUO311" s="275"/>
      <c r="NUP311" s="271"/>
      <c r="NUQ311" s="275"/>
      <c r="NUR311" s="271"/>
      <c r="NUS311" s="275"/>
      <c r="NUT311" s="271"/>
      <c r="NUU311" s="275"/>
      <c r="NUV311" s="271"/>
      <c r="NUW311" s="275"/>
      <c r="NUX311" s="271"/>
      <c r="NUY311" s="275"/>
      <c r="NUZ311" s="271"/>
      <c r="NVA311" s="275"/>
      <c r="NVB311" s="271"/>
      <c r="NVC311" s="275"/>
      <c r="NVD311" s="271"/>
      <c r="NVE311" s="275"/>
      <c r="NVF311" s="271"/>
      <c r="NVG311" s="275"/>
      <c r="NVH311" s="271"/>
      <c r="NVI311" s="275"/>
      <c r="NVJ311" s="271"/>
      <c r="NVK311" s="275"/>
      <c r="NVL311" s="271"/>
      <c r="NVM311" s="275"/>
      <c r="NVN311" s="271"/>
      <c r="NVO311" s="275"/>
      <c r="NVP311" s="271"/>
      <c r="NVQ311" s="275"/>
      <c r="NVR311" s="271"/>
      <c r="NVS311" s="275"/>
      <c r="NVT311" s="271"/>
      <c r="NVU311" s="275"/>
      <c r="NVV311" s="271"/>
      <c r="NVW311" s="275"/>
      <c r="NVX311" s="271"/>
      <c r="NVY311" s="275"/>
      <c r="NVZ311" s="271"/>
      <c r="NWA311" s="275"/>
      <c r="NWB311" s="271"/>
      <c r="NWC311" s="275"/>
      <c r="NWD311" s="271"/>
      <c r="NWE311" s="275"/>
      <c r="NWF311" s="271"/>
      <c r="NWG311" s="275"/>
      <c r="NWH311" s="271"/>
      <c r="NWI311" s="275"/>
      <c r="NWJ311" s="271"/>
      <c r="NWK311" s="275"/>
      <c r="NWL311" s="271"/>
      <c r="NWM311" s="275"/>
      <c r="NWN311" s="271"/>
      <c r="NWO311" s="275"/>
      <c r="NWP311" s="271"/>
      <c r="NWQ311" s="275"/>
      <c r="NWR311" s="271"/>
      <c r="NWS311" s="275"/>
      <c r="NWT311" s="271"/>
      <c r="NWU311" s="275"/>
      <c r="NWV311" s="271"/>
      <c r="NWW311" s="275"/>
      <c r="NWX311" s="271"/>
      <c r="NWY311" s="275"/>
      <c r="NWZ311" s="271"/>
      <c r="NXA311" s="275"/>
      <c r="NXB311" s="271"/>
      <c r="NXC311" s="275"/>
      <c r="NXD311" s="271"/>
      <c r="NXE311" s="275"/>
      <c r="NXF311" s="271"/>
      <c r="NXG311" s="275"/>
      <c r="NXH311" s="271"/>
      <c r="NXI311" s="275"/>
      <c r="NXJ311" s="271"/>
      <c r="NXK311" s="275"/>
      <c r="NXL311" s="271"/>
      <c r="NXM311" s="275"/>
      <c r="NXN311" s="271"/>
      <c r="NXO311" s="275"/>
      <c r="NXP311" s="271"/>
      <c r="NXQ311" s="275"/>
      <c r="NXR311" s="271"/>
      <c r="NXS311" s="275"/>
      <c r="NXT311" s="271"/>
      <c r="NXU311" s="275"/>
      <c r="NXV311" s="271"/>
      <c r="NXW311" s="275"/>
      <c r="NXX311" s="271"/>
      <c r="NXY311" s="275"/>
      <c r="NXZ311" s="271"/>
      <c r="NYA311" s="275"/>
      <c r="NYB311" s="271"/>
      <c r="NYC311" s="275"/>
      <c r="NYD311" s="271"/>
      <c r="NYE311" s="275"/>
      <c r="NYF311" s="271"/>
      <c r="NYG311" s="275"/>
      <c r="NYH311" s="271"/>
      <c r="NYI311" s="275"/>
      <c r="NYJ311" s="271"/>
      <c r="NYK311" s="275"/>
      <c r="NYL311" s="271"/>
      <c r="NYM311" s="275"/>
      <c r="NYN311" s="271"/>
      <c r="NYO311" s="275"/>
      <c r="NYP311" s="271"/>
      <c r="NYQ311" s="275"/>
      <c r="NYR311" s="271"/>
      <c r="NYS311" s="275"/>
      <c r="NYT311" s="271"/>
      <c r="NYU311" s="275"/>
      <c r="NYV311" s="271"/>
      <c r="NYW311" s="275"/>
      <c r="NYX311" s="271"/>
      <c r="NYY311" s="275"/>
      <c r="NYZ311" s="271"/>
      <c r="NZA311" s="275"/>
      <c r="NZB311" s="271"/>
      <c r="NZC311" s="275"/>
      <c r="NZD311" s="271"/>
      <c r="NZE311" s="275"/>
      <c r="NZF311" s="271"/>
      <c r="NZG311" s="275"/>
      <c r="NZH311" s="271"/>
      <c r="NZI311" s="275"/>
      <c r="NZJ311" s="271"/>
      <c r="NZK311" s="275"/>
      <c r="NZL311" s="271"/>
      <c r="NZM311" s="275"/>
      <c r="NZN311" s="271"/>
      <c r="NZO311" s="275"/>
      <c r="NZP311" s="271"/>
      <c r="NZQ311" s="275"/>
      <c r="NZR311" s="271"/>
      <c r="NZS311" s="275"/>
      <c r="NZT311" s="271"/>
      <c r="NZU311" s="275"/>
      <c r="NZV311" s="271"/>
      <c r="NZW311" s="275"/>
      <c r="NZX311" s="271"/>
      <c r="NZY311" s="275"/>
      <c r="NZZ311" s="271"/>
      <c r="OAA311" s="275"/>
      <c r="OAB311" s="271"/>
      <c r="OAC311" s="275"/>
      <c r="OAD311" s="271"/>
      <c r="OAE311" s="275"/>
      <c r="OAF311" s="271"/>
      <c r="OAG311" s="275"/>
      <c r="OAH311" s="271"/>
      <c r="OAI311" s="275"/>
      <c r="OAJ311" s="271"/>
      <c r="OAK311" s="275"/>
      <c r="OAL311" s="271"/>
      <c r="OAM311" s="275"/>
      <c r="OAN311" s="271"/>
      <c r="OAO311" s="275"/>
      <c r="OAP311" s="271"/>
      <c r="OAQ311" s="275"/>
      <c r="OAR311" s="271"/>
      <c r="OAS311" s="275"/>
      <c r="OAT311" s="271"/>
      <c r="OAU311" s="275"/>
      <c r="OAV311" s="271"/>
      <c r="OAW311" s="275"/>
      <c r="OAX311" s="271"/>
      <c r="OAY311" s="275"/>
      <c r="OAZ311" s="271"/>
      <c r="OBA311" s="275"/>
      <c r="OBB311" s="271"/>
      <c r="OBC311" s="275"/>
      <c r="OBD311" s="271"/>
      <c r="OBE311" s="275"/>
      <c r="OBF311" s="271"/>
      <c r="OBG311" s="275"/>
      <c r="OBH311" s="271"/>
      <c r="OBI311" s="275"/>
      <c r="OBJ311" s="271"/>
      <c r="OBK311" s="275"/>
      <c r="OBL311" s="271"/>
      <c r="OBM311" s="275"/>
      <c r="OBN311" s="271"/>
      <c r="OBO311" s="275"/>
      <c r="OBP311" s="271"/>
      <c r="OBQ311" s="275"/>
      <c r="OBR311" s="271"/>
      <c r="OBS311" s="275"/>
      <c r="OBT311" s="271"/>
      <c r="OBU311" s="275"/>
      <c r="OBV311" s="271"/>
      <c r="OBW311" s="275"/>
      <c r="OBX311" s="271"/>
      <c r="OBY311" s="275"/>
      <c r="OBZ311" s="271"/>
      <c r="OCA311" s="275"/>
      <c r="OCB311" s="271"/>
      <c r="OCC311" s="275"/>
      <c r="OCD311" s="271"/>
      <c r="OCE311" s="275"/>
      <c r="OCF311" s="271"/>
      <c r="OCG311" s="275"/>
      <c r="OCH311" s="271"/>
      <c r="OCI311" s="275"/>
      <c r="OCJ311" s="271"/>
      <c r="OCK311" s="275"/>
      <c r="OCL311" s="271"/>
      <c r="OCM311" s="275"/>
      <c r="OCN311" s="271"/>
      <c r="OCO311" s="275"/>
      <c r="OCP311" s="271"/>
      <c r="OCQ311" s="275"/>
      <c r="OCR311" s="271"/>
      <c r="OCS311" s="275"/>
      <c r="OCT311" s="271"/>
      <c r="OCU311" s="275"/>
      <c r="OCV311" s="271"/>
      <c r="OCW311" s="275"/>
      <c r="OCX311" s="271"/>
      <c r="OCY311" s="275"/>
      <c r="OCZ311" s="271"/>
      <c r="ODA311" s="275"/>
      <c r="ODB311" s="271"/>
      <c r="ODC311" s="275"/>
      <c r="ODD311" s="271"/>
      <c r="ODE311" s="275"/>
      <c r="ODF311" s="271"/>
      <c r="ODG311" s="275"/>
      <c r="ODH311" s="271"/>
      <c r="ODI311" s="275"/>
      <c r="ODJ311" s="271"/>
      <c r="ODK311" s="275"/>
      <c r="ODL311" s="271"/>
      <c r="ODM311" s="275"/>
      <c r="ODN311" s="271"/>
      <c r="ODO311" s="275"/>
      <c r="ODP311" s="271"/>
      <c r="ODQ311" s="275"/>
      <c r="ODR311" s="271"/>
      <c r="ODS311" s="275"/>
      <c r="ODT311" s="271"/>
      <c r="ODU311" s="275"/>
      <c r="ODV311" s="271"/>
      <c r="ODW311" s="275"/>
      <c r="ODX311" s="271"/>
      <c r="ODY311" s="275"/>
      <c r="ODZ311" s="271"/>
      <c r="OEA311" s="275"/>
      <c r="OEB311" s="271"/>
      <c r="OEC311" s="275"/>
      <c r="OED311" s="271"/>
      <c r="OEE311" s="275"/>
      <c r="OEF311" s="271"/>
      <c r="OEG311" s="275"/>
      <c r="OEH311" s="271"/>
      <c r="OEI311" s="275"/>
      <c r="OEJ311" s="271"/>
      <c r="OEK311" s="275"/>
      <c r="OEL311" s="271"/>
      <c r="OEM311" s="275"/>
      <c r="OEN311" s="271"/>
      <c r="OEO311" s="275"/>
      <c r="OEP311" s="271"/>
      <c r="OEQ311" s="275"/>
      <c r="OER311" s="271"/>
      <c r="OES311" s="275"/>
      <c r="OET311" s="271"/>
      <c r="OEU311" s="275"/>
      <c r="OEV311" s="271"/>
      <c r="OEW311" s="275"/>
      <c r="OEX311" s="271"/>
      <c r="OEY311" s="275"/>
      <c r="OEZ311" s="271"/>
      <c r="OFA311" s="275"/>
      <c r="OFB311" s="271"/>
      <c r="OFC311" s="275"/>
      <c r="OFD311" s="271"/>
      <c r="OFE311" s="275"/>
      <c r="OFF311" s="271"/>
      <c r="OFG311" s="275"/>
      <c r="OFH311" s="271"/>
      <c r="OFI311" s="275"/>
      <c r="OFJ311" s="271"/>
      <c r="OFK311" s="275"/>
      <c r="OFL311" s="271"/>
      <c r="OFM311" s="275"/>
      <c r="OFN311" s="271"/>
      <c r="OFO311" s="275"/>
      <c r="OFP311" s="271"/>
      <c r="OFQ311" s="275"/>
      <c r="OFR311" s="271"/>
      <c r="OFS311" s="275"/>
      <c r="OFT311" s="271"/>
      <c r="OFU311" s="275"/>
      <c r="OFV311" s="271"/>
      <c r="OFW311" s="275"/>
      <c r="OFX311" s="271"/>
      <c r="OFY311" s="275"/>
      <c r="OFZ311" s="271"/>
      <c r="OGA311" s="275"/>
      <c r="OGB311" s="271"/>
      <c r="OGC311" s="275"/>
      <c r="OGD311" s="271"/>
      <c r="OGE311" s="275"/>
      <c r="OGF311" s="271"/>
      <c r="OGG311" s="275"/>
      <c r="OGH311" s="271"/>
      <c r="OGI311" s="275"/>
      <c r="OGJ311" s="271"/>
      <c r="OGK311" s="275"/>
      <c r="OGL311" s="271"/>
      <c r="OGM311" s="275"/>
      <c r="OGN311" s="271"/>
      <c r="OGO311" s="275"/>
      <c r="OGP311" s="271"/>
      <c r="OGQ311" s="275"/>
      <c r="OGR311" s="271"/>
      <c r="OGS311" s="275"/>
      <c r="OGT311" s="271"/>
      <c r="OGU311" s="275"/>
      <c r="OGV311" s="271"/>
      <c r="OGW311" s="275"/>
      <c r="OGX311" s="271"/>
      <c r="OGY311" s="275"/>
      <c r="OGZ311" s="271"/>
      <c r="OHA311" s="275"/>
      <c r="OHB311" s="271"/>
      <c r="OHC311" s="275"/>
      <c r="OHD311" s="271"/>
      <c r="OHE311" s="275"/>
      <c r="OHF311" s="271"/>
      <c r="OHG311" s="275"/>
      <c r="OHH311" s="271"/>
      <c r="OHI311" s="275"/>
      <c r="OHJ311" s="271"/>
      <c r="OHK311" s="275"/>
      <c r="OHL311" s="271"/>
      <c r="OHM311" s="275"/>
      <c r="OHN311" s="271"/>
      <c r="OHO311" s="275"/>
      <c r="OHP311" s="271"/>
      <c r="OHQ311" s="275"/>
      <c r="OHR311" s="271"/>
      <c r="OHS311" s="275"/>
      <c r="OHT311" s="271"/>
      <c r="OHU311" s="275"/>
      <c r="OHV311" s="271"/>
      <c r="OHW311" s="275"/>
      <c r="OHX311" s="271"/>
      <c r="OHY311" s="275"/>
      <c r="OHZ311" s="271"/>
      <c r="OIA311" s="275"/>
      <c r="OIB311" s="271"/>
      <c r="OIC311" s="275"/>
      <c r="OID311" s="271"/>
      <c r="OIE311" s="275"/>
      <c r="OIF311" s="271"/>
      <c r="OIG311" s="275"/>
      <c r="OIH311" s="271"/>
      <c r="OII311" s="275"/>
      <c r="OIJ311" s="271"/>
      <c r="OIK311" s="275"/>
      <c r="OIL311" s="271"/>
      <c r="OIM311" s="275"/>
      <c r="OIN311" s="271"/>
      <c r="OIO311" s="275"/>
      <c r="OIP311" s="271"/>
      <c r="OIQ311" s="275"/>
      <c r="OIR311" s="271"/>
      <c r="OIS311" s="275"/>
      <c r="OIT311" s="271"/>
      <c r="OIU311" s="275"/>
      <c r="OIV311" s="271"/>
      <c r="OIW311" s="275"/>
      <c r="OIX311" s="271"/>
      <c r="OIY311" s="275"/>
      <c r="OIZ311" s="271"/>
      <c r="OJA311" s="275"/>
      <c r="OJB311" s="271"/>
      <c r="OJC311" s="275"/>
      <c r="OJD311" s="271"/>
      <c r="OJE311" s="275"/>
      <c r="OJF311" s="271"/>
      <c r="OJG311" s="275"/>
      <c r="OJH311" s="271"/>
      <c r="OJI311" s="275"/>
      <c r="OJJ311" s="271"/>
      <c r="OJK311" s="275"/>
      <c r="OJL311" s="271"/>
      <c r="OJM311" s="275"/>
      <c r="OJN311" s="271"/>
      <c r="OJO311" s="275"/>
      <c r="OJP311" s="271"/>
      <c r="OJQ311" s="275"/>
      <c r="OJR311" s="271"/>
      <c r="OJS311" s="275"/>
      <c r="OJT311" s="271"/>
      <c r="OJU311" s="275"/>
      <c r="OJV311" s="271"/>
      <c r="OJW311" s="275"/>
      <c r="OJX311" s="271"/>
      <c r="OJY311" s="275"/>
      <c r="OJZ311" s="271"/>
      <c r="OKA311" s="275"/>
      <c r="OKB311" s="271"/>
      <c r="OKC311" s="275"/>
      <c r="OKD311" s="271"/>
      <c r="OKE311" s="275"/>
      <c r="OKF311" s="271"/>
      <c r="OKG311" s="275"/>
      <c r="OKH311" s="271"/>
      <c r="OKI311" s="275"/>
      <c r="OKJ311" s="271"/>
      <c r="OKK311" s="275"/>
      <c r="OKL311" s="271"/>
      <c r="OKM311" s="275"/>
      <c r="OKN311" s="271"/>
      <c r="OKO311" s="275"/>
      <c r="OKP311" s="271"/>
      <c r="OKQ311" s="275"/>
      <c r="OKR311" s="271"/>
      <c r="OKS311" s="275"/>
      <c r="OKT311" s="271"/>
      <c r="OKU311" s="275"/>
      <c r="OKV311" s="271"/>
      <c r="OKW311" s="275"/>
      <c r="OKX311" s="271"/>
      <c r="OKY311" s="275"/>
      <c r="OKZ311" s="271"/>
      <c r="OLA311" s="275"/>
      <c r="OLB311" s="271"/>
      <c r="OLC311" s="275"/>
      <c r="OLD311" s="271"/>
      <c r="OLE311" s="275"/>
      <c r="OLF311" s="271"/>
      <c r="OLG311" s="275"/>
      <c r="OLH311" s="271"/>
      <c r="OLI311" s="275"/>
      <c r="OLJ311" s="271"/>
      <c r="OLK311" s="275"/>
      <c r="OLL311" s="271"/>
      <c r="OLM311" s="275"/>
      <c r="OLN311" s="271"/>
      <c r="OLO311" s="275"/>
      <c r="OLP311" s="271"/>
      <c r="OLQ311" s="275"/>
      <c r="OLR311" s="271"/>
      <c r="OLS311" s="275"/>
      <c r="OLT311" s="271"/>
      <c r="OLU311" s="275"/>
      <c r="OLV311" s="271"/>
      <c r="OLW311" s="275"/>
      <c r="OLX311" s="271"/>
      <c r="OLY311" s="275"/>
      <c r="OLZ311" s="271"/>
      <c r="OMA311" s="275"/>
      <c r="OMB311" s="271"/>
      <c r="OMC311" s="275"/>
      <c r="OMD311" s="271"/>
      <c r="OME311" s="275"/>
      <c r="OMF311" s="271"/>
      <c r="OMG311" s="275"/>
      <c r="OMH311" s="271"/>
      <c r="OMI311" s="275"/>
      <c r="OMJ311" s="271"/>
      <c r="OMK311" s="275"/>
      <c r="OML311" s="271"/>
      <c r="OMM311" s="275"/>
      <c r="OMN311" s="271"/>
      <c r="OMO311" s="275"/>
      <c r="OMP311" s="271"/>
      <c r="OMQ311" s="275"/>
      <c r="OMR311" s="271"/>
      <c r="OMS311" s="275"/>
      <c r="OMT311" s="271"/>
      <c r="OMU311" s="275"/>
      <c r="OMV311" s="271"/>
      <c r="OMW311" s="275"/>
      <c r="OMX311" s="271"/>
      <c r="OMY311" s="275"/>
      <c r="OMZ311" s="271"/>
      <c r="ONA311" s="275"/>
      <c r="ONB311" s="271"/>
      <c r="ONC311" s="275"/>
      <c r="OND311" s="271"/>
      <c r="ONE311" s="275"/>
      <c r="ONF311" s="271"/>
      <c r="ONG311" s="275"/>
      <c r="ONH311" s="271"/>
      <c r="ONI311" s="275"/>
      <c r="ONJ311" s="271"/>
      <c r="ONK311" s="275"/>
      <c r="ONL311" s="271"/>
      <c r="ONM311" s="275"/>
      <c r="ONN311" s="271"/>
      <c r="ONO311" s="275"/>
      <c r="ONP311" s="271"/>
      <c r="ONQ311" s="275"/>
      <c r="ONR311" s="271"/>
      <c r="ONS311" s="275"/>
      <c r="ONT311" s="271"/>
      <c r="ONU311" s="275"/>
      <c r="ONV311" s="271"/>
      <c r="ONW311" s="275"/>
      <c r="ONX311" s="271"/>
      <c r="ONY311" s="275"/>
      <c r="ONZ311" s="271"/>
      <c r="OOA311" s="275"/>
      <c r="OOB311" s="271"/>
      <c r="OOC311" s="275"/>
      <c r="OOD311" s="271"/>
      <c r="OOE311" s="275"/>
      <c r="OOF311" s="271"/>
      <c r="OOG311" s="275"/>
      <c r="OOH311" s="271"/>
      <c r="OOI311" s="275"/>
      <c r="OOJ311" s="271"/>
      <c r="OOK311" s="275"/>
      <c r="OOL311" s="271"/>
      <c r="OOM311" s="275"/>
      <c r="OON311" s="271"/>
      <c r="OOO311" s="275"/>
      <c r="OOP311" s="271"/>
      <c r="OOQ311" s="275"/>
      <c r="OOR311" s="271"/>
      <c r="OOS311" s="275"/>
      <c r="OOT311" s="271"/>
      <c r="OOU311" s="275"/>
      <c r="OOV311" s="271"/>
      <c r="OOW311" s="275"/>
      <c r="OOX311" s="271"/>
      <c r="OOY311" s="275"/>
      <c r="OOZ311" s="271"/>
      <c r="OPA311" s="275"/>
      <c r="OPB311" s="271"/>
      <c r="OPC311" s="275"/>
      <c r="OPD311" s="271"/>
      <c r="OPE311" s="275"/>
      <c r="OPF311" s="271"/>
      <c r="OPG311" s="275"/>
      <c r="OPH311" s="271"/>
      <c r="OPI311" s="275"/>
      <c r="OPJ311" s="271"/>
      <c r="OPK311" s="275"/>
      <c r="OPL311" s="271"/>
      <c r="OPM311" s="275"/>
      <c r="OPN311" s="271"/>
      <c r="OPO311" s="275"/>
      <c r="OPP311" s="271"/>
      <c r="OPQ311" s="275"/>
      <c r="OPR311" s="271"/>
      <c r="OPS311" s="275"/>
      <c r="OPT311" s="271"/>
      <c r="OPU311" s="275"/>
      <c r="OPV311" s="271"/>
      <c r="OPW311" s="275"/>
      <c r="OPX311" s="271"/>
      <c r="OPY311" s="275"/>
      <c r="OPZ311" s="271"/>
      <c r="OQA311" s="275"/>
      <c r="OQB311" s="271"/>
      <c r="OQC311" s="275"/>
      <c r="OQD311" s="271"/>
      <c r="OQE311" s="275"/>
      <c r="OQF311" s="271"/>
      <c r="OQG311" s="275"/>
      <c r="OQH311" s="271"/>
      <c r="OQI311" s="275"/>
      <c r="OQJ311" s="271"/>
      <c r="OQK311" s="275"/>
      <c r="OQL311" s="271"/>
      <c r="OQM311" s="275"/>
      <c r="OQN311" s="271"/>
      <c r="OQO311" s="275"/>
      <c r="OQP311" s="271"/>
      <c r="OQQ311" s="275"/>
      <c r="OQR311" s="271"/>
      <c r="OQS311" s="275"/>
      <c r="OQT311" s="271"/>
      <c r="OQU311" s="275"/>
      <c r="OQV311" s="271"/>
      <c r="OQW311" s="275"/>
      <c r="OQX311" s="271"/>
      <c r="OQY311" s="275"/>
      <c r="OQZ311" s="271"/>
      <c r="ORA311" s="275"/>
      <c r="ORB311" s="271"/>
      <c r="ORC311" s="275"/>
      <c r="ORD311" s="271"/>
      <c r="ORE311" s="275"/>
      <c r="ORF311" s="271"/>
      <c r="ORG311" s="275"/>
      <c r="ORH311" s="271"/>
      <c r="ORI311" s="275"/>
      <c r="ORJ311" s="271"/>
      <c r="ORK311" s="275"/>
      <c r="ORL311" s="271"/>
      <c r="ORM311" s="275"/>
      <c r="ORN311" s="271"/>
      <c r="ORO311" s="275"/>
      <c r="ORP311" s="271"/>
      <c r="ORQ311" s="275"/>
      <c r="ORR311" s="271"/>
      <c r="ORS311" s="275"/>
      <c r="ORT311" s="271"/>
      <c r="ORU311" s="275"/>
      <c r="ORV311" s="271"/>
      <c r="ORW311" s="275"/>
      <c r="ORX311" s="271"/>
      <c r="ORY311" s="275"/>
      <c r="ORZ311" s="271"/>
      <c r="OSA311" s="275"/>
      <c r="OSB311" s="271"/>
      <c r="OSC311" s="275"/>
      <c r="OSD311" s="271"/>
      <c r="OSE311" s="275"/>
      <c r="OSF311" s="271"/>
      <c r="OSG311" s="275"/>
      <c r="OSH311" s="271"/>
      <c r="OSI311" s="275"/>
      <c r="OSJ311" s="271"/>
      <c r="OSK311" s="275"/>
      <c r="OSL311" s="271"/>
      <c r="OSM311" s="275"/>
      <c r="OSN311" s="271"/>
      <c r="OSO311" s="275"/>
      <c r="OSP311" s="271"/>
      <c r="OSQ311" s="275"/>
      <c r="OSR311" s="271"/>
      <c r="OSS311" s="275"/>
      <c r="OST311" s="271"/>
      <c r="OSU311" s="275"/>
      <c r="OSV311" s="271"/>
      <c r="OSW311" s="275"/>
      <c r="OSX311" s="271"/>
      <c r="OSY311" s="275"/>
      <c r="OSZ311" s="271"/>
      <c r="OTA311" s="275"/>
      <c r="OTB311" s="271"/>
      <c r="OTC311" s="275"/>
      <c r="OTD311" s="271"/>
      <c r="OTE311" s="275"/>
      <c r="OTF311" s="271"/>
      <c r="OTG311" s="275"/>
      <c r="OTH311" s="271"/>
      <c r="OTI311" s="275"/>
      <c r="OTJ311" s="271"/>
      <c r="OTK311" s="275"/>
      <c r="OTL311" s="271"/>
      <c r="OTM311" s="275"/>
      <c r="OTN311" s="271"/>
      <c r="OTO311" s="275"/>
      <c r="OTP311" s="271"/>
      <c r="OTQ311" s="275"/>
      <c r="OTR311" s="271"/>
      <c r="OTS311" s="275"/>
      <c r="OTT311" s="271"/>
      <c r="OTU311" s="275"/>
      <c r="OTV311" s="271"/>
      <c r="OTW311" s="275"/>
      <c r="OTX311" s="271"/>
      <c r="OTY311" s="275"/>
      <c r="OTZ311" s="271"/>
      <c r="OUA311" s="275"/>
      <c r="OUB311" s="271"/>
      <c r="OUC311" s="275"/>
      <c r="OUD311" s="271"/>
      <c r="OUE311" s="275"/>
      <c r="OUF311" s="271"/>
      <c r="OUG311" s="275"/>
      <c r="OUH311" s="271"/>
      <c r="OUI311" s="275"/>
      <c r="OUJ311" s="271"/>
      <c r="OUK311" s="275"/>
      <c r="OUL311" s="271"/>
      <c r="OUM311" s="275"/>
      <c r="OUN311" s="271"/>
      <c r="OUO311" s="275"/>
      <c r="OUP311" s="271"/>
      <c r="OUQ311" s="275"/>
      <c r="OUR311" s="271"/>
      <c r="OUS311" s="275"/>
      <c r="OUT311" s="271"/>
      <c r="OUU311" s="275"/>
      <c r="OUV311" s="271"/>
      <c r="OUW311" s="275"/>
      <c r="OUX311" s="271"/>
      <c r="OUY311" s="275"/>
      <c r="OUZ311" s="271"/>
      <c r="OVA311" s="275"/>
      <c r="OVB311" s="271"/>
      <c r="OVC311" s="275"/>
      <c r="OVD311" s="271"/>
      <c r="OVE311" s="275"/>
      <c r="OVF311" s="271"/>
      <c r="OVG311" s="275"/>
      <c r="OVH311" s="271"/>
      <c r="OVI311" s="275"/>
      <c r="OVJ311" s="271"/>
      <c r="OVK311" s="275"/>
      <c r="OVL311" s="271"/>
      <c r="OVM311" s="275"/>
      <c r="OVN311" s="271"/>
      <c r="OVO311" s="275"/>
      <c r="OVP311" s="271"/>
      <c r="OVQ311" s="275"/>
      <c r="OVR311" s="271"/>
      <c r="OVS311" s="275"/>
      <c r="OVT311" s="271"/>
      <c r="OVU311" s="275"/>
      <c r="OVV311" s="271"/>
      <c r="OVW311" s="275"/>
      <c r="OVX311" s="271"/>
      <c r="OVY311" s="275"/>
      <c r="OVZ311" s="271"/>
      <c r="OWA311" s="275"/>
      <c r="OWB311" s="271"/>
      <c r="OWC311" s="275"/>
      <c r="OWD311" s="271"/>
      <c r="OWE311" s="275"/>
      <c r="OWF311" s="271"/>
      <c r="OWG311" s="275"/>
      <c r="OWH311" s="271"/>
      <c r="OWI311" s="275"/>
      <c r="OWJ311" s="271"/>
      <c r="OWK311" s="275"/>
      <c r="OWL311" s="271"/>
      <c r="OWM311" s="275"/>
      <c r="OWN311" s="271"/>
      <c r="OWO311" s="275"/>
      <c r="OWP311" s="271"/>
      <c r="OWQ311" s="275"/>
      <c r="OWR311" s="271"/>
      <c r="OWS311" s="275"/>
      <c r="OWT311" s="271"/>
      <c r="OWU311" s="275"/>
      <c r="OWV311" s="271"/>
      <c r="OWW311" s="275"/>
      <c r="OWX311" s="271"/>
      <c r="OWY311" s="275"/>
      <c r="OWZ311" s="271"/>
      <c r="OXA311" s="275"/>
      <c r="OXB311" s="271"/>
      <c r="OXC311" s="275"/>
      <c r="OXD311" s="271"/>
      <c r="OXE311" s="275"/>
      <c r="OXF311" s="271"/>
      <c r="OXG311" s="275"/>
      <c r="OXH311" s="271"/>
      <c r="OXI311" s="275"/>
      <c r="OXJ311" s="271"/>
      <c r="OXK311" s="275"/>
      <c r="OXL311" s="271"/>
      <c r="OXM311" s="275"/>
      <c r="OXN311" s="271"/>
      <c r="OXO311" s="275"/>
      <c r="OXP311" s="271"/>
      <c r="OXQ311" s="275"/>
      <c r="OXR311" s="271"/>
      <c r="OXS311" s="275"/>
      <c r="OXT311" s="271"/>
      <c r="OXU311" s="275"/>
      <c r="OXV311" s="271"/>
      <c r="OXW311" s="275"/>
      <c r="OXX311" s="271"/>
      <c r="OXY311" s="275"/>
      <c r="OXZ311" s="271"/>
      <c r="OYA311" s="275"/>
      <c r="OYB311" s="271"/>
      <c r="OYC311" s="275"/>
      <c r="OYD311" s="271"/>
      <c r="OYE311" s="275"/>
      <c r="OYF311" s="271"/>
      <c r="OYG311" s="275"/>
      <c r="OYH311" s="271"/>
      <c r="OYI311" s="275"/>
      <c r="OYJ311" s="271"/>
      <c r="OYK311" s="275"/>
      <c r="OYL311" s="271"/>
      <c r="OYM311" s="275"/>
      <c r="OYN311" s="271"/>
      <c r="OYO311" s="275"/>
      <c r="OYP311" s="271"/>
      <c r="OYQ311" s="275"/>
      <c r="OYR311" s="271"/>
      <c r="OYS311" s="275"/>
      <c r="OYT311" s="271"/>
      <c r="OYU311" s="275"/>
      <c r="OYV311" s="271"/>
      <c r="OYW311" s="275"/>
      <c r="OYX311" s="271"/>
      <c r="OYY311" s="275"/>
      <c r="OYZ311" s="271"/>
      <c r="OZA311" s="275"/>
      <c r="OZB311" s="271"/>
      <c r="OZC311" s="275"/>
      <c r="OZD311" s="271"/>
      <c r="OZE311" s="275"/>
      <c r="OZF311" s="271"/>
      <c r="OZG311" s="275"/>
      <c r="OZH311" s="271"/>
      <c r="OZI311" s="275"/>
      <c r="OZJ311" s="271"/>
      <c r="OZK311" s="275"/>
      <c r="OZL311" s="271"/>
      <c r="OZM311" s="275"/>
      <c r="OZN311" s="271"/>
      <c r="OZO311" s="275"/>
      <c r="OZP311" s="271"/>
      <c r="OZQ311" s="275"/>
      <c r="OZR311" s="271"/>
      <c r="OZS311" s="275"/>
      <c r="OZT311" s="271"/>
      <c r="OZU311" s="275"/>
      <c r="OZV311" s="271"/>
      <c r="OZW311" s="275"/>
      <c r="OZX311" s="271"/>
      <c r="OZY311" s="275"/>
      <c r="OZZ311" s="271"/>
      <c r="PAA311" s="275"/>
      <c r="PAB311" s="271"/>
      <c r="PAC311" s="275"/>
      <c r="PAD311" s="271"/>
      <c r="PAE311" s="275"/>
      <c r="PAF311" s="271"/>
      <c r="PAG311" s="275"/>
      <c r="PAH311" s="271"/>
      <c r="PAI311" s="275"/>
      <c r="PAJ311" s="271"/>
      <c r="PAK311" s="275"/>
      <c r="PAL311" s="271"/>
      <c r="PAM311" s="275"/>
      <c r="PAN311" s="271"/>
      <c r="PAO311" s="275"/>
      <c r="PAP311" s="271"/>
      <c r="PAQ311" s="275"/>
      <c r="PAR311" s="271"/>
      <c r="PAS311" s="275"/>
      <c r="PAT311" s="271"/>
      <c r="PAU311" s="275"/>
      <c r="PAV311" s="271"/>
      <c r="PAW311" s="275"/>
      <c r="PAX311" s="271"/>
      <c r="PAY311" s="275"/>
      <c r="PAZ311" s="271"/>
      <c r="PBA311" s="275"/>
      <c r="PBB311" s="271"/>
      <c r="PBC311" s="275"/>
      <c r="PBD311" s="271"/>
      <c r="PBE311" s="275"/>
      <c r="PBF311" s="271"/>
      <c r="PBG311" s="275"/>
      <c r="PBH311" s="271"/>
      <c r="PBI311" s="275"/>
      <c r="PBJ311" s="271"/>
      <c r="PBK311" s="275"/>
      <c r="PBL311" s="271"/>
      <c r="PBM311" s="275"/>
      <c r="PBN311" s="271"/>
      <c r="PBO311" s="275"/>
      <c r="PBP311" s="271"/>
      <c r="PBQ311" s="275"/>
      <c r="PBR311" s="271"/>
      <c r="PBS311" s="275"/>
      <c r="PBT311" s="271"/>
      <c r="PBU311" s="275"/>
      <c r="PBV311" s="271"/>
      <c r="PBW311" s="275"/>
      <c r="PBX311" s="271"/>
      <c r="PBY311" s="275"/>
      <c r="PBZ311" s="271"/>
      <c r="PCA311" s="275"/>
      <c r="PCB311" s="271"/>
      <c r="PCC311" s="275"/>
      <c r="PCD311" s="271"/>
      <c r="PCE311" s="275"/>
      <c r="PCF311" s="271"/>
      <c r="PCG311" s="275"/>
      <c r="PCH311" s="271"/>
      <c r="PCI311" s="275"/>
      <c r="PCJ311" s="271"/>
      <c r="PCK311" s="275"/>
      <c r="PCL311" s="271"/>
      <c r="PCM311" s="275"/>
      <c r="PCN311" s="271"/>
      <c r="PCO311" s="275"/>
      <c r="PCP311" s="271"/>
      <c r="PCQ311" s="275"/>
      <c r="PCR311" s="271"/>
      <c r="PCS311" s="275"/>
      <c r="PCT311" s="271"/>
      <c r="PCU311" s="275"/>
      <c r="PCV311" s="271"/>
      <c r="PCW311" s="275"/>
      <c r="PCX311" s="271"/>
      <c r="PCY311" s="275"/>
      <c r="PCZ311" s="271"/>
      <c r="PDA311" s="275"/>
      <c r="PDB311" s="271"/>
      <c r="PDC311" s="275"/>
      <c r="PDD311" s="271"/>
      <c r="PDE311" s="275"/>
      <c r="PDF311" s="271"/>
      <c r="PDG311" s="275"/>
      <c r="PDH311" s="271"/>
      <c r="PDI311" s="275"/>
      <c r="PDJ311" s="271"/>
      <c r="PDK311" s="275"/>
      <c r="PDL311" s="271"/>
      <c r="PDM311" s="275"/>
      <c r="PDN311" s="271"/>
      <c r="PDO311" s="275"/>
      <c r="PDP311" s="271"/>
      <c r="PDQ311" s="275"/>
      <c r="PDR311" s="271"/>
      <c r="PDS311" s="275"/>
      <c r="PDT311" s="271"/>
      <c r="PDU311" s="275"/>
      <c r="PDV311" s="271"/>
      <c r="PDW311" s="275"/>
      <c r="PDX311" s="271"/>
      <c r="PDY311" s="275"/>
      <c r="PDZ311" s="271"/>
      <c r="PEA311" s="275"/>
      <c r="PEB311" s="271"/>
      <c r="PEC311" s="275"/>
      <c r="PED311" s="271"/>
      <c r="PEE311" s="275"/>
      <c r="PEF311" s="271"/>
      <c r="PEG311" s="275"/>
      <c r="PEH311" s="271"/>
      <c r="PEI311" s="275"/>
      <c r="PEJ311" s="271"/>
      <c r="PEK311" s="275"/>
      <c r="PEL311" s="271"/>
      <c r="PEM311" s="275"/>
      <c r="PEN311" s="271"/>
      <c r="PEO311" s="275"/>
      <c r="PEP311" s="271"/>
      <c r="PEQ311" s="275"/>
      <c r="PER311" s="271"/>
      <c r="PES311" s="275"/>
      <c r="PET311" s="271"/>
      <c r="PEU311" s="275"/>
      <c r="PEV311" s="271"/>
      <c r="PEW311" s="275"/>
      <c r="PEX311" s="271"/>
      <c r="PEY311" s="275"/>
      <c r="PEZ311" s="271"/>
      <c r="PFA311" s="275"/>
      <c r="PFB311" s="271"/>
      <c r="PFC311" s="275"/>
      <c r="PFD311" s="271"/>
      <c r="PFE311" s="275"/>
      <c r="PFF311" s="271"/>
      <c r="PFG311" s="275"/>
      <c r="PFH311" s="271"/>
      <c r="PFI311" s="275"/>
      <c r="PFJ311" s="271"/>
      <c r="PFK311" s="275"/>
      <c r="PFL311" s="271"/>
      <c r="PFM311" s="275"/>
      <c r="PFN311" s="271"/>
      <c r="PFO311" s="275"/>
      <c r="PFP311" s="271"/>
      <c r="PFQ311" s="275"/>
      <c r="PFR311" s="271"/>
      <c r="PFS311" s="275"/>
      <c r="PFT311" s="271"/>
      <c r="PFU311" s="275"/>
      <c r="PFV311" s="271"/>
      <c r="PFW311" s="275"/>
      <c r="PFX311" s="271"/>
      <c r="PFY311" s="275"/>
      <c r="PFZ311" s="271"/>
      <c r="PGA311" s="275"/>
      <c r="PGB311" s="271"/>
      <c r="PGC311" s="275"/>
      <c r="PGD311" s="271"/>
      <c r="PGE311" s="275"/>
      <c r="PGF311" s="271"/>
      <c r="PGG311" s="275"/>
      <c r="PGH311" s="271"/>
      <c r="PGI311" s="275"/>
      <c r="PGJ311" s="271"/>
      <c r="PGK311" s="275"/>
      <c r="PGL311" s="271"/>
      <c r="PGM311" s="275"/>
      <c r="PGN311" s="271"/>
      <c r="PGO311" s="275"/>
      <c r="PGP311" s="271"/>
      <c r="PGQ311" s="275"/>
      <c r="PGR311" s="271"/>
      <c r="PGS311" s="275"/>
      <c r="PGT311" s="271"/>
      <c r="PGU311" s="275"/>
      <c r="PGV311" s="271"/>
      <c r="PGW311" s="275"/>
      <c r="PGX311" s="271"/>
      <c r="PGY311" s="275"/>
      <c r="PGZ311" s="271"/>
      <c r="PHA311" s="275"/>
      <c r="PHB311" s="271"/>
      <c r="PHC311" s="275"/>
      <c r="PHD311" s="271"/>
      <c r="PHE311" s="275"/>
      <c r="PHF311" s="271"/>
      <c r="PHG311" s="275"/>
      <c r="PHH311" s="271"/>
      <c r="PHI311" s="275"/>
      <c r="PHJ311" s="271"/>
      <c r="PHK311" s="275"/>
      <c r="PHL311" s="271"/>
      <c r="PHM311" s="275"/>
      <c r="PHN311" s="271"/>
      <c r="PHO311" s="275"/>
      <c r="PHP311" s="271"/>
      <c r="PHQ311" s="275"/>
      <c r="PHR311" s="271"/>
      <c r="PHS311" s="275"/>
      <c r="PHT311" s="271"/>
      <c r="PHU311" s="275"/>
      <c r="PHV311" s="271"/>
      <c r="PHW311" s="275"/>
      <c r="PHX311" s="271"/>
      <c r="PHY311" s="275"/>
      <c r="PHZ311" s="271"/>
      <c r="PIA311" s="275"/>
      <c r="PIB311" s="271"/>
      <c r="PIC311" s="275"/>
      <c r="PID311" s="271"/>
      <c r="PIE311" s="275"/>
      <c r="PIF311" s="271"/>
      <c r="PIG311" s="275"/>
      <c r="PIH311" s="271"/>
      <c r="PII311" s="275"/>
      <c r="PIJ311" s="271"/>
      <c r="PIK311" s="275"/>
      <c r="PIL311" s="271"/>
      <c r="PIM311" s="275"/>
      <c r="PIN311" s="271"/>
      <c r="PIO311" s="275"/>
      <c r="PIP311" s="271"/>
      <c r="PIQ311" s="275"/>
      <c r="PIR311" s="271"/>
      <c r="PIS311" s="275"/>
      <c r="PIT311" s="271"/>
      <c r="PIU311" s="275"/>
      <c r="PIV311" s="271"/>
      <c r="PIW311" s="275"/>
      <c r="PIX311" s="271"/>
      <c r="PIY311" s="275"/>
      <c r="PIZ311" s="271"/>
      <c r="PJA311" s="275"/>
      <c r="PJB311" s="271"/>
      <c r="PJC311" s="275"/>
      <c r="PJD311" s="271"/>
      <c r="PJE311" s="275"/>
      <c r="PJF311" s="271"/>
      <c r="PJG311" s="275"/>
      <c r="PJH311" s="271"/>
      <c r="PJI311" s="275"/>
      <c r="PJJ311" s="271"/>
      <c r="PJK311" s="275"/>
      <c r="PJL311" s="271"/>
      <c r="PJM311" s="275"/>
      <c r="PJN311" s="271"/>
      <c r="PJO311" s="275"/>
      <c r="PJP311" s="271"/>
      <c r="PJQ311" s="275"/>
      <c r="PJR311" s="271"/>
      <c r="PJS311" s="275"/>
      <c r="PJT311" s="271"/>
      <c r="PJU311" s="275"/>
      <c r="PJV311" s="271"/>
      <c r="PJW311" s="275"/>
      <c r="PJX311" s="271"/>
      <c r="PJY311" s="275"/>
      <c r="PJZ311" s="271"/>
      <c r="PKA311" s="275"/>
      <c r="PKB311" s="271"/>
      <c r="PKC311" s="275"/>
      <c r="PKD311" s="271"/>
      <c r="PKE311" s="275"/>
      <c r="PKF311" s="271"/>
      <c r="PKG311" s="275"/>
      <c r="PKH311" s="271"/>
      <c r="PKI311" s="275"/>
      <c r="PKJ311" s="271"/>
      <c r="PKK311" s="275"/>
      <c r="PKL311" s="271"/>
      <c r="PKM311" s="275"/>
      <c r="PKN311" s="271"/>
      <c r="PKO311" s="275"/>
      <c r="PKP311" s="271"/>
      <c r="PKQ311" s="275"/>
      <c r="PKR311" s="271"/>
      <c r="PKS311" s="275"/>
      <c r="PKT311" s="271"/>
      <c r="PKU311" s="275"/>
      <c r="PKV311" s="271"/>
      <c r="PKW311" s="275"/>
      <c r="PKX311" s="271"/>
      <c r="PKY311" s="275"/>
      <c r="PKZ311" s="271"/>
      <c r="PLA311" s="275"/>
      <c r="PLB311" s="271"/>
      <c r="PLC311" s="275"/>
      <c r="PLD311" s="271"/>
      <c r="PLE311" s="275"/>
      <c r="PLF311" s="271"/>
      <c r="PLG311" s="275"/>
      <c r="PLH311" s="271"/>
      <c r="PLI311" s="275"/>
      <c r="PLJ311" s="271"/>
      <c r="PLK311" s="275"/>
      <c r="PLL311" s="271"/>
      <c r="PLM311" s="275"/>
      <c r="PLN311" s="271"/>
      <c r="PLO311" s="275"/>
      <c r="PLP311" s="271"/>
      <c r="PLQ311" s="275"/>
      <c r="PLR311" s="271"/>
      <c r="PLS311" s="275"/>
      <c r="PLT311" s="271"/>
      <c r="PLU311" s="275"/>
      <c r="PLV311" s="271"/>
      <c r="PLW311" s="275"/>
      <c r="PLX311" s="271"/>
      <c r="PLY311" s="275"/>
      <c r="PLZ311" s="271"/>
      <c r="PMA311" s="275"/>
      <c r="PMB311" s="271"/>
      <c r="PMC311" s="275"/>
      <c r="PMD311" s="271"/>
      <c r="PME311" s="275"/>
      <c r="PMF311" s="271"/>
      <c r="PMG311" s="275"/>
      <c r="PMH311" s="271"/>
      <c r="PMI311" s="275"/>
      <c r="PMJ311" s="271"/>
      <c r="PMK311" s="275"/>
      <c r="PML311" s="271"/>
      <c r="PMM311" s="275"/>
      <c r="PMN311" s="271"/>
      <c r="PMO311" s="275"/>
      <c r="PMP311" s="271"/>
      <c r="PMQ311" s="275"/>
      <c r="PMR311" s="271"/>
      <c r="PMS311" s="275"/>
      <c r="PMT311" s="271"/>
      <c r="PMU311" s="275"/>
      <c r="PMV311" s="271"/>
      <c r="PMW311" s="275"/>
      <c r="PMX311" s="271"/>
      <c r="PMY311" s="275"/>
      <c r="PMZ311" s="271"/>
      <c r="PNA311" s="275"/>
      <c r="PNB311" s="271"/>
      <c r="PNC311" s="275"/>
      <c r="PND311" s="271"/>
      <c r="PNE311" s="275"/>
      <c r="PNF311" s="271"/>
      <c r="PNG311" s="275"/>
      <c r="PNH311" s="271"/>
      <c r="PNI311" s="275"/>
      <c r="PNJ311" s="271"/>
      <c r="PNK311" s="275"/>
      <c r="PNL311" s="271"/>
      <c r="PNM311" s="275"/>
      <c r="PNN311" s="271"/>
      <c r="PNO311" s="275"/>
      <c r="PNP311" s="271"/>
      <c r="PNQ311" s="275"/>
      <c r="PNR311" s="271"/>
      <c r="PNS311" s="275"/>
      <c r="PNT311" s="271"/>
      <c r="PNU311" s="275"/>
      <c r="PNV311" s="271"/>
      <c r="PNW311" s="275"/>
      <c r="PNX311" s="271"/>
      <c r="PNY311" s="275"/>
      <c r="PNZ311" s="271"/>
      <c r="POA311" s="275"/>
      <c r="POB311" s="271"/>
      <c r="POC311" s="275"/>
      <c r="POD311" s="271"/>
      <c r="POE311" s="275"/>
      <c r="POF311" s="271"/>
      <c r="POG311" s="275"/>
      <c r="POH311" s="271"/>
      <c r="POI311" s="275"/>
      <c r="POJ311" s="271"/>
      <c r="POK311" s="275"/>
      <c r="POL311" s="271"/>
      <c r="POM311" s="275"/>
      <c r="PON311" s="271"/>
      <c r="POO311" s="275"/>
      <c r="POP311" s="271"/>
      <c r="POQ311" s="275"/>
      <c r="POR311" s="271"/>
      <c r="POS311" s="275"/>
      <c r="POT311" s="271"/>
      <c r="POU311" s="275"/>
      <c r="POV311" s="271"/>
      <c r="POW311" s="275"/>
      <c r="POX311" s="271"/>
      <c r="POY311" s="275"/>
      <c r="POZ311" s="271"/>
      <c r="PPA311" s="275"/>
      <c r="PPB311" s="271"/>
      <c r="PPC311" s="275"/>
      <c r="PPD311" s="271"/>
      <c r="PPE311" s="275"/>
      <c r="PPF311" s="271"/>
      <c r="PPG311" s="275"/>
      <c r="PPH311" s="271"/>
      <c r="PPI311" s="275"/>
      <c r="PPJ311" s="271"/>
      <c r="PPK311" s="275"/>
      <c r="PPL311" s="271"/>
      <c r="PPM311" s="275"/>
      <c r="PPN311" s="271"/>
      <c r="PPO311" s="275"/>
      <c r="PPP311" s="271"/>
      <c r="PPQ311" s="275"/>
      <c r="PPR311" s="271"/>
      <c r="PPS311" s="275"/>
      <c r="PPT311" s="271"/>
      <c r="PPU311" s="275"/>
      <c r="PPV311" s="271"/>
      <c r="PPW311" s="275"/>
      <c r="PPX311" s="271"/>
      <c r="PPY311" s="275"/>
      <c r="PPZ311" s="271"/>
      <c r="PQA311" s="275"/>
      <c r="PQB311" s="271"/>
      <c r="PQC311" s="275"/>
      <c r="PQD311" s="271"/>
      <c r="PQE311" s="275"/>
      <c r="PQF311" s="271"/>
      <c r="PQG311" s="275"/>
      <c r="PQH311" s="271"/>
      <c r="PQI311" s="275"/>
      <c r="PQJ311" s="271"/>
      <c r="PQK311" s="275"/>
      <c r="PQL311" s="271"/>
      <c r="PQM311" s="275"/>
      <c r="PQN311" s="271"/>
      <c r="PQO311" s="275"/>
      <c r="PQP311" s="271"/>
      <c r="PQQ311" s="275"/>
      <c r="PQR311" s="271"/>
      <c r="PQS311" s="275"/>
      <c r="PQT311" s="271"/>
      <c r="PQU311" s="275"/>
      <c r="PQV311" s="271"/>
      <c r="PQW311" s="275"/>
      <c r="PQX311" s="271"/>
      <c r="PQY311" s="275"/>
      <c r="PQZ311" s="271"/>
      <c r="PRA311" s="275"/>
      <c r="PRB311" s="271"/>
      <c r="PRC311" s="275"/>
      <c r="PRD311" s="271"/>
      <c r="PRE311" s="275"/>
      <c r="PRF311" s="271"/>
      <c r="PRG311" s="275"/>
      <c r="PRH311" s="271"/>
      <c r="PRI311" s="275"/>
      <c r="PRJ311" s="271"/>
      <c r="PRK311" s="275"/>
      <c r="PRL311" s="271"/>
      <c r="PRM311" s="275"/>
      <c r="PRN311" s="271"/>
      <c r="PRO311" s="275"/>
      <c r="PRP311" s="271"/>
      <c r="PRQ311" s="275"/>
      <c r="PRR311" s="271"/>
      <c r="PRS311" s="275"/>
      <c r="PRT311" s="271"/>
      <c r="PRU311" s="275"/>
      <c r="PRV311" s="271"/>
      <c r="PRW311" s="275"/>
      <c r="PRX311" s="271"/>
      <c r="PRY311" s="275"/>
      <c r="PRZ311" s="271"/>
      <c r="PSA311" s="275"/>
      <c r="PSB311" s="271"/>
      <c r="PSC311" s="275"/>
      <c r="PSD311" s="271"/>
      <c r="PSE311" s="275"/>
      <c r="PSF311" s="271"/>
      <c r="PSG311" s="275"/>
      <c r="PSH311" s="271"/>
      <c r="PSI311" s="275"/>
      <c r="PSJ311" s="271"/>
      <c r="PSK311" s="275"/>
      <c r="PSL311" s="271"/>
      <c r="PSM311" s="275"/>
      <c r="PSN311" s="271"/>
      <c r="PSO311" s="275"/>
      <c r="PSP311" s="271"/>
      <c r="PSQ311" s="275"/>
      <c r="PSR311" s="271"/>
      <c r="PSS311" s="275"/>
      <c r="PST311" s="271"/>
      <c r="PSU311" s="275"/>
      <c r="PSV311" s="271"/>
      <c r="PSW311" s="275"/>
      <c r="PSX311" s="271"/>
      <c r="PSY311" s="275"/>
      <c r="PSZ311" s="271"/>
      <c r="PTA311" s="275"/>
      <c r="PTB311" s="271"/>
      <c r="PTC311" s="275"/>
      <c r="PTD311" s="271"/>
      <c r="PTE311" s="275"/>
      <c r="PTF311" s="271"/>
      <c r="PTG311" s="275"/>
      <c r="PTH311" s="271"/>
      <c r="PTI311" s="275"/>
      <c r="PTJ311" s="271"/>
      <c r="PTK311" s="275"/>
      <c r="PTL311" s="271"/>
      <c r="PTM311" s="275"/>
      <c r="PTN311" s="271"/>
      <c r="PTO311" s="275"/>
      <c r="PTP311" s="271"/>
      <c r="PTQ311" s="275"/>
      <c r="PTR311" s="271"/>
      <c r="PTS311" s="275"/>
      <c r="PTT311" s="271"/>
      <c r="PTU311" s="275"/>
      <c r="PTV311" s="271"/>
      <c r="PTW311" s="275"/>
      <c r="PTX311" s="271"/>
      <c r="PTY311" s="275"/>
      <c r="PTZ311" s="271"/>
      <c r="PUA311" s="275"/>
      <c r="PUB311" s="271"/>
      <c r="PUC311" s="275"/>
      <c r="PUD311" s="271"/>
      <c r="PUE311" s="275"/>
      <c r="PUF311" s="271"/>
      <c r="PUG311" s="275"/>
      <c r="PUH311" s="271"/>
      <c r="PUI311" s="275"/>
      <c r="PUJ311" s="271"/>
      <c r="PUK311" s="275"/>
      <c r="PUL311" s="271"/>
      <c r="PUM311" s="275"/>
      <c r="PUN311" s="271"/>
      <c r="PUO311" s="275"/>
      <c r="PUP311" s="271"/>
      <c r="PUQ311" s="275"/>
      <c r="PUR311" s="271"/>
      <c r="PUS311" s="275"/>
      <c r="PUT311" s="271"/>
      <c r="PUU311" s="275"/>
      <c r="PUV311" s="271"/>
      <c r="PUW311" s="275"/>
      <c r="PUX311" s="271"/>
      <c r="PUY311" s="275"/>
      <c r="PUZ311" s="271"/>
      <c r="PVA311" s="275"/>
      <c r="PVB311" s="271"/>
      <c r="PVC311" s="275"/>
      <c r="PVD311" s="271"/>
      <c r="PVE311" s="275"/>
      <c r="PVF311" s="271"/>
      <c r="PVG311" s="275"/>
      <c r="PVH311" s="271"/>
      <c r="PVI311" s="275"/>
      <c r="PVJ311" s="271"/>
      <c r="PVK311" s="275"/>
      <c r="PVL311" s="271"/>
      <c r="PVM311" s="275"/>
      <c r="PVN311" s="271"/>
      <c r="PVO311" s="275"/>
      <c r="PVP311" s="271"/>
      <c r="PVQ311" s="275"/>
      <c r="PVR311" s="271"/>
      <c r="PVS311" s="275"/>
      <c r="PVT311" s="271"/>
      <c r="PVU311" s="275"/>
      <c r="PVV311" s="271"/>
      <c r="PVW311" s="275"/>
      <c r="PVX311" s="271"/>
      <c r="PVY311" s="275"/>
      <c r="PVZ311" s="271"/>
      <c r="PWA311" s="275"/>
      <c r="PWB311" s="271"/>
      <c r="PWC311" s="275"/>
      <c r="PWD311" s="271"/>
      <c r="PWE311" s="275"/>
      <c r="PWF311" s="271"/>
      <c r="PWG311" s="275"/>
      <c r="PWH311" s="271"/>
      <c r="PWI311" s="275"/>
      <c r="PWJ311" s="271"/>
      <c r="PWK311" s="275"/>
      <c r="PWL311" s="271"/>
      <c r="PWM311" s="275"/>
      <c r="PWN311" s="271"/>
      <c r="PWO311" s="275"/>
      <c r="PWP311" s="271"/>
      <c r="PWQ311" s="275"/>
      <c r="PWR311" s="271"/>
      <c r="PWS311" s="275"/>
      <c r="PWT311" s="271"/>
      <c r="PWU311" s="275"/>
      <c r="PWV311" s="271"/>
      <c r="PWW311" s="275"/>
      <c r="PWX311" s="271"/>
      <c r="PWY311" s="275"/>
      <c r="PWZ311" s="271"/>
      <c r="PXA311" s="275"/>
      <c r="PXB311" s="271"/>
      <c r="PXC311" s="275"/>
      <c r="PXD311" s="271"/>
      <c r="PXE311" s="275"/>
      <c r="PXF311" s="271"/>
      <c r="PXG311" s="275"/>
      <c r="PXH311" s="271"/>
      <c r="PXI311" s="275"/>
      <c r="PXJ311" s="271"/>
      <c r="PXK311" s="275"/>
      <c r="PXL311" s="271"/>
      <c r="PXM311" s="275"/>
      <c r="PXN311" s="271"/>
      <c r="PXO311" s="275"/>
      <c r="PXP311" s="271"/>
      <c r="PXQ311" s="275"/>
      <c r="PXR311" s="271"/>
      <c r="PXS311" s="275"/>
      <c r="PXT311" s="271"/>
      <c r="PXU311" s="275"/>
      <c r="PXV311" s="271"/>
      <c r="PXW311" s="275"/>
      <c r="PXX311" s="271"/>
      <c r="PXY311" s="275"/>
      <c r="PXZ311" s="271"/>
      <c r="PYA311" s="275"/>
      <c r="PYB311" s="271"/>
      <c r="PYC311" s="275"/>
      <c r="PYD311" s="271"/>
      <c r="PYE311" s="275"/>
      <c r="PYF311" s="271"/>
      <c r="PYG311" s="275"/>
      <c r="PYH311" s="271"/>
      <c r="PYI311" s="275"/>
      <c r="PYJ311" s="271"/>
      <c r="PYK311" s="275"/>
      <c r="PYL311" s="271"/>
      <c r="PYM311" s="275"/>
      <c r="PYN311" s="271"/>
      <c r="PYO311" s="275"/>
      <c r="PYP311" s="271"/>
      <c r="PYQ311" s="275"/>
      <c r="PYR311" s="271"/>
      <c r="PYS311" s="275"/>
      <c r="PYT311" s="271"/>
      <c r="PYU311" s="275"/>
      <c r="PYV311" s="271"/>
      <c r="PYW311" s="275"/>
      <c r="PYX311" s="271"/>
      <c r="PYY311" s="275"/>
      <c r="PYZ311" s="271"/>
      <c r="PZA311" s="275"/>
      <c r="PZB311" s="271"/>
      <c r="PZC311" s="275"/>
      <c r="PZD311" s="271"/>
      <c r="PZE311" s="275"/>
      <c r="PZF311" s="271"/>
      <c r="PZG311" s="275"/>
      <c r="PZH311" s="271"/>
      <c r="PZI311" s="275"/>
      <c r="PZJ311" s="271"/>
      <c r="PZK311" s="275"/>
      <c r="PZL311" s="271"/>
      <c r="PZM311" s="275"/>
      <c r="PZN311" s="271"/>
      <c r="PZO311" s="275"/>
      <c r="PZP311" s="271"/>
      <c r="PZQ311" s="275"/>
      <c r="PZR311" s="271"/>
      <c r="PZS311" s="275"/>
      <c r="PZT311" s="271"/>
      <c r="PZU311" s="275"/>
      <c r="PZV311" s="271"/>
      <c r="PZW311" s="275"/>
      <c r="PZX311" s="271"/>
      <c r="PZY311" s="275"/>
      <c r="PZZ311" s="271"/>
      <c r="QAA311" s="275"/>
      <c r="QAB311" s="271"/>
      <c r="QAC311" s="275"/>
      <c r="QAD311" s="271"/>
      <c r="QAE311" s="275"/>
      <c r="QAF311" s="271"/>
      <c r="QAG311" s="275"/>
      <c r="QAH311" s="271"/>
      <c r="QAI311" s="275"/>
      <c r="QAJ311" s="271"/>
      <c r="QAK311" s="275"/>
      <c r="QAL311" s="271"/>
      <c r="QAM311" s="275"/>
      <c r="QAN311" s="271"/>
      <c r="QAO311" s="275"/>
      <c r="QAP311" s="271"/>
      <c r="QAQ311" s="275"/>
      <c r="QAR311" s="271"/>
      <c r="QAS311" s="275"/>
      <c r="QAT311" s="271"/>
      <c r="QAU311" s="275"/>
      <c r="QAV311" s="271"/>
      <c r="QAW311" s="275"/>
      <c r="QAX311" s="271"/>
      <c r="QAY311" s="275"/>
      <c r="QAZ311" s="271"/>
      <c r="QBA311" s="275"/>
      <c r="QBB311" s="271"/>
      <c r="QBC311" s="275"/>
      <c r="QBD311" s="271"/>
      <c r="QBE311" s="275"/>
      <c r="QBF311" s="271"/>
      <c r="QBG311" s="275"/>
      <c r="QBH311" s="271"/>
      <c r="QBI311" s="275"/>
      <c r="QBJ311" s="271"/>
      <c r="QBK311" s="275"/>
      <c r="QBL311" s="271"/>
      <c r="QBM311" s="275"/>
      <c r="QBN311" s="271"/>
      <c r="QBO311" s="275"/>
      <c r="QBP311" s="271"/>
      <c r="QBQ311" s="275"/>
      <c r="QBR311" s="271"/>
      <c r="QBS311" s="275"/>
      <c r="QBT311" s="271"/>
      <c r="QBU311" s="275"/>
      <c r="QBV311" s="271"/>
      <c r="QBW311" s="275"/>
      <c r="QBX311" s="271"/>
      <c r="QBY311" s="275"/>
      <c r="QBZ311" s="271"/>
      <c r="QCA311" s="275"/>
      <c r="QCB311" s="271"/>
      <c r="QCC311" s="275"/>
      <c r="QCD311" s="271"/>
      <c r="QCE311" s="275"/>
      <c r="QCF311" s="271"/>
      <c r="QCG311" s="275"/>
      <c r="QCH311" s="271"/>
      <c r="QCI311" s="275"/>
      <c r="QCJ311" s="271"/>
      <c r="QCK311" s="275"/>
      <c r="QCL311" s="271"/>
      <c r="QCM311" s="275"/>
      <c r="QCN311" s="271"/>
      <c r="QCO311" s="275"/>
      <c r="QCP311" s="271"/>
      <c r="QCQ311" s="275"/>
      <c r="QCR311" s="271"/>
      <c r="QCS311" s="275"/>
      <c r="QCT311" s="271"/>
      <c r="QCU311" s="275"/>
      <c r="QCV311" s="271"/>
      <c r="QCW311" s="275"/>
      <c r="QCX311" s="271"/>
      <c r="QCY311" s="275"/>
      <c r="QCZ311" s="271"/>
      <c r="QDA311" s="275"/>
      <c r="QDB311" s="271"/>
      <c r="QDC311" s="275"/>
      <c r="QDD311" s="271"/>
      <c r="QDE311" s="275"/>
      <c r="QDF311" s="271"/>
      <c r="QDG311" s="275"/>
      <c r="QDH311" s="271"/>
      <c r="QDI311" s="275"/>
      <c r="QDJ311" s="271"/>
      <c r="QDK311" s="275"/>
      <c r="QDL311" s="271"/>
      <c r="QDM311" s="275"/>
      <c r="QDN311" s="271"/>
      <c r="QDO311" s="275"/>
      <c r="QDP311" s="271"/>
      <c r="QDQ311" s="275"/>
      <c r="QDR311" s="271"/>
      <c r="QDS311" s="275"/>
      <c r="QDT311" s="271"/>
      <c r="QDU311" s="275"/>
      <c r="QDV311" s="271"/>
      <c r="QDW311" s="275"/>
      <c r="QDX311" s="271"/>
      <c r="QDY311" s="275"/>
      <c r="QDZ311" s="271"/>
      <c r="QEA311" s="275"/>
      <c r="QEB311" s="271"/>
      <c r="QEC311" s="275"/>
      <c r="QED311" s="271"/>
      <c r="QEE311" s="275"/>
      <c r="QEF311" s="271"/>
      <c r="QEG311" s="275"/>
      <c r="QEH311" s="271"/>
      <c r="QEI311" s="275"/>
      <c r="QEJ311" s="271"/>
      <c r="QEK311" s="275"/>
      <c r="QEL311" s="271"/>
      <c r="QEM311" s="275"/>
      <c r="QEN311" s="271"/>
      <c r="QEO311" s="275"/>
      <c r="QEP311" s="271"/>
      <c r="QEQ311" s="275"/>
      <c r="QER311" s="271"/>
      <c r="QES311" s="275"/>
      <c r="QET311" s="271"/>
      <c r="QEU311" s="275"/>
      <c r="QEV311" s="271"/>
      <c r="QEW311" s="275"/>
      <c r="QEX311" s="271"/>
      <c r="QEY311" s="275"/>
      <c r="QEZ311" s="271"/>
      <c r="QFA311" s="275"/>
      <c r="QFB311" s="271"/>
      <c r="QFC311" s="275"/>
      <c r="QFD311" s="271"/>
      <c r="QFE311" s="275"/>
      <c r="QFF311" s="271"/>
      <c r="QFG311" s="275"/>
      <c r="QFH311" s="271"/>
      <c r="QFI311" s="275"/>
      <c r="QFJ311" s="271"/>
      <c r="QFK311" s="275"/>
      <c r="QFL311" s="271"/>
      <c r="QFM311" s="275"/>
      <c r="QFN311" s="271"/>
      <c r="QFO311" s="275"/>
      <c r="QFP311" s="271"/>
      <c r="QFQ311" s="275"/>
      <c r="QFR311" s="271"/>
      <c r="QFS311" s="275"/>
      <c r="QFT311" s="271"/>
      <c r="QFU311" s="275"/>
      <c r="QFV311" s="271"/>
      <c r="QFW311" s="275"/>
      <c r="QFX311" s="271"/>
      <c r="QFY311" s="275"/>
      <c r="QFZ311" s="271"/>
      <c r="QGA311" s="275"/>
      <c r="QGB311" s="271"/>
      <c r="QGC311" s="275"/>
      <c r="QGD311" s="271"/>
      <c r="QGE311" s="275"/>
      <c r="QGF311" s="271"/>
      <c r="QGG311" s="275"/>
      <c r="QGH311" s="271"/>
      <c r="QGI311" s="275"/>
      <c r="QGJ311" s="271"/>
      <c r="QGK311" s="275"/>
      <c r="QGL311" s="271"/>
      <c r="QGM311" s="275"/>
      <c r="QGN311" s="271"/>
      <c r="QGO311" s="275"/>
      <c r="QGP311" s="271"/>
      <c r="QGQ311" s="275"/>
      <c r="QGR311" s="271"/>
      <c r="QGS311" s="275"/>
      <c r="QGT311" s="271"/>
      <c r="QGU311" s="275"/>
      <c r="QGV311" s="271"/>
      <c r="QGW311" s="275"/>
      <c r="QGX311" s="271"/>
      <c r="QGY311" s="275"/>
      <c r="QGZ311" s="271"/>
      <c r="QHA311" s="275"/>
      <c r="QHB311" s="271"/>
      <c r="QHC311" s="275"/>
      <c r="QHD311" s="271"/>
      <c r="QHE311" s="275"/>
      <c r="QHF311" s="271"/>
      <c r="QHG311" s="275"/>
      <c r="QHH311" s="271"/>
      <c r="QHI311" s="275"/>
      <c r="QHJ311" s="271"/>
      <c r="QHK311" s="275"/>
      <c r="QHL311" s="271"/>
      <c r="QHM311" s="275"/>
      <c r="QHN311" s="271"/>
      <c r="QHO311" s="275"/>
      <c r="QHP311" s="271"/>
      <c r="QHQ311" s="275"/>
      <c r="QHR311" s="271"/>
      <c r="QHS311" s="275"/>
      <c r="QHT311" s="271"/>
      <c r="QHU311" s="275"/>
      <c r="QHV311" s="271"/>
      <c r="QHW311" s="275"/>
      <c r="QHX311" s="271"/>
      <c r="QHY311" s="275"/>
      <c r="QHZ311" s="271"/>
      <c r="QIA311" s="275"/>
      <c r="QIB311" s="271"/>
      <c r="QIC311" s="275"/>
      <c r="QID311" s="271"/>
      <c r="QIE311" s="275"/>
      <c r="QIF311" s="271"/>
      <c r="QIG311" s="275"/>
      <c r="QIH311" s="271"/>
      <c r="QII311" s="275"/>
      <c r="QIJ311" s="271"/>
      <c r="QIK311" s="275"/>
      <c r="QIL311" s="271"/>
      <c r="QIM311" s="275"/>
      <c r="QIN311" s="271"/>
      <c r="QIO311" s="275"/>
      <c r="QIP311" s="271"/>
      <c r="QIQ311" s="275"/>
      <c r="QIR311" s="271"/>
      <c r="QIS311" s="275"/>
      <c r="QIT311" s="271"/>
      <c r="QIU311" s="275"/>
      <c r="QIV311" s="271"/>
      <c r="QIW311" s="275"/>
      <c r="QIX311" s="271"/>
      <c r="QIY311" s="275"/>
      <c r="QIZ311" s="271"/>
      <c r="QJA311" s="275"/>
      <c r="QJB311" s="271"/>
      <c r="QJC311" s="275"/>
      <c r="QJD311" s="271"/>
      <c r="QJE311" s="275"/>
      <c r="QJF311" s="271"/>
      <c r="QJG311" s="275"/>
      <c r="QJH311" s="271"/>
      <c r="QJI311" s="275"/>
      <c r="QJJ311" s="271"/>
      <c r="QJK311" s="275"/>
      <c r="QJL311" s="271"/>
      <c r="QJM311" s="275"/>
      <c r="QJN311" s="271"/>
      <c r="QJO311" s="275"/>
      <c r="QJP311" s="271"/>
      <c r="QJQ311" s="275"/>
      <c r="QJR311" s="271"/>
      <c r="QJS311" s="275"/>
      <c r="QJT311" s="271"/>
      <c r="QJU311" s="275"/>
      <c r="QJV311" s="271"/>
      <c r="QJW311" s="275"/>
      <c r="QJX311" s="271"/>
      <c r="QJY311" s="275"/>
      <c r="QJZ311" s="271"/>
      <c r="QKA311" s="275"/>
      <c r="QKB311" s="271"/>
      <c r="QKC311" s="275"/>
      <c r="QKD311" s="271"/>
      <c r="QKE311" s="275"/>
      <c r="QKF311" s="271"/>
      <c r="QKG311" s="275"/>
      <c r="QKH311" s="271"/>
      <c r="QKI311" s="275"/>
      <c r="QKJ311" s="271"/>
      <c r="QKK311" s="275"/>
      <c r="QKL311" s="271"/>
      <c r="QKM311" s="275"/>
      <c r="QKN311" s="271"/>
      <c r="QKO311" s="275"/>
      <c r="QKP311" s="271"/>
      <c r="QKQ311" s="275"/>
      <c r="QKR311" s="271"/>
      <c r="QKS311" s="275"/>
      <c r="QKT311" s="271"/>
      <c r="QKU311" s="275"/>
      <c r="QKV311" s="271"/>
      <c r="QKW311" s="275"/>
      <c r="QKX311" s="271"/>
      <c r="QKY311" s="275"/>
      <c r="QKZ311" s="271"/>
      <c r="QLA311" s="275"/>
      <c r="QLB311" s="271"/>
      <c r="QLC311" s="275"/>
      <c r="QLD311" s="271"/>
      <c r="QLE311" s="275"/>
      <c r="QLF311" s="271"/>
      <c r="QLG311" s="275"/>
      <c r="QLH311" s="271"/>
      <c r="QLI311" s="275"/>
      <c r="QLJ311" s="271"/>
      <c r="QLK311" s="275"/>
      <c r="QLL311" s="271"/>
      <c r="QLM311" s="275"/>
      <c r="QLN311" s="271"/>
      <c r="QLO311" s="275"/>
      <c r="QLP311" s="271"/>
      <c r="QLQ311" s="275"/>
      <c r="QLR311" s="271"/>
      <c r="QLS311" s="275"/>
      <c r="QLT311" s="271"/>
      <c r="QLU311" s="275"/>
      <c r="QLV311" s="271"/>
      <c r="QLW311" s="275"/>
      <c r="QLX311" s="271"/>
      <c r="QLY311" s="275"/>
      <c r="QLZ311" s="271"/>
      <c r="QMA311" s="275"/>
      <c r="QMB311" s="271"/>
      <c r="QMC311" s="275"/>
      <c r="QMD311" s="271"/>
      <c r="QME311" s="275"/>
      <c r="QMF311" s="271"/>
      <c r="QMG311" s="275"/>
      <c r="QMH311" s="271"/>
      <c r="QMI311" s="275"/>
      <c r="QMJ311" s="271"/>
      <c r="QMK311" s="275"/>
      <c r="QML311" s="271"/>
      <c r="QMM311" s="275"/>
      <c r="QMN311" s="271"/>
      <c r="QMO311" s="275"/>
      <c r="QMP311" s="271"/>
      <c r="QMQ311" s="275"/>
      <c r="QMR311" s="271"/>
      <c r="QMS311" s="275"/>
      <c r="QMT311" s="271"/>
      <c r="QMU311" s="275"/>
      <c r="QMV311" s="271"/>
      <c r="QMW311" s="275"/>
      <c r="QMX311" s="271"/>
      <c r="QMY311" s="275"/>
      <c r="QMZ311" s="271"/>
      <c r="QNA311" s="275"/>
      <c r="QNB311" s="271"/>
      <c r="QNC311" s="275"/>
      <c r="QND311" s="271"/>
      <c r="QNE311" s="275"/>
      <c r="QNF311" s="271"/>
      <c r="QNG311" s="275"/>
      <c r="QNH311" s="271"/>
      <c r="QNI311" s="275"/>
      <c r="QNJ311" s="271"/>
      <c r="QNK311" s="275"/>
      <c r="QNL311" s="271"/>
      <c r="QNM311" s="275"/>
      <c r="QNN311" s="271"/>
      <c r="QNO311" s="275"/>
      <c r="QNP311" s="271"/>
      <c r="QNQ311" s="275"/>
      <c r="QNR311" s="271"/>
      <c r="QNS311" s="275"/>
      <c r="QNT311" s="271"/>
      <c r="QNU311" s="275"/>
      <c r="QNV311" s="271"/>
      <c r="QNW311" s="275"/>
      <c r="QNX311" s="271"/>
      <c r="QNY311" s="275"/>
      <c r="QNZ311" s="271"/>
      <c r="QOA311" s="275"/>
      <c r="QOB311" s="271"/>
      <c r="QOC311" s="275"/>
      <c r="QOD311" s="271"/>
      <c r="QOE311" s="275"/>
      <c r="QOF311" s="271"/>
      <c r="QOG311" s="275"/>
      <c r="QOH311" s="271"/>
      <c r="QOI311" s="275"/>
      <c r="QOJ311" s="271"/>
      <c r="QOK311" s="275"/>
      <c r="QOL311" s="271"/>
      <c r="QOM311" s="275"/>
      <c r="QON311" s="271"/>
      <c r="QOO311" s="275"/>
      <c r="QOP311" s="271"/>
      <c r="QOQ311" s="275"/>
      <c r="QOR311" s="271"/>
      <c r="QOS311" s="275"/>
      <c r="QOT311" s="271"/>
      <c r="QOU311" s="275"/>
      <c r="QOV311" s="271"/>
      <c r="QOW311" s="275"/>
      <c r="QOX311" s="271"/>
      <c r="QOY311" s="275"/>
      <c r="QOZ311" s="271"/>
      <c r="QPA311" s="275"/>
      <c r="QPB311" s="271"/>
      <c r="QPC311" s="275"/>
      <c r="QPD311" s="271"/>
      <c r="QPE311" s="275"/>
      <c r="QPF311" s="271"/>
      <c r="QPG311" s="275"/>
      <c r="QPH311" s="271"/>
      <c r="QPI311" s="275"/>
      <c r="QPJ311" s="271"/>
      <c r="QPK311" s="275"/>
      <c r="QPL311" s="271"/>
      <c r="QPM311" s="275"/>
      <c r="QPN311" s="271"/>
      <c r="QPO311" s="275"/>
      <c r="QPP311" s="271"/>
      <c r="QPQ311" s="275"/>
      <c r="QPR311" s="271"/>
      <c r="QPS311" s="275"/>
      <c r="QPT311" s="271"/>
      <c r="QPU311" s="275"/>
      <c r="QPV311" s="271"/>
      <c r="QPW311" s="275"/>
      <c r="QPX311" s="271"/>
      <c r="QPY311" s="275"/>
      <c r="QPZ311" s="271"/>
      <c r="QQA311" s="275"/>
      <c r="QQB311" s="271"/>
      <c r="QQC311" s="275"/>
      <c r="QQD311" s="271"/>
      <c r="QQE311" s="275"/>
      <c r="QQF311" s="271"/>
      <c r="QQG311" s="275"/>
      <c r="QQH311" s="271"/>
      <c r="QQI311" s="275"/>
      <c r="QQJ311" s="271"/>
      <c r="QQK311" s="275"/>
      <c r="QQL311" s="271"/>
      <c r="QQM311" s="275"/>
      <c r="QQN311" s="271"/>
      <c r="QQO311" s="275"/>
      <c r="QQP311" s="271"/>
      <c r="QQQ311" s="275"/>
      <c r="QQR311" s="271"/>
      <c r="QQS311" s="275"/>
      <c r="QQT311" s="271"/>
      <c r="QQU311" s="275"/>
      <c r="QQV311" s="271"/>
      <c r="QQW311" s="275"/>
      <c r="QQX311" s="271"/>
      <c r="QQY311" s="275"/>
      <c r="QQZ311" s="271"/>
      <c r="QRA311" s="275"/>
      <c r="QRB311" s="271"/>
      <c r="QRC311" s="275"/>
      <c r="QRD311" s="271"/>
      <c r="QRE311" s="275"/>
      <c r="QRF311" s="271"/>
      <c r="QRG311" s="275"/>
      <c r="QRH311" s="271"/>
      <c r="QRI311" s="275"/>
      <c r="QRJ311" s="271"/>
      <c r="QRK311" s="275"/>
      <c r="QRL311" s="271"/>
      <c r="QRM311" s="275"/>
      <c r="QRN311" s="271"/>
      <c r="QRO311" s="275"/>
      <c r="QRP311" s="271"/>
      <c r="QRQ311" s="275"/>
      <c r="QRR311" s="271"/>
      <c r="QRS311" s="275"/>
      <c r="QRT311" s="271"/>
      <c r="QRU311" s="275"/>
      <c r="QRV311" s="271"/>
      <c r="QRW311" s="275"/>
      <c r="QRX311" s="271"/>
      <c r="QRY311" s="275"/>
      <c r="QRZ311" s="271"/>
      <c r="QSA311" s="275"/>
      <c r="QSB311" s="271"/>
      <c r="QSC311" s="275"/>
      <c r="QSD311" s="271"/>
      <c r="QSE311" s="275"/>
      <c r="QSF311" s="271"/>
      <c r="QSG311" s="275"/>
      <c r="QSH311" s="271"/>
      <c r="QSI311" s="275"/>
      <c r="QSJ311" s="271"/>
      <c r="QSK311" s="275"/>
      <c r="QSL311" s="271"/>
      <c r="QSM311" s="275"/>
      <c r="QSN311" s="271"/>
      <c r="QSO311" s="275"/>
      <c r="QSP311" s="271"/>
      <c r="QSQ311" s="275"/>
      <c r="QSR311" s="271"/>
      <c r="QSS311" s="275"/>
      <c r="QST311" s="271"/>
      <c r="QSU311" s="275"/>
      <c r="QSV311" s="271"/>
      <c r="QSW311" s="275"/>
      <c r="QSX311" s="271"/>
      <c r="QSY311" s="275"/>
      <c r="QSZ311" s="271"/>
      <c r="QTA311" s="275"/>
      <c r="QTB311" s="271"/>
      <c r="QTC311" s="275"/>
      <c r="QTD311" s="271"/>
      <c r="QTE311" s="275"/>
      <c r="QTF311" s="271"/>
      <c r="QTG311" s="275"/>
      <c r="QTH311" s="271"/>
      <c r="QTI311" s="275"/>
      <c r="QTJ311" s="271"/>
      <c r="QTK311" s="275"/>
      <c r="QTL311" s="271"/>
      <c r="QTM311" s="275"/>
      <c r="QTN311" s="271"/>
      <c r="QTO311" s="275"/>
      <c r="QTP311" s="271"/>
      <c r="QTQ311" s="275"/>
      <c r="QTR311" s="271"/>
      <c r="QTS311" s="275"/>
      <c r="QTT311" s="271"/>
      <c r="QTU311" s="275"/>
      <c r="QTV311" s="271"/>
      <c r="QTW311" s="275"/>
      <c r="QTX311" s="271"/>
      <c r="QTY311" s="275"/>
      <c r="QTZ311" s="271"/>
      <c r="QUA311" s="275"/>
      <c r="QUB311" s="271"/>
      <c r="QUC311" s="275"/>
      <c r="QUD311" s="271"/>
      <c r="QUE311" s="275"/>
      <c r="QUF311" s="271"/>
      <c r="QUG311" s="275"/>
      <c r="QUH311" s="271"/>
      <c r="QUI311" s="275"/>
      <c r="QUJ311" s="271"/>
      <c r="QUK311" s="275"/>
      <c r="QUL311" s="271"/>
      <c r="QUM311" s="275"/>
      <c r="QUN311" s="271"/>
      <c r="QUO311" s="275"/>
      <c r="QUP311" s="271"/>
      <c r="QUQ311" s="275"/>
      <c r="QUR311" s="271"/>
      <c r="QUS311" s="275"/>
      <c r="QUT311" s="271"/>
      <c r="QUU311" s="275"/>
      <c r="QUV311" s="271"/>
      <c r="QUW311" s="275"/>
      <c r="QUX311" s="271"/>
      <c r="QUY311" s="275"/>
      <c r="QUZ311" s="271"/>
      <c r="QVA311" s="275"/>
      <c r="QVB311" s="271"/>
      <c r="QVC311" s="275"/>
      <c r="QVD311" s="271"/>
      <c r="QVE311" s="275"/>
      <c r="QVF311" s="271"/>
      <c r="QVG311" s="275"/>
      <c r="QVH311" s="271"/>
      <c r="QVI311" s="275"/>
      <c r="QVJ311" s="271"/>
      <c r="QVK311" s="275"/>
      <c r="QVL311" s="271"/>
      <c r="QVM311" s="275"/>
      <c r="QVN311" s="271"/>
      <c r="QVO311" s="275"/>
      <c r="QVP311" s="271"/>
      <c r="QVQ311" s="275"/>
      <c r="QVR311" s="271"/>
      <c r="QVS311" s="275"/>
      <c r="QVT311" s="271"/>
      <c r="QVU311" s="275"/>
      <c r="QVV311" s="271"/>
      <c r="QVW311" s="275"/>
      <c r="QVX311" s="271"/>
      <c r="QVY311" s="275"/>
      <c r="QVZ311" s="271"/>
      <c r="QWA311" s="275"/>
      <c r="QWB311" s="271"/>
      <c r="QWC311" s="275"/>
      <c r="QWD311" s="271"/>
      <c r="QWE311" s="275"/>
      <c r="QWF311" s="271"/>
      <c r="QWG311" s="275"/>
      <c r="QWH311" s="271"/>
      <c r="QWI311" s="275"/>
      <c r="QWJ311" s="271"/>
      <c r="QWK311" s="275"/>
      <c r="QWL311" s="271"/>
      <c r="QWM311" s="275"/>
      <c r="QWN311" s="271"/>
      <c r="QWO311" s="275"/>
      <c r="QWP311" s="271"/>
      <c r="QWQ311" s="275"/>
      <c r="QWR311" s="271"/>
      <c r="QWS311" s="275"/>
      <c r="QWT311" s="271"/>
      <c r="QWU311" s="275"/>
      <c r="QWV311" s="271"/>
      <c r="QWW311" s="275"/>
      <c r="QWX311" s="271"/>
      <c r="QWY311" s="275"/>
      <c r="QWZ311" s="271"/>
      <c r="QXA311" s="275"/>
      <c r="QXB311" s="271"/>
      <c r="QXC311" s="275"/>
      <c r="QXD311" s="271"/>
      <c r="QXE311" s="275"/>
      <c r="QXF311" s="271"/>
      <c r="QXG311" s="275"/>
      <c r="QXH311" s="271"/>
      <c r="QXI311" s="275"/>
      <c r="QXJ311" s="271"/>
      <c r="QXK311" s="275"/>
      <c r="QXL311" s="271"/>
      <c r="QXM311" s="275"/>
      <c r="QXN311" s="271"/>
      <c r="QXO311" s="275"/>
      <c r="QXP311" s="271"/>
      <c r="QXQ311" s="275"/>
      <c r="QXR311" s="271"/>
      <c r="QXS311" s="275"/>
      <c r="QXT311" s="271"/>
      <c r="QXU311" s="275"/>
      <c r="QXV311" s="271"/>
      <c r="QXW311" s="275"/>
      <c r="QXX311" s="271"/>
      <c r="QXY311" s="275"/>
      <c r="QXZ311" s="271"/>
      <c r="QYA311" s="275"/>
      <c r="QYB311" s="271"/>
      <c r="QYC311" s="275"/>
      <c r="QYD311" s="271"/>
      <c r="QYE311" s="275"/>
      <c r="QYF311" s="271"/>
      <c r="QYG311" s="275"/>
      <c r="QYH311" s="271"/>
      <c r="QYI311" s="275"/>
      <c r="QYJ311" s="271"/>
      <c r="QYK311" s="275"/>
      <c r="QYL311" s="271"/>
      <c r="QYM311" s="275"/>
      <c r="QYN311" s="271"/>
      <c r="QYO311" s="275"/>
      <c r="QYP311" s="271"/>
      <c r="QYQ311" s="275"/>
      <c r="QYR311" s="271"/>
      <c r="QYS311" s="275"/>
      <c r="QYT311" s="271"/>
      <c r="QYU311" s="275"/>
      <c r="QYV311" s="271"/>
      <c r="QYW311" s="275"/>
      <c r="QYX311" s="271"/>
      <c r="QYY311" s="275"/>
      <c r="QYZ311" s="271"/>
      <c r="QZA311" s="275"/>
      <c r="QZB311" s="271"/>
      <c r="QZC311" s="275"/>
      <c r="QZD311" s="271"/>
      <c r="QZE311" s="275"/>
      <c r="QZF311" s="271"/>
      <c r="QZG311" s="275"/>
      <c r="QZH311" s="271"/>
      <c r="QZI311" s="275"/>
      <c r="QZJ311" s="271"/>
      <c r="QZK311" s="275"/>
      <c r="QZL311" s="271"/>
      <c r="QZM311" s="275"/>
      <c r="QZN311" s="271"/>
      <c r="QZO311" s="275"/>
      <c r="QZP311" s="271"/>
      <c r="QZQ311" s="275"/>
      <c r="QZR311" s="271"/>
      <c r="QZS311" s="275"/>
      <c r="QZT311" s="271"/>
      <c r="QZU311" s="275"/>
      <c r="QZV311" s="271"/>
      <c r="QZW311" s="275"/>
      <c r="QZX311" s="271"/>
      <c r="QZY311" s="275"/>
      <c r="QZZ311" s="271"/>
      <c r="RAA311" s="275"/>
      <c r="RAB311" s="271"/>
      <c r="RAC311" s="275"/>
      <c r="RAD311" s="271"/>
      <c r="RAE311" s="275"/>
      <c r="RAF311" s="271"/>
      <c r="RAG311" s="275"/>
      <c r="RAH311" s="271"/>
      <c r="RAI311" s="275"/>
      <c r="RAJ311" s="271"/>
      <c r="RAK311" s="275"/>
      <c r="RAL311" s="271"/>
      <c r="RAM311" s="275"/>
      <c r="RAN311" s="271"/>
      <c r="RAO311" s="275"/>
      <c r="RAP311" s="271"/>
      <c r="RAQ311" s="275"/>
      <c r="RAR311" s="271"/>
      <c r="RAS311" s="275"/>
      <c r="RAT311" s="271"/>
      <c r="RAU311" s="275"/>
      <c r="RAV311" s="271"/>
      <c r="RAW311" s="275"/>
      <c r="RAX311" s="271"/>
      <c r="RAY311" s="275"/>
      <c r="RAZ311" s="271"/>
      <c r="RBA311" s="275"/>
      <c r="RBB311" s="271"/>
      <c r="RBC311" s="275"/>
      <c r="RBD311" s="271"/>
      <c r="RBE311" s="275"/>
      <c r="RBF311" s="271"/>
      <c r="RBG311" s="275"/>
      <c r="RBH311" s="271"/>
      <c r="RBI311" s="275"/>
      <c r="RBJ311" s="271"/>
      <c r="RBK311" s="275"/>
      <c r="RBL311" s="271"/>
      <c r="RBM311" s="275"/>
      <c r="RBN311" s="271"/>
      <c r="RBO311" s="275"/>
      <c r="RBP311" s="271"/>
      <c r="RBQ311" s="275"/>
      <c r="RBR311" s="271"/>
      <c r="RBS311" s="275"/>
      <c r="RBT311" s="271"/>
      <c r="RBU311" s="275"/>
      <c r="RBV311" s="271"/>
      <c r="RBW311" s="275"/>
      <c r="RBX311" s="271"/>
      <c r="RBY311" s="275"/>
      <c r="RBZ311" s="271"/>
      <c r="RCA311" s="275"/>
      <c r="RCB311" s="271"/>
      <c r="RCC311" s="275"/>
      <c r="RCD311" s="271"/>
      <c r="RCE311" s="275"/>
      <c r="RCF311" s="271"/>
      <c r="RCG311" s="275"/>
      <c r="RCH311" s="271"/>
      <c r="RCI311" s="275"/>
      <c r="RCJ311" s="271"/>
      <c r="RCK311" s="275"/>
      <c r="RCL311" s="271"/>
      <c r="RCM311" s="275"/>
      <c r="RCN311" s="271"/>
      <c r="RCO311" s="275"/>
      <c r="RCP311" s="271"/>
      <c r="RCQ311" s="275"/>
      <c r="RCR311" s="271"/>
      <c r="RCS311" s="275"/>
      <c r="RCT311" s="271"/>
      <c r="RCU311" s="275"/>
      <c r="RCV311" s="271"/>
      <c r="RCW311" s="275"/>
      <c r="RCX311" s="271"/>
      <c r="RCY311" s="275"/>
      <c r="RCZ311" s="271"/>
      <c r="RDA311" s="275"/>
      <c r="RDB311" s="271"/>
      <c r="RDC311" s="275"/>
      <c r="RDD311" s="271"/>
      <c r="RDE311" s="275"/>
      <c r="RDF311" s="271"/>
      <c r="RDG311" s="275"/>
      <c r="RDH311" s="271"/>
      <c r="RDI311" s="275"/>
      <c r="RDJ311" s="271"/>
      <c r="RDK311" s="275"/>
      <c r="RDL311" s="271"/>
      <c r="RDM311" s="275"/>
      <c r="RDN311" s="271"/>
      <c r="RDO311" s="275"/>
      <c r="RDP311" s="271"/>
      <c r="RDQ311" s="275"/>
      <c r="RDR311" s="271"/>
      <c r="RDS311" s="275"/>
      <c r="RDT311" s="271"/>
      <c r="RDU311" s="275"/>
      <c r="RDV311" s="271"/>
      <c r="RDW311" s="275"/>
      <c r="RDX311" s="271"/>
      <c r="RDY311" s="275"/>
      <c r="RDZ311" s="271"/>
      <c r="REA311" s="275"/>
      <c r="REB311" s="271"/>
      <c r="REC311" s="275"/>
      <c r="RED311" s="271"/>
      <c r="REE311" s="275"/>
      <c r="REF311" s="271"/>
      <c r="REG311" s="275"/>
      <c r="REH311" s="271"/>
      <c r="REI311" s="275"/>
      <c r="REJ311" s="271"/>
      <c r="REK311" s="275"/>
      <c r="REL311" s="271"/>
      <c r="REM311" s="275"/>
      <c r="REN311" s="271"/>
      <c r="REO311" s="275"/>
      <c r="REP311" s="271"/>
      <c r="REQ311" s="275"/>
      <c r="RER311" s="271"/>
      <c r="RES311" s="275"/>
      <c r="RET311" s="271"/>
      <c r="REU311" s="275"/>
      <c r="REV311" s="271"/>
      <c r="REW311" s="275"/>
      <c r="REX311" s="271"/>
      <c r="REY311" s="275"/>
      <c r="REZ311" s="271"/>
      <c r="RFA311" s="275"/>
      <c r="RFB311" s="271"/>
      <c r="RFC311" s="275"/>
      <c r="RFD311" s="271"/>
      <c r="RFE311" s="275"/>
      <c r="RFF311" s="271"/>
      <c r="RFG311" s="275"/>
      <c r="RFH311" s="271"/>
      <c r="RFI311" s="275"/>
      <c r="RFJ311" s="271"/>
      <c r="RFK311" s="275"/>
      <c r="RFL311" s="271"/>
      <c r="RFM311" s="275"/>
      <c r="RFN311" s="271"/>
      <c r="RFO311" s="275"/>
      <c r="RFP311" s="271"/>
      <c r="RFQ311" s="275"/>
      <c r="RFR311" s="271"/>
      <c r="RFS311" s="275"/>
      <c r="RFT311" s="271"/>
      <c r="RFU311" s="275"/>
      <c r="RFV311" s="271"/>
      <c r="RFW311" s="275"/>
      <c r="RFX311" s="271"/>
      <c r="RFY311" s="275"/>
      <c r="RFZ311" s="271"/>
      <c r="RGA311" s="275"/>
      <c r="RGB311" s="271"/>
      <c r="RGC311" s="275"/>
      <c r="RGD311" s="271"/>
      <c r="RGE311" s="275"/>
      <c r="RGF311" s="271"/>
      <c r="RGG311" s="275"/>
      <c r="RGH311" s="271"/>
      <c r="RGI311" s="275"/>
      <c r="RGJ311" s="271"/>
      <c r="RGK311" s="275"/>
      <c r="RGL311" s="271"/>
      <c r="RGM311" s="275"/>
      <c r="RGN311" s="271"/>
      <c r="RGO311" s="275"/>
      <c r="RGP311" s="271"/>
      <c r="RGQ311" s="275"/>
      <c r="RGR311" s="271"/>
      <c r="RGS311" s="275"/>
      <c r="RGT311" s="271"/>
      <c r="RGU311" s="275"/>
      <c r="RGV311" s="271"/>
      <c r="RGW311" s="275"/>
      <c r="RGX311" s="271"/>
      <c r="RGY311" s="275"/>
      <c r="RGZ311" s="271"/>
      <c r="RHA311" s="275"/>
      <c r="RHB311" s="271"/>
      <c r="RHC311" s="275"/>
      <c r="RHD311" s="271"/>
      <c r="RHE311" s="275"/>
      <c r="RHF311" s="271"/>
      <c r="RHG311" s="275"/>
      <c r="RHH311" s="271"/>
      <c r="RHI311" s="275"/>
      <c r="RHJ311" s="271"/>
      <c r="RHK311" s="275"/>
      <c r="RHL311" s="271"/>
      <c r="RHM311" s="275"/>
      <c r="RHN311" s="271"/>
      <c r="RHO311" s="275"/>
      <c r="RHP311" s="271"/>
      <c r="RHQ311" s="275"/>
      <c r="RHR311" s="271"/>
      <c r="RHS311" s="275"/>
      <c r="RHT311" s="271"/>
      <c r="RHU311" s="275"/>
      <c r="RHV311" s="271"/>
      <c r="RHW311" s="275"/>
      <c r="RHX311" s="271"/>
      <c r="RHY311" s="275"/>
      <c r="RHZ311" s="271"/>
      <c r="RIA311" s="275"/>
      <c r="RIB311" s="271"/>
      <c r="RIC311" s="275"/>
      <c r="RID311" s="271"/>
      <c r="RIE311" s="275"/>
      <c r="RIF311" s="271"/>
      <c r="RIG311" s="275"/>
      <c r="RIH311" s="271"/>
      <c r="RII311" s="275"/>
      <c r="RIJ311" s="271"/>
      <c r="RIK311" s="275"/>
      <c r="RIL311" s="271"/>
      <c r="RIM311" s="275"/>
      <c r="RIN311" s="271"/>
      <c r="RIO311" s="275"/>
      <c r="RIP311" s="271"/>
      <c r="RIQ311" s="275"/>
      <c r="RIR311" s="271"/>
      <c r="RIS311" s="275"/>
      <c r="RIT311" s="271"/>
      <c r="RIU311" s="275"/>
      <c r="RIV311" s="271"/>
      <c r="RIW311" s="275"/>
      <c r="RIX311" s="271"/>
      <c r="RIY311" s="275"/>
      <c r="RIZ311" s="271"/>
      <c r="RJA311" s="275"/>
      <c r="RJB311" s="271"/>
      <c r="RJC311" s="275"/>
      <c r="RJD311" s="271"/>
      <c r="RJE311" s="275"/>
      <c r="RJF311" s="271"/>
      <c r="RJG311" s="275"/>
      <c r="RJH311" s="271"/>
      <c r="RJI311" s="275"/>
      <c r="RJJ311" s="271"/>
      <c r="RJK311" s="275"/>
      <c r="RJL311" s="271"/>
      <c r="RJM311" s="275"/>
      <c r="RJN311" s="271"/>
      <c r="RJO311" s="275"/>
      <c r="RJP311" s="271"/>
      <c r="RJQ311" s="275"/>
      <c r="RJR311" s="271"/>
      <c r="RJS311" s="275"/>
      <c r="RJT311" s="271"/>
      <c r="RJU311" s="275"/>
      <c r="RJV311" s="271"/>
      <c r="RJW311" s="275"/>
      <c r="RJX311" s="271"/>
      <c r="RJY311" s="275"/>
      <c r="RJZ311" s="271"/>
      <c r="RKA311" s="275"/>
      <c r="RKB311" s="271"/>
      <c r="RKC311" s="275"/>
      <c r="RKD311" s="271"/>
      <c r="RKE311" s="275"/>
      <c r="RKF311" s="271"/>
      <c r="RKG311" s="275"/>
      <c r="RKH311" s="271"/>
      <c r="RKI311" s="275"/>
      <c r="RKJ311" s="271"/>
      <c r="RKK311" s="275"/>
      <c r="RKL311" s="271"/>
      <c r="RKM311" s="275"/>
      <c r="RKN311" s="271"/>
      <c r="RKO311" s="275"/>
      <c r="RKP311" s="271"/>
      <c r="RKQ311" s="275"/>
      <c r="RKR311" s="271"/>
      <c r="RKS311" s="275"/>
      <c r="RKT311" s="271"/>
      <c r="RKU311" s="275"/>
      <c r="RKV311" s="271"/>
      <c r="RKW311" s="275"/>
      <c r="RKX311" s="271"/>
      <c r="RKY311" s="275"/>
      <c r="RKZ311" s="271"/>
      <c r="RLA311" s="275"/>
      <c r="RLB311" s="271"/>
      <c r="RLC311" s="275"/>
      <c r="RLD311" s="271"/>
      <c r="RLE311" s="275"/>
      <c r="RLF311" s="271"/>
      <c r="RLG311" s="275"/>
      <c r="RLH311" s="271"/>
      <c r="RLI311" s="275"/>
      <c r="RLJ311" s="271"/>
      <c r="RLK311" s="275"/>
      <c r="RLL311" s="271"/>
      <c r="RLM311" s="275"/>
      <c r="RLN311" s="271"/>
      <c r="RLO311" s="275"/>
      <c r="RLP311" s="271"/>
      <c r="RLQ311" s="275"/>
      <c r="RLR311" s="271"/>
      <c r="RLS311" s="275"/>
      <c r="RLT311" s="271"/>
      <c r="RLU311" s="275"/>
      <c r="RLV311" s="271"/>
      <c r="RLW311" s="275"/>
      <c r="RLX311" s="271"/>
      <c r="RLY311" s="275"/>
      <c r="RLZ311" s="271"/>
      <c r="RMA311" s="275"/>
      <c r="RMB311" s="271"/>
      <c r="RMC311" s="275"/>
      <c r="RMD311" s="271"/>
      <c r="RME311" s="275"/>
      <c r="RMF311" s="271"/>
      <c r="RMG311" s="275"/>
      <c r="RMH311" s="271"/>
      <c r="RMI311" s="275"/>
      <c r="RMJ311" s="271"/>
      <c r="RMK311" s="275"/>
      <c r="RML311" s="271"/>
      <c r="RMM311" s="275"/>
      <c r="RMN311" s="271"/>
      <c r="RMO311" s="275"/>
      <c r="RMP311" s="271"/>
      <c r="RMQ311" s="275"/>
      <c r="RMR311" s="271"/>
      <c r="RMS311" s="275"/>
      <c r="RMT311" s="271"/>
      <c r="RMU311" s="275"/>
      <c r="RMV311" s="271"/>
      <c r="RMW311" s="275"/>
      <c r="RMX311" s="271"/>
      <c r="RMY311" s="275"/>
      <c r="RMZ311" s="271"/>
      <c r="RNA311" s="275"/>
      <c r="RNB311" s="271"/>
      <c r="RNC311" s="275"/>
      <c r="RND311" s="271"/>
      <c r="RNE311" s="275"/>
      <c r="RNF311" s="271"/>
      <c r="RNG311" s="275"/>
      <c r="RNH311" s="271"/>
      <c r="RNI311" s="275"/>
      <c r="RNJ311" s="271"/>
      <c r="RNK311" s="275"/>
      <c r="RNL311" s="271"/>
      <c r="RNM311" s="275"/>
      <c r="RNN311" s="271"/>
      <c r="RNO311" s="275"/>
      <c r="RNP311" s="271"/>
      <c r="RNQ311" s="275"/>
      <c r="RNR311" s="271"/>
      <c r="RNS311" s="275"/>
      <c r="RNT311" s="271"/>
      <c r="RNU311" s="275"/>
      <c r="RNV311" s="271"/>
      <c r="RNW311" s="275"/>
      <c r="RNX311" s="271"/>
      <c r="RNY311" s="275"/>
      <c r="RNZ311" s="271"/>
      <c r="ROA311" s="275"/>
      <c r="ROB311" s="271"/>
      <c r="ROC311" s="275"/>
      <c r="ROD311" s="271"/>
      <c r="ROE311" s="275"/>
      <c r="ROF311" s="271"/>
      <c r="ROG311" s="275"/>
      <c r="ROH311" s="271"/>
      <c r="ROI311" s="275"/>
      <c r="ROJ311" s="271"/>
      <c r="ROK311" s="275"/>
      <c r="ROL311" s="271"/>
      <c r="ROM311" s="275"/>
      <c r="RON311" s="271"/>
      <c r="ROO311" s="275"/>
      <c r="ROP311" s="271"/>
      <c r="ROQ311" s="275"/>
      <c r="ROR311" s="271"/>
      <c r="ROS311" s="275"/>
      <c r="ROT311" s="271"/>
      <c r="ROU311" s="275"/>
      <c r="ROV311" s="271"/>
      <c r="ROW311" s="275"/>
      <c r="ROX311" s="271"/>
      <c r="ROY311" s="275"/>
      <c r="ROZ311" s="271"/>
      <c r="RPA311" s="275"/>
      <c r="RPB311" s="271"/>
      <c r="RPC311" s="275"/>
      <c r="RPD311" s="271"/>
      <c r="RPE311" s="275"/>
      <c r="RPF311" s="271"/>
      <c r="RPG311" s="275"/>
      <c r="RPH311" s="271"/>
      <c r="RPI311" s="275"/>
      <c r="RPJ311" s="271"/>
      <c r="RPK311" s="275"/>
      <c r="RPL311" s="271"/>
      <c r="RPM311" s="275"/>
      <c r="RPN311" s="271"/>
      <c r="RPO311" s="275"/>
      <c r="RPP311" s="271"/>
      <c r="RPQ311" s="275"/>
      <c r="RPR311" s="271"/>
      <c r="RPS311" s="275"/>
      <c r="RPT311" s="271"/>
      <c r="RPU311" s="275"/>
      <c r="RPV311" s="271"/>
      <c r="RPW311" s="275"/>
      <c r="RPX311" s="271"/>
      <c r="RPY311" s="275"/>
      <c r="RPZ311" s="271"/>
      <c r="RQA311" s="275"/>
      <c r="RQB311" s="271"/>
      <c r="RQC311" s="275"/>
      <c r="RQD311" s="271"/>
      <c r="RQE311" s="275"/>
      <c r="RQF311" s="271"/>
      <c r="RQG311" s="275"/>
      <c r="RQH311" s="271"/>
      <c r="RQI311" s="275"/>
      <c r="RQJ311" s="271"/>
      <c r="RQK311" s="275"/>
      <c r="RQL311" s="271"/>
      <c r="RQM311" s="275"/>
      <c r="RQN311" s="271"/>
      <c r="RQO311" s="275"/>
      <c r="RQP311" s="271"/>
      <c r="RQQ311" s="275"/>
      <c r="RQR311" s="271"/>
      <c r="RQS311" s="275"/>
      <c r="RQT311" s="271"/>
      <c r="RQU311" s="275"/>
      <c r="RQV311" s="271"/>
      <c r="RQW311" s="275"/>
      <c r="RQX311" s="271"/>
      <c r="RQY311" s="275"/>
      <c r="RQZ311" s="271"/>
      <c r="RRA311" s="275"/>
      <c r="RRB311" s="271"/>
      <c r="RRC311" s="275"/>
      <c r="RRD311" s="271"/>
      <c r="RRE311" s="275"/>
      <c r="RRF311" s="271"/>
      <c r="RRG311" s="275"/>
      <c r="RRH311" s="271"/>
      <c r="RRI311" s="275"/>
      <c r="RRJ311" s="271"/>
      <c r="RRK311" s="275"/>
      <c r="RRL311" s="271"/>
      <c r="RRM311" s="275"/>
      <c r="RRN311" s="271"/>
      <c r="RRO311" s="275"/>
      <c r="RRP311" s="271"/>
      <c r="RRQ311" s="275"/>
      <c r="RRR311" s="271"/>
      <c r="RRS311" s="275"/>
      <c r="RRT311" s="271"/>
      <c r="RRU311" s="275"/>
      <c r="RRV311" s="271"/>
      <c r="RRW311" s="275"/>
      <c r="RRX311" s="271"/>
      <c r="RRY311" s="275"/>
      <c r="RRZ311" s="271"/>
      <c r="RSA311" s="275"/>
      <c r="RSB311" s="271"/>
      <c r="RSC311" s="275"/>
      <c r="RSD311" s="271"/>
      <c r="RSE311" s="275"/>
      <c r="RSF311" s="271"/>
      <c r="RSG311" s="275"/>
      <c r="RSH311" s="271"/>
      <c r="RSI311" s="275"/>
      <c r="RSJ311" s="271"/>
      <c r="RSK311" s="275"/>
      <c r="RSL311" s="271"/>
      <c r="RSM311" s="275"/>
      <c r="RSN311" s="271"/>
      <c r="RSO311" s="275"/>
      <c r="RSP311" s="271"/>
      <c r="RSQ311" s="275"/>
      <c r="RSR311" s="271"/>
      <c r="RSS311" s="275"/>
      <c r="RST311" s="271"/>
      <c r="RSU311" s="275"/>
      <c r="RSV311" s="271"/>
      <c r="RSW311" s="275"/>
      <c r="RSX311" s="271"/>
      <c r="RSY311" s="275"/>
      <c r="RSZ311" s="271"/>
      <c r="RTA311" s="275"/>
      <c r="RTB311" s="271"/>
      <c r="RTC311" s="275"/>
      <c r="RTD311" s="271"/>
      <c r="RTE311" s="275"/>
      <c r="RTF311" s="271"/>
      <c r="RTG311" s="275"/>
      <c r="RTH311" s="271"/>
      <c r="RTI311" s="275"/>
      <c r="RTJ311" s="271"/>
      <c r="RTK311" s="275"/>
      <c r="RTL311" s="271"/>
      <c r="RTM311" s="275"/>
      <c r="RTN311" s="271"/>
      <c r="RTO311" s="275"/>
      <c r="RTP311" s="271"/>
      <c r="RTQ311" s="275"/>
      <c r="RTR311" s="271"/>
      <c r="RTS311" s="275"/>
      <c r="RTT311" s="271"/>
      <c r="RTU311" s="275"/>
      <c r="RTV311" s="271"/>
      <c r="RTW311" s="275"/>
      <c r="RTX311" s="271"/>
      <c r="RTY311" s="275"/>
      <c r="RTZ311" s="271"/>
      <c r="RUA311" s="275"/>
      <c r="RUB311" s="271"/>
      <c r="RUC311" s="275"/>
      <c r="RUD311" s="271"/>
      <c r="RUE311" s="275"/>
      <c r="RUF311" s="271"/>
      <c r="RUG311" s="275"/>
      <c r="RUH311" s="271"/>
      <c r="RUI311" s="275"/>
      <c r="RUJ311" s="271"/>
      <c r="RUK311" s="275"/>
      <c r="RUL311" s="271"/>
      <c r="RUM311" s="275"/>
      <c r="RUN311" s="271"/>
      <c r="RUO311" s="275"/>
      <c r="RUP311" s="271"/>
      <c r="RUQ311" s="275"/>
      <c r="RUR311" s="271"/>
      <c r="RUS311" s="275"/>
      <c r="RUT311" s="271"/>
      <c r="RUU311" s="275"/>
      <c r="RUV311" s="271"/>
      <c r="RUW311" s="275"/>
      <c r="RUX311" s="271"/>
      <c r="RUY311" s="275"/>
      <c r="RUZ311" s="271"/>
      <c r="RVA311" s="275"/>
      <c r="RVB311" s="271"/>
      <c r="RVC311" s="275"/>
      <c r="RVD311" s="271"/>
      <c r="RVE311" s="275"/>
      <c r="RVF311" s="271"/>
      <c r="RVG311" s="275"/>
      <c r="RVH311" s="271"/>
      <c r="RVI311" s="275"/>
      <c r="RVJ311" s="271"/>
      <c r="RVK311" s="275"/>
      <c r="RVL311" s="271"/>
      <c r="RVM311" s="275"/>
      <c r="RVN311" s="271"/>
      <c r="RVO311" s="275"/>
      <c r="RVP311" s="271"/>
      <c r="RVQ311" s="275"/>
      <c r="RVR311" s="271"/>
      <c r="RVS311" s="275"/>
      <c r="RVT311" s="271"/>
      <c r="RVU311" s="275"/>
      <c r="RVV311" s="271"/>
      <c r="RVW311" s="275"/>
      <c r="RVX311" s="271"/>
      <c r="RVY311" s="275"/>
      <c r="RVZ311" s="271"/>
      <c r="RWA311" s="275"/>
      <c r="RWB311" s="271"/>
      <c r="RWC311" s="275"/>
      <c r="RWD311" s="271"/>
      <c r="RWE311" s="275"/>
      <c r="RWF311" s="271"/>
      <c r="RWG311" s="275"/>
      <c r="RWH311" s="271"/>
      <c r="RWI311" s="275"/>
      <c r="RWJ311" s="271"/>
      <c r="RWK311" s="275"/>
      <c r="RWL311" s="271"/>
      <c r="RWM311" s="275"/>
      <c r="RWN311" s="271"/>
      <c r="RWO311" s="275"/>
      <c r="RWP311" s="271"/>
      <c r="RWQ311" s="275"/>
      <c r="RWR311" s="271"/>
      <c r="RWS311" s="275"/>
      <c r="RWT311" s="271"/>
      <c r="RWU311" s="275"/>
      <c r="RWV311" s="271"/>
      <c r="RWW311" s="275"/>
      <c r="RWX311" s="271"/>
      <c r="RWY311" s="275"/>
      <c r="RWZ311" s="271"/>
      <c r="RXA311" s="275"/>
      <c r="RXB311" s="271"/>
      <c r="RXC311" s="275"/>
      <c r="RXD311" s="271"/>
      <c r="RXE311" s="275"/>
      <c r="RXF311" s="271"/>
      <c r="RXG311" s="275"/>
      <c r="RXH311" s="271"/>
      <c r="RXI311" s="275"/>
      <c r="RXJ311" s="271"/>
      <c r="RXK311" s="275"/>
      <c r="RXL311" s="271"/>
      <c r="RXM311" s="275"/>
      <c r="RXN311" s="271"/>
      <c r="RXO311" s="275"/>
      <c r="RXP311" s="271"/>
      <c r="RXQ311" s="275"/>
      <c r="RXR311" s="271"/>
      <c r="RXS311" s="275"/>
      <c r="RXT311" s="271"/>
      <c r="RXU311" s="275"/>
      <c r="RXV311" s="271"/>
      <c r="RXW311" s="275"/>
      <c r="RXX311" s="271"/>
      <c r="RXY311" s="275"/>
      <c r="RXZ311" s="271"/>
      <c r="RYA311" s="275"/>
      <c r="RYB311" s="271"/>
      <c r="RYC311" s="275"/>
      <c r="RYD311" s="271"/>
      <c r="RYE311" s="275"/>
      <c r="RYF311" s="271"/>
      <c r="RYG311" s="275"/>
      <c r="RYH311" s="271"/>
      <c r="RYI311" s="275"/>
      <c r="RYJ311" s="271"/>
      <c r="RYK311" s="275"/>
      <c r="RYL311" s="271"/>
      <c r="RYM311" s="275"/>
      <c r="RYN311" s="271"/>
      <c r="RYO311" s="275"/>
      <c r="RYP311" s="271"/>
      <c r="RYQ311" s="275"/>
      <c r="RYR311" s="271"/>
      <c r="RYS311" s="275"/>
      <c r="RYT311" s="271"/>
      <c r="RYU311" s="275"/>
      <c r="RYV311" s="271"/>
      <c r="RYW311" s="275"/>
      <c r="RYX311" s="271"/>
      <c r="RYY311" s="275"/>
      <c r="RYZ311" s="271"/>
      <c r="RZA311" s="275"/>
      <c r="RZB311" s="271"/>
      <c r="RZC311" s="275"/>
      <c r="RZD311" s="271"/>
      <c r="RZE311" s="275"/>
      <c r="RZF311" s="271"/>
      <c r="RZG311" s="275"/>
      <c r="RZH311" s="271"/>
      <c r="RZI311" s="275"/>
      <c r="RZJ311" s="271"/>
      <c r="RZK311" s="275"/>
      <c r="RZL311" s="271"/>
      <c r="RZM311" s="275"/>
      <c r="RZN311" s="271"/>
      <c r="RZO311" s="275"/>
      <c r="RZP311" s="271"/>
      <c r="RZQ311" s="275"/>
      <c r="RZR311" s="271"/>
      <c r="RZS311" s="275"/>
      <c r="RZT311" s="271"/>
      <c r="RZU311" s="275"/>
      <c r="RZV311" s="271"/>
      <c r="RZW311" s="275"/>
      <c r="RZX311" s="271"/>
      <c r="RZY311" s="275"/>
      <c r="RZZ311" s="271"/>
      <c r="SAA311" s="275"/>
      <c r="SAB311" s="271"/>
      <c r="SAC311" s="275"/>
      <c r="SAD311" s="271"/>
      <c r="SAE311" s="275"/>
      <c r="SAF311" s="271"/>
      <c r="SAG311" s="275"/>
      <c r="SAH311" s="271"/>
      <c r="SAI311" s="275"/>
      <c r="SAJ311" s="271"/>
      <c r="SAK311" s="275"/>
      <c r="SAL311" s="271"/>
      <c r="SAM311" s="275"/>
      <c r="SAN311" s="271"/>
      <c r="SAO311" s="275"/>
      <c r="SAP311" s="271"/>
      <c r="SAQ311" s="275"/>
      <c r="SAR311" s="271"/>
      <c r="SAS311" s="275"/>
      <c r="SAT311" s="271"/>
      <c r="SAU311" s="275"/>
      <c r="SAV311" s="271"/>
      <c r="SAW311" s="275"/>
      <c r="SAX311" s="271"/>
      <c r="SAY311" s="275"/>
      <c r="SAZ311" s="271"/>
      <c r="SBA311" s="275"/>
      <c r="SBB311" s="271"/>
      <c r="SBC311" s="275"/>
      <c r="SBD311" s="271"/>
      <c r="SBE311" s="275"/>
      <c r="SBF311" s="271"/>
      <c r="SBG311" s="275"/>
      <c r="SBH311" s="271"/>
      <c r="SBI311" s="275"/>
      <c r="SBJ311" s="271"/>
      <c r="SBK311" s="275"/>
      <c r="SBL311" s="271"/>
      <c r="SBM311" s="275"/>
      <c r="SBN311" s="271"/>
      <c r="SBO311" s="275"/>
      <c r="SBP311" s="271"/>
      <c r="SBQ311" s="275"/>
      <c r="SBR311" s="271"/>
      <c r="SBS311" s="275"/>
      <c r="SBT311" s="271"/>
      <c r="SBU311" s="275"/>
      <c r="SBV311" s="271"/>
      <c r="SBW311" s="275"/>
      <c r="SBX311" s="271"/>
      <c r="SBY311" s="275"/>
      <c r="SBZ311" s="271"/>
      <c r="SCA311" s="275"/>
      <c r="SCB311" s="271"/>
      <c r="SCC311" s="275"/>
      <c r="SCD311" s="271"/>
      <c r="SCE311" s="275"/>
      <c r="SCF311" s="271"/>
      <c r="SCG311" s="275"/>
      <c r="SCH311" s="271"/>
      <c r="SCI311" s="275"/>
      <c r="SCJ311" s="271"/>
      <c r="SCK311" s="275"/>
      <c r="SCL311" s="271"/>
      <c r="SCM311" s="275"/>
      <c r="SCN311" s="271"/>
      <c r="SCO311" s="275"/>
      <c r="SCP311" s="271"/>
      <c r="SCQ311" s="275"/>
      <c r="SCR311" s="271"/>
      <c r="SCS311" s="275"/>
      <c r="SCT311" s="271"/>
      <c r="SCU311" s="275"/>
      <c r="SCV311" s="271"/>
      <c r="SCW311" s="275"/>
      <c r="SCX311" s="271"/>
      <c r="SCY311" s="275"/>
      <c r="SCZ311" s="271"/>
      <c r="SDA311" s="275"/>
      <c r="SDB311" s="271"/>
      <c r="SDC311" s="275"/>
      <c r="SDD311" s="271"/>
      <c r="SDE311" s="275"/>
      <c r="SDF311" s="271"/>
      <c r="SDG311" s="275"/>
      <c r="SDH311" s="271"/>
      <c r="SDI311" s="275"/>
      <c r="SDJ311" s="271"/>
      <c r="SDK311" s="275"/>
      <c r="SDL311" s="271"/>
      <c r="SDM311" s="275"/>
      <c r="SDN311" s="271"/>
      <c r="SDO311" s="275"/>
      <c r="SDP311" s="271"/>
      <c r="SDQ311" s="275"/>
      <c r="SDR311" s="271"/>
      <c r="SDS311" s="275"/>
      <c r="SDT311" s="271"/>
      <c r="SDU311" s="275"/>
      <c r="SDV311" s="271"/>
      <c r="SDW311" s="275"/>
      <c r="SDX311" s="271"/>
      <c r="SDY311" s="275"/>
      <c r="SDZ311" s="271"/>
      <c r="SEA311" s="275"/>
      <c r="SEB311" s="271"/>
      <c r="SEC311" s="275"/>
      <c r="SED311" s="271"/>
      <c r="SEE311" s="275"/>
      <c r="SEF311" s="271"/>
      <c r="SEG311" s="275"/>
      <c r="SEH311" s="271"/>
      <c r="SEI311" s="275"/>
      <c r="SEJ311" s="271"/>
      <c r="SEK311" s="275"/>
      <c r="SEL311" s="271"/>
      <c r="SEM311" s="275"/>
      <c r="SEN311" s="271"/>
      <c r="SEO311" s="275"/>
      <c r="SEP311" s="271"/>
      <c r="SEQ311" s="275"/>
      <c r="SER311" s="271"/>
      <c r="SES311" s="275"/>
      <c r="SET311" s="271"/>
      <c r="SEU311" s="275"/>
      <c r="SEV311" s="271"/>
      <c r="SEW311" s="275"/>
      <c r="SEX311" s="271"/>
      <c r="SEY311" s="275"/>
      <c r="SEZ311" s="271"/>
      <c r="SFA311" s="275"/>
      <c r="SFB311" s="271"/>
      <c r="SFC311" s="275"/>
      <c r="SFD311" s="271"/>
      <c r="SFE311" s="275"/>
      <c r="SFF311" s="271"/>
      <c r="SFG311" s="275"/>
      <c r="SFH311" s="271"/>
      <c r="SFI311" s="275"/>
      <c r="SFJ311" s="271"/>
      <c r="SFK311" s="275"/>
      <c r="SFL311" s="271"/>
      <c r="SFM311" s="275"/>
      <c r="SFN311" s="271"/>
      <c r="SFO311" s="275"/>
      <c r="SFP311" s="271"/>
      <c r="SFQ311" s="275"/>
      <c r="SFR311" s="271"/>
      <c r="SFS311" s="275"/>
      <c r="SFT311" s="271"/>
      <c r="SFU311" s="275"/>
      <c r="SFV311" s="271"/>
      <c r="SFW311" s="275"/>
      <c r="SFX311" s="271"/>
      <c r="SFY311" s="275"/>
      <c r="SFZ311" s="271"/>
      <c r="SGA311" s="275"/>
      <c r="SGB311" s="271"/>
      <c r="SGC311" s="275"/>
      <c r="SGD311" s="271"/>
      <c r="SGE311" s="275"/>
      <c r="SGF311" s="271"/>
      <c r="SGG311" s="275"/>
      <c r="SGH311" s="271"/>
      <c r="SGI311" s="275"/>
      <c r="SGJ311" s="271"/>
      <c r="SGK311" s="275"/>
      <c r="SGL311" s="271"/>
      <c r="SGM311" s="275"/>
      <c r="SGN311" s="271"/>
      <c r="SGO311" s="275"/>
      <c r="SGP311" s="271"/>
      <c r="SGQ311" s="275"/>
      <c r="SGR311" s="271"/>
      <c r="SGS311" s="275"/>
      <c r="SGT311" s="271"/>
      <c r="SGU311" s="275"/>
      <c r="SGV311" s="271"/>
      <c r="SGW311" s="275"/>
      <c r="SGX311" s="271"/>
      <c r="SGY311" s="275"/>
      <c r="SGZ311" s="271"/>
      <c r="SHA311" s="275"/>
      <c r="SHB311" s="271"/>
      <c r="SHC311" s="275"/>
      <c r="SHD311" s="271"/>
      <c r="SHE311" s="275"/>
      <c r="SHF311" s="271"/>
      <c r="SHG311" s="275"/>
      <c r="SHH311" s="271"/>
      <c r="SHI311" s="275"/>
      <c r="SHJ311" s="271"/>
      <c r="SHK311" s="275"/>
      <c r="SHL311" s="271"/>
      <c r="SHM311" s="275"/>
      <c r="SHN311" s="271"/>
      <c r="SHO311" s="275"/>
      <c r="SHP311" s="271"/>
      <c r="SHQ311" s="275"/>
      <c r="SHR311" s="271"/>
      <c r="SHS311" s="275"/>
      <c r="SHT311" s="271"/>
      <c r="SHU311" s="275"/>
      <c r="SHV311" s="271"/>
      <c r="SHW311" s="275"/>
      <c r="SHX311" s="271"/>
      <c r="SHY311" s="275"/>
      <c r="SHZ311" s="271"/>
      <c r="SIA311" s="275"/>
      <c r="SIB311" s="271"/>
      <c r="SIC311" s="275"/>
      <c r="SID311" s="271"/>
      <c r="SIE311" s="275"/>
      <c r="SIF311" s="271"/>
      <c r="SIG311" s="275"/>
      <c r="SIH311" s="271"/>
      <c r="SII311" s="275"/>
      <c r="SIJ311" s="271"/>
      <c r="SIK311" s="275"/>
      <c r="SIL311" s="271"/>
      <c r="SIM311" s="275"/>
      <c r="SIN311" s="271"/>
      <c r="SIO311" s="275"/>
      <c r="SIP311" s="271"/>
      <c r="SIQ311" s="275"/>
      <c r="SIR311" s="271"/>
      <c r="SIS311" s="275"/>
      <c r="SIT311" s="271"/>
      <c r="SIU311" s="275"/>
      <c r="SIV311" s="271"/>
      <c r="SIW311" s="275"/>
      <c r="SIX311" s="271"/>
      <c r="SIY311" s="275"/>
      <c r="SIZ311" s="271"/>
      <c r="SJA311" s="275"/>
      <c r="SJB311" s="271"/>
      <c r="SJC311" s="275"/>
      <c r="SJD311" s="271"/>
      <c r="SJE311" s="275"/>
      <c r="SJF311" s="271"/>
      <c r="SJG311" s="275"/>
      <c r="SJH311" s="271"/>
      <c r="SJI311" s="275"/>
      <c r="SJJ311" s="271"/>
      <c r="SJK311" s="275"/>
      <c r="SJL311" s="271"/>
      <c r="SJM311" s="275"/>
      <c r="SJN311" s="271"/>
      <c r="SJO311" s="275"/>
      <c r="SJP311" s="271"/>
      <c r="SJQ311" s="275"/>
      <c r="SJR311" s="271"/>
      <c r="SJS311" s="275"/>
      <c r="SJT311" s="271"/>
      <c r="SJU311" s="275"/>
      <c r="SJV311" s="271"/>
      <c r="SJW311" s="275"/>
      <c r="SJX311" s="271"/>
      <c r="SJY311" s="275"/>
      <c r="SJZ311" s="271"/>
      <c r="SKA311" s="275"/>
      <c r="SKB311" s="271"/>
      <c r="SKC311" s="275"/>
      <c r="SKD311" s="271"/>
      <c r="SKE311" s="275"/>
      <c r="SKF311" s="271"/>
      <c r="SKG311" s="275"/>
      <c r="SKH311" s="271"/>
      <c r="SKI311" s="275"/>
      <c r="SKJ311" s="271"/>
      <c r="SKK311" s="275"/>
      <c r="SKL311" s="271"/>
      <c r="SKM311" s="275"/>
      <c r="SKN311" s="271"/>
      <c r="SKO311" s="275"/>
      <c r="SKP311" s="271"/>
      <c r="SKQ311" s="275"/>
      <c r="SKR311" s="271"/>
      <c r="SKS311" s="275"/>
      <c r="SKT311" s="271"/>
      <c r="SKU311" s="275"/>
      <c r="SKV311" s="271"/>
      <c r="SKW311" s="275"/>
      <c r="SKX311" s="271"/>
      <c r="SKY311" s="275"/>
      <c r="SKZ311" s="271"/>
      <c r="SLA311" s="275"/>
      <c r="SLB311" s="271"/>
      <c r="SLC311" s="275"/>
      <c r="SLD311" s="271"/>
      <c r="SLE311" s="275"/>
      <c r="SLF311" s="271"/>
      <c r="SLG311" s="275"/>
      <c r="SLH311" s="271"/>
      <c r="SLI311" s="275"/>
      <c r="SLJ311" s="271"/>
      <c r="SLK311" s="275"/>
      <c r="SLL311" s="271"/>
      <c r="SLM311" s="275"/>
      <c r="SLN311" s="271"/>
      <c r="SLO311" s="275"/>
      <c r="SLP311" s="271"/>
      <c r="SLQ311" s="275"/>
      <c r="SLR311" s="271"/>
      <c r="SLS311" s="275"/>
      <c r="SLT311" s="271"/>
      <c r="SLU311" s="275"/>
      <c r="SLV311" s="271"/>
      <c r="SLW311" s="275"/>
      <c r="SLX311" s="271"/>
      <c r="SLY311" s="275"/>
      <c r="SLZ311" s="271"/>
      <c r="SMA311" s="275"/>
      <c r="SMB311" s="271"/>
      <c r="SMC311" s="275"/>
      <c r="SMD311" s="271"/>
      <c r="SME311" s="275"/>
      <c r="SMF311" s="271"/>
      <c r="SMG311" s="275"/>
      <c r="SMH311" s="271"/>
      <c r="SMI311" s="275"/>
      <c r="SMJ311" s="271"/>
      <c r="SMK311" s="275"/>
      <c r="SML311" s="271"/>
      <c r="SMM311" s="275"/>
      <c r="SMN311" s="271"/>
      <c r="SMO311" s="275"/>
      <c r="SMP311" s="271"/>
      <c r="SMQ311" s="275"/>
      <c r="SMR311" s="271"/>
      <c r="SMS311" s="275"/>
      <c r="SMT311" s="271"/>
      <c r="SMU311" s="275"/>
      <c r="SMV311" s="271"/>
      <c r="SMW311" s="275"/>
      <c r="SMX311" s="271"/>
      <c r="SMY311" s="275"/>
      <c r="SMZ311" s="271"/>
      <c r="SNA311" s="275"/>
      <c r="SNB311" s="271"/>
      <c r="SNC311" s="275"/>
      <c r="SND311" s="271"/>
      <c r="SNE311" s="275"/>
      <c r="SNF311" s="271"/>
      <c r="SNG311" s="275"/>
      <c r="SNH311" s="271"/>
      <c r="SNI311" s="275"/>
      <c r="SNJ311" s="271"/>
      <c r="SNK311" s="275"/>
      <c r="SNL311" s="271"/>
      <c r="SNM311" s="275"/>
      <c r="SNN311" s="271"/>
      <c r="SNO311" s="275"/>
      <c r="SNP311" s="271"/>
      <c r="SNQ311" s="275"/>
      <c r="SNR311" s="271"/>
      <c r="SNS311" s="275"/>
      <c r="SNT311" s="271"/>
      <c r="SNU311" s="275"/>
      <c r="SNV311" s="271"/>
      <c r="SNW311" s="275"/>
      <c r="SNX311" s="271"/>
      <c r="SNY311" s="275"/>
      <c r="SNZ311" s="271"/>
      <c r="SOA311" s="275"/>
      <c r="SOB311" s="271"/>
      <c r="SOC311" s="275"/>
      <c r="SOD311" s="271"/>
      <c r="SOE311" s="275"/>
      <c r="SOF311" s="271"/>
      <c r="SOG311" s="275"/>
      <c r="SOH311" s="271"/>
      <c r="SOI311" s="275"/>
      <c r="SOJ311" s="271"/>
      <c r="SOK311" s="275"/>
      <c r="SOL311" s="271"/>
      <c r="SOM311" s="275"/>
      <c r="SON311" s="271"/>
      <c r="SOO311" s="275"/>
      <c r="SOP311" s="271"/>
      <c r="SOQ311" s="275"/>
      <c r="SOR311" s="271"/>
      <c r="SOS311" s="275"/>
      <c r="SOT311" s="271"/>
      <c r="SOU311" s="275"/>
      <c r="SOV311" s="271"/>
      <c r="SOW311" s="275"/>
      <c r="SOX311" s="271"/>
      <c r="SOY311" s="275"/>
      <c r="SOZ311" s="271"/>
      <c r="SPA311" s="275"/>
      <c r="SPB311" s="271"/>
      <c r="SPC311" s="275"/>
      <c r="SPD311" s="271"/>
      <c r="SPE311" s="275"/>
      <c r="SPF311" s="271"/>
      <c r="SPG311" s="275"/>
      <c r="SPH311" s="271"/>
      <c r="SPI311" s="275"/>
      <c r="SPJ311" s="271"/>
      <c r="SPK311" s="275"/>
      <c r="SPL311" s="271"/>
      <c r="SPM311" s="275"/>
      <c r="SPN311" s="271"/>
      <c r="SPO311" s="275"/>
      <c r="SPP311" s="271"/>
      <c r="SPQ311" s="275"/>
      <c r="SPR311" s="271"/>
      <c r="SPS311" s="275"/>
      <c r="SPT311" s="271"/>
      <c r="SPU311" s="275"/>
      <c r="SPV311" s="271"/>
      <c r="SPW311" s="275"/>
      <c r="SPX311" s="271"/>
      <c r="SPY311" s="275"/>
      <c r="SPZ311" s="271"/>
      <c r="SQA311" s="275"/>
      <c r="SQB311" s="271"/>
      <c r="SQC311" s="275"/>
      <c r="SQD311" s="271"/>
      <c r="SQE311" s="275"/>
      <c r="SQF311" s="271"/>
      <c r="SQG311" s="275"/>
      <c r="SQH311" s="271"/>
      <c r="SQI311" s="275"/>
      <c r="SQJ311" s="271"/>
      <c r="SQK311" s="275"/>
      <c r="SQL311" s="271"/>
      <c r="SQM311" s="275"/>
      <c r="SQN311" s="271"/>
      <c r="SQO311" s="275"/>
      <c r="SQP311" s="271"/>
      <c r="SQQ311" s="275"/>
      <c r="SQR311" s="271"/>
      <c r="SQS311" s="275"/>
      <c r="SQT311" s="271"/>
      <c r="SQU311" s="275"/>
      <c r="SQV311" s="271"/>
      <c r="SQW311" s="275"/>
      <c r="SQX311" s="271"/>
      <c r="SQY311" s="275"/>
      <c r="SQZ311" s="271"/>
      <c r="SRA311" s="275"/>
      <c r="SRB311" s="271"/>
      <c r="SRC311" s="275"/>
      <c r="SRD311" s="271"/>
      <c r="SRE311" s="275"/>
      <c r="SRF311" s="271"/>
      <c r="SRG311" s="275"/>
      <c r="SRH311" s="271"/>
      <c r="SRI311" s="275"/>
      <c r="SRJ311" s="271"/>
      <c r="SRK311" s="275"/>
      <c r="SRL311" s="271"/>
      <c r="SRM311" s="275"/>
      <c r="SRN311" s="271"/>
      <c r="SRO311" s="275"/>
      <c r="SRP311" s="271"/>
      <c r="SRQ311" s="275"/>
      <c r="SRR311" s="271"/>
      <c r="SRS311" s="275"/>
      <c r="SRT311" s="271"/>
      <c r="SRU311" s="275"/>
      <c r="SRV311" s="271"/>
      <c r="SRW311" s="275"/>
      <c r="SRX311" s="271"/>
      <c r="SRY311" s="275"/>
      <c r="SRZ311" s="271"/>
      <c r="SSA311" s="275"/>
      <c r="SSB311" s="271"/>
      <c r="SSC311" s="275"/>
      <c r="SSD311" s="271"/>
      <c r="SSE311" s="275"/>
      <c r="SSF311" s="271"/>
      <c r="SSG311" s="275"/>
      <c r="SSH311" s="271"/>
      <c r="SSI311" s="275"/>
      <c r="SSJ311" s="271"/>
      <c r="SSK311" s="275"/>
      <c r="SSL311" s="271"/>
      <c r="SSM311" s="275"/>
      <c r="SSN311" s="271"/>
      <c r="SSO311" s="275"/>
      <c r="SSP311" s="271"/>
      <c r="SSQ311" s="275"/>
      <c r="SSR311" s="271"/>
      <c r="SSS311" s="275"/>
      <c r="SST311" s="271"/>
      <c r="SSU311" s="275"/>
      <c r="SSV311" s="271"/>
      <c r="SSW311" s="275"/>
      <c r="SSX311" s="271"/>
      <c r="SSY311" s="275"/>
      <c r="SSZ311" s="271"/>
      <c r="STA311" s="275"/>
      <c r="STB311" s="271"/>
      <c r="STC311" s="275"/>
      <c r="STD311" s="271"/>
      <c r="STE311" s="275"/>
      <c r="STF311" s="271"/>
      <c r="STG311" s="275"/>
      <c r="STH311" s="271"/>
      <c r="STI311" s="275"/>
      <c r="STJ311" s="271"/>
      <c r="STK311" s="275"/>
      <c r="STL311" s="271"/>
      <c r="STM311" s="275"/>
      <c r="STN311" s="271"/>
      <c r="STO311" s="275"/>
      <c r="STP311" s="271"/>
      <c r="STQ311" s="275"/>
      <c r="STR311" s="271"/>
      <c r="STS311" s="275"/>
      <c r="STT311" s="271"/>
      <c r="STU311" s="275"/>
      <c r="STV311" s="271"/>
      <c r="STW311" s="275"/>
      <c r="STX311" s="271"/>
      <c r="STY311" s="275"/>
      <c r="STZ311" s="271"/>
      <c r="SUA311" s="275"/>
      <c r="SUB311" s="271"/>
      <c r="SUC311" s="275"/>
      <c r="SUD311" s="271"/>
      <c r="SUE311" s="275"/>
      <c r="SUF311" s="271"/>
      <c r="SUG311" s="275"/>
      <c r="SUH311" s="271"/>
      <c r="SUI311" s="275"/>
      <c r="SUJ311" s="271"/>
      <c r="SUK311" s="275"/>
      <c r="SUL311" s="271"/>
      <c r="SUM311" s="275"/>
      <c r="SUN311" s="271"/>
      <c r="SUO311" s="275"/>
      <c r="SUP311" s="271"/>
      <c r="SUQ311" s="275"/>
      <c r="SUR311" s="271"/>
      <c r="SUS311" s="275"/>
      <c r="SUT311" s="271"/>
      <c r="SUU311" s="275"/>
      <c r="SUV311" s="271"/>
      <c r="SUW311" s="275"/>
      <c r="SUX311" s="271"/>
      <c r="SUY311" s="275"/>
      <c r="SUZ311" s="271"/>
      <c r="SVA311" s="275"/>
      <c r="SVB311" s="271"/>
      <c r="SVC311" s="275"/>
      <c r="SVD311" s="271"/>
      <c r="SVE311" s="275"/>
      <c r="SVF311" s="271"/>
      <c r="SVG311" s="275"/>
      <c r="SVH311" s="271"/>
      <c r="SVI311" s="275"/>
      <c r="SVJ311" s="271"/>
      <c r="SVK311" s="275"/>
      <c r="SVL311" s="271"/>
      <c r="SVM311" s="275"/>
      <c r="SVN311" s="271"/>
      <c r="SVO311" s="275"/>
      <c r="SVP311" s="271"/>
      <c r="SVQ311" s="275"/>
      <c r="SVR311" s="271"/>
      <c r="SVS311" s="275"/>
      <c r="SVT311" s="271"/>
      <c r="SVU311" s="275"/>
      <c r="SVV311" s="271"/>
      <c r="SVW311" s="275"/>
      <c r="SVX311" s="271"/>
      <c r="SVY311" s="275"/>
      <c r="SVZ311" s="271"/>
      <c r="SWA311" s="275"/>
      <c r="SWB311" s="271"/>
      <c r="SWC311" s="275"/>
      <c r="SWD311" s="271"/>
      <c r="SWE311" s="275"/>
      <c r="SWF311" s="271"/>
      <c r="SWG311" s="275"/>
      <c r="SWH311" s="271"/>
      <c r="SWI311" s="275"/>
      <c r="SWJ311" s="271"/>
      <c r="SWK311" s="275"/>
      <c r="SWL311" s="271"/>
      <c r="SWM311" s="275"/>
      <c r="SWN311" s="271"/>
      <c r="SWO311" s="275"/>
      <c r="SWP311" s="271"/>
      <c r="SWQ311" s="275"/>
      <c r="SWR311" s="271"/>
      <c r="SWS311" s="275"/>
      <c r="SWT311" s="271"/>
      <c r="SWU311" s="275"/>
      <c r="SWV311" s="271"/>
      <c r="SWW311" s="275"/>
      <c r="SWX311" s="271"/>
      <c r="SWY311" s="275"/>
      <c r="SWZ311" s="271"/>
      <c r="SXA311" s="275"/>
      <c r="SXB311" s="271"/>
      <c r="SXC311" s="275"/>
      <c r="SXD311" s="271"/>
      <c r="SXE311" s="275"/>
      <c r="SXF311" s="271"/>
      <c r="SXG311" s="275"/>
      <c r="SXH311" s="271"/>
      <c r="SXI311" s="275"/>
      <c r="SXJ311" s="271"/>
      <c r="SXK311" s="275"/>
      <c r="SXL311" s="271"/>
      <c r="SXM311" s="275"/>
      <c r="SXN311" s="271"/>
      <c r="SXO311" s="275"/>
      <c r="SXP311" s="271"/>
      <c r="SXQ311" s="275"/>
      <c r="SXR311" s="271"/>
      <c r="SXS311" s="275"/>
      <c r="SXT311" s="271"/>
      <c r="SXU311" s="275"/>
      <c r="SXV311" s="271"/>
      <c r="SXW311" s="275"/>
      <c r="SXX311" s="271"/>
      <c r="SXY311" s="275"/>
      <c r="SXZ311" s="271"/>
      <c r="SYA311" s="275"/>
      <c r="SYB311" s="271"/>
      <c r="SYC311" s="275"/>
      <c r="SYD311" s="271"/>
      <c r="SYE311" s="275"/>
      <c r="SYF311" s="271"/>
      <c r="SYG311" s="275"/>
      <c r="SYH311" s="271"/>
      <c r="SYI311" s="275"/>
      <c r="SYJ311" s="271"/>
      <c r="SYK311" s="275"/>
      <c r="SYL311" s="271"/>
      <c r="SYM311" s="275"/>
      <c r="SYN311" s="271"/>
      <c r="SYO311" s="275"/>
      <c r="SYP311" s="271"/>
      <c r="SYQ311" s="275"/>
      <c r="SYR311" s="271"/>
      <c r="SYS311" s="275"/>
      <c r="SYT311" s="271"/>
      <c r="SYU311" s="275"/>
      <c r="SYV311" s="271"/>
      <c r="SYW311" s="275"/>
      <c r="SYX311" s="271"/>
      <c r="SYY311" s="275"/>
      <c r="SYZ311" s="271"/>
      <c r="SZA311" s="275"/>
      <c r="SZB311" s="271"/>
      <c r="SZC311" s="275"/>
      <c r="SZD311" s="271"/>
      <c r="SZE311" s="275"/>
      <c r="SZF311" s="271"/>
      <c r="SZG311" s="275"/>
      <c r="SZH311" s="271"/>
      <c r="SZI311" s="275"/>
      <c r="SZJ311" s="271"/>
      <c r="SZK311" s="275"/>
      <c r="SZL311" s="271"/>
      <c r="SZM311" s="275"/>
      <c r="SZN311" s="271"/>
      <c r="SZO311" s="275"/>
      <c r="SZP311" s="271"/>
      <c r="SZQ311" s="275"/>
      <c r="SZR311" s="271"/>
      <c r="SZS311" s="275"/>
      <c r="SZT311" s="271"/>
      <c r="SZU311" s="275"/>
      <c r="SZV311" s="271"/>
      <c r="SZW311" s="275"/>
      <c r="SZX311" s="271"/>
      <c r="SZY311" s="275"/>
      <c r="SZZ311" s="271"/>
      <c r="TAA311" s="275"/>
      <c r="TAB311" s="271"/>
      <c r="TAC311" s="275"/>
      <c r="TAD311" s="271"/>
      <c r="TAE311" s="275"/>
      <c r="TAF311" s="271"/>
      <c r="TAG311" s="275"/>
      <c r="TAH311" s="271"/>
      <c r="TAI311" s="275"/>
      <c r="TAJ311" s="271"/>
      <c r="TAK311" s="275"/>
      <c r="TAL311" s="271"/>
      <c r="TAM311" s="275"/>
      <c r="TAN311" s="271"/>
      <c r="TAO311" s="275"/>
      <c r="TAP311" s="271"/>
      <c r="TAQ311" s="275"/>
      <c r="TAR311" s="271"/>
      <c r="TAS311" s="275"/>
      <c r="TAT311" s="271"/>
      <c r="TAU311" s="275"/>
      <c r="TAV311" s="271"/>
      <c r="TAW311" s="275"/>
      <c r="TAX311" s="271"/>
      <c r="TAY311" s="275"/>
      <c r="TAZ311" s="271"/>
      <c r="TBA311" s="275"/>
      <c r="TBB311" s="271"/>
      <c r="TBC311" s="275"/>
      <c r="TBD311" s="271"/>
      <c r="TBE311" s="275"/>
      <c r="TBF311" s="271"/>
      <c r="TBG311" s="275"/>
      <c r="TBH311" s="271"/>
      <c r="TBI311" s="275"/>
      <c r="TBJ311" s="271"/>
      <c r="TBK311" s="275"/>
      <c r="TBL311" s="271"/>
      <c r="TBM311" s="275"/>
      <c r="TBN311" s="271"/>
      <c r="TBO311" s="275"/>
      <c r="TBP311" s="271"/>
      <c r="TBQ311" s="275"/>
      <c r="TBR311" s="271"/>
      <c r="TBS311" s="275"/>
      <c r="TBT311" s="271"/>
      <c r="TBU311" s="275"/>
      <c r="TBV311" s="271"/>
      <c r="TBW311" s="275"/>
      <c r="TBX311" s="271"/>
      <c r="TBY311" s="275"/>
      <c r="TBZ311" s="271"/>
      <c r="TCA311" s="275"/>
      <c r="TCB311" s="271"/>
      <c r="TCC311" s="275"/>
      <c r="TCD311" s="271"/>
      <c r="TCE311" s="275"/>
      <c r="TCF311" s="271"/>
      <c r="TCG311" s="275"/>
      <c r="TCH311" s="271"/>
      <c r="TCI311" s="275"/>
      <c r="TCJ311" s="271"/>
      <c r="TCK311" s="275"/>
      <c r="TCL311" s="271"/>
      <c r="TCM311" s="275"/>
      <c r="TCN311" s="271"/>
      <c r="TCO311" s="275"/>
      <c r="TCP311" s="271"/>
      <c r="TCQ311" s="275"/>
      <c r="TCR311" s="271"/>
      <c r="TCS311" s="275"/>
      <c r="TCT311" s="271"/>
      <c r="TCU311" s="275"/>
      <c r="TCV311" s="271"/>
      <c r="TCW311" s="275"/>
      <c r="TCX311" s="271"/>
      <c r="TCY311" s="275"/>
      <c r="TCZ311" s="271"/>
      <c r="TDA311" s="275"/>
      <c r="TDB311" s="271"/>
      <c r="TDC311" s="275"/>
      <c r="TDD311" s="271"/>
      <c r="TDE311" s="275"/>
      <c r="TDF311" s="271"/>
      <c r="TDG311" s="275"/>
      <c r="TDH311" s="271"/>
      <c r="TDI311" s="275"/>
      <c r="TDJ311" s="271"/>
      <c r="TDK311" s="275"/>
      <c r="TDL311" s="271"/>
      <c r="TDM311" s="275"/>
      <c r="TDN311" s="271"/>
      <c r="TDO311" s="275"/>
      <c r="TDP311" s="271"/>
      <c r="TDQ311" s="275"/>
      <c r="TDR311" s="271"/>
      <c r="TDS311" s="275"/>
      <c r="TDT311" s="271"/>
      <c r="TDU311" s="275"/>
      <c r="TDV311" s="271"/>
      <c r="TDW311" s="275"/>
      <c r="TDX311" s="271"/>
      <c r="TDY311" s="275"/>
      <c r="TDZ311" s="271"/>
      <c r="TEA311" s="275"/>
      <c r="TEB311" s="271"/>
      <c r="TEC311" s="275"/>
      <c r="TED311" s="271"/>
      <c r="TEE311" s="275"/>
      <c r="TEF311" s="271"/>
      <c r="TEG311" s="275"/>
      <c r="TEH311" s="271"/>
      <c r="TEI311" s="275"/>
      <c r="TEJ311" s="271"/>
      <c r="TEK311" s="275"/>
      <c r="TEL311" s="271"/>
      <c r="TEM311" s="275"/>
      <c r="TEN311" s="271"/>
      <c r="TEO311" s="275"/>
      <c r="TEP311" s="271"/>
      <c r="TEQ311" s="275"/>
      <c r="TER311" s="271"/>
      <c r="TES311" s="275"/>
      <c r="TET311" s="271"/>
      <c r="TEU311" s="275"/>
      <c r="TEV311" s="271"/>
      <c r="TEW311" s="275"/>
      <c r="TEX311" s="271"/>
      <c r="TEY311" s="275"/>
      <c r="TEZ311" s="271"/>
      <c r="TFA311" s="275"/>
      <c r="TFB311" s="271"/>
      <c r="TFC311" s="275"/>
      <c r="TFD311" s="271"/>
      <c r="TFE311" s="275"/>
      <c r="TFF311" s="271"/>
      <c r="TFG311" s="275"/>
      <c r="TFH311" s="271"/>
      <c r="TFI311" s="275"/>
      <c r="TFJ311" s="271"/>
      <c r="TFK311" s="275"/>
      <c r="TFL311" s="271"/>
      <c r="TFM311" s="275"/>
      <c r="TFN311" s="271"/>
      <c r="TFO311" s="275"/>
      <c r="TFP311" s="271"/>
      <c r="TFQ311" s="275"/>
      <c r="TFR311" s="271"/>
      <c r="TFS311" s="275"/>
      <c r="TFT311" s="271"/>
      <c r="TFU311" s="275"/>
      <c r="TFV311" s="271"/>
      <c r="TFW311" s="275"/>
      <c r="TFX311" s="271"/>
      <c r="TFY311" s="275"/>
      <c r="TFZ311" s="271"/>
      <c r="TGA311" s="275"/>
      <c r="TGB311" s="271"/>
      <c r="TGC311" s="275"/>
      <c r="TGD311" s="271"/>
      <c r="TGE311" s="275"/>
      <c r="TGF311" s="271"/>
      <c r="TGG311" s="275"/>
      <c r="TGH311" s="271"/>
      <c r="TGI311" s="275"/>
      <c r="TGJ311" s="271"/>
      <c r="TGK311" s="275"/>
      <c r="TGL311" s="271"/>
      <c r="TGM311" s="275"/>
      <c r="TGN311" s="271"/>
      <c r="TGO311" s="275"/>
      <c r="TGP311" s="271"/>
      <c r="TGQ311" s="275"/>
      <c r="TGR311" s="271"/>
      <c r="TGS311" s="275"/>
      <c r="TGT311" s="271"/>
      <c r="TGU311" s="275"/>
      <c r="TGV311" s="271"/>
      <c r="TGW311" s="275"/>
      <c r="TGX311" s="271"/>
      <c r="TGY311" s="275"/>
      <c r="TGZ311" s="271"/>
      <c r="THA311" s="275"/>
      <c r="THB311" s="271"/>
      <c r="THC311" s="275"/>
      <c r="THD311" s="271"/>
      <c r="THE311" s="275"/>
      <c r="THF311" s="271"/>
      <c r="THG311" s="275"/>
      <c r="THH311" s="271"/>
      <c r="THI311" s="275"/>
      <c r="THJ311" s="271"/>
      <c r="THK311" s="275"/>
      <c r="THL311" s="271"/>
      <c r="THM311" s="275"/>
      <c r="THN311" s="271"/>
      <c r="THO311" s="275"/>
      <c r="THP311" s="271"/>
      <c r="THQ311" s="275"/>
      <c r="THR311" s="271"/>
      <c r="THS311" s="275"/>
      <c r="THT311" s="271"/>
      <c r="THU311" s="275"/>
      <c r="THV311" s="271"/>
      <c r="THW311" s="275"/>
      <c r="THX311" s="271"/>
      <c r="THY311" s="275"/>
      <c r="THZ311" s="271"/>
      <c r="TIA311" s="275"/>
      <c r="TIB311" s="271"/>
      <c r="TIC311" s="275"/>
      <c r="TID311" s="271"/>
      <c r="TIE311" s="275"/>
      <c r="TIF311" s="271"/>
      <c r="TIG311" s="275"/>
      <c r="TIH311" s="271"/>
      <c r="TII311" s="275"/>
      <c r="TIJ311" s="271"/>
      <c r="TIK311" s="275"/>
      <c r="TIL311" s="271"/>
      <c r="TIM311" s="275"/>
      <c r="TIN311" s="271"/>
      <c r="TIO311" s="275"/>
      <c r="TIP311" s="271"/>
      <c r="TIQ311" s="275"/>
      <c r="TIR311" s="271"/>
      <c r="TIS311" s="275"/>
      <c r="TIT311" s="271"/>
      <c r="TIU311" s="275"/>
      <c r="TIV311" s="271"/>
      <c r="TIW311" s="275"/>
      <c r="TIX311" s="271"/>
      <c r="TIY311" s="275"/>
      <c r="TIZ311" s="271"/>
      <c r="TJA311" s="275"/>
      <c r="TJB311" s="271"/>
      <c r="TJC311" s="275"/>
      <c r="TJD311" s="271"/>
      <c r="TJE311" s="275"/>
      <c r="TJF311" s="271"/>
      <c r="TJG311" s="275"/>
      <c r="TJH311" s="271"/>
      <c r="TJI311" s="275"/>
      <c r="TJJ311" s="271"/>
      <c r="TJK311" s="275"/>
      <c r="TJL311" s="271"/>
      <c r="TJM311" s="275"/>
      <c r="TJN311" s="271"/>
      <c r="TJO311" s="275"/>
      <c r="TJP311" s="271"/>
      <c r="TJQ311" s="275"/>
      <c r="TJR311" s="271"/>
      <c r="TJS311" s="275"/>
      <c r="TJT311" s="271"/>
      <c r="TJU311" s="275"/>
      <c r="TJV311" s="271"/>
      <c r="TJW311" s="275"/>
      <c r="TJX311" s="271"/>
      <c r="TJY311" s="275"/>
      <c r="TJZ311" s="271"/>
      <c r="TKA311" s="275"/>
      <c r="TKB311" s="271"/>
      <c r="TKC311" s="275"/>
      <c r="TKD311" s="271"/>
      <c r="TKE311" s="275"/>
      <c r="TKF311" s="271"/>
      <c r="TKG311" s="275"/>
      <c r="TKH311" s="271"/>
      <c r="TKI311" s="275"/>
      <c r="TKJ311" s="271"/>
      <c r="TKK311" s="275"/>
      <c r="TKL311" s="271"/>
      <c r="TKM311" s="275"/>
      <c r="TKN311" s="271"/>
      <c r="TKO311" s="275"/>
      <c r="TKP311" s="271"/>
      <c r="TKQ311" s="275"/>
      <c r="TKR311" s="271"/>
      <c r="TKS311" s="275"/>
      <c r="TKT311" s="271"/>
      <c r="TKU311" s="275"/>
      <c r="TKV311" s="271"/>
      <c r="TKW311" s="275"/>
      <c r="TKX311" s="271"/>
      <c r="TKY311" s="275"/>
      <c r="TKZ311" s="271"/>
      <c r="TLA311" s="275"/>
      <c r="TLB311" s="271"/>
      <c r="TLC311" s="275"/>
      <c r="TLD311" s="271"/>
      <c r="TLE311" s="275"/>
      <c r="TLF311" s="271"/>
      <c r="TLG311" s="275"/>
      <c r="TLH311" s="271"/>
      <c r="TLI311" s="275"/>
      <c r="TLJ311" s="271"/>
      <c r="TLK311" s="275"/>
      <c r="TLL311" s="271"/>
      <c r="TLM311" s="275"/>
      <c r="TLN311" s="271"/>
      <c r="TLO311" s="275"/>
      <c r="TLP311" s="271"/>
      <c r="TLQ311" s="275"/>
      <c r="TLR311" s="271"/>
      <c r="TLS311" s="275"/>
      <c r="TLT311" s="271"/>
      <c r="TLU311" s="275"/>
      <c r="TLV311" s="271"/>
      <c r="TLW311" s="275"/>
      <c r="TLX311" s="271"/>
      <c r="TLY311" s="275"/>
      <c r="TLZ311" s="271"/>
      <c r="TMA311" s="275"/>
      <c r="TMB311" s="271"/>
      <c r="TMC311" s="275"/>
      <c r="TMD311" s="271"/>
      <c r="TME311" s="275"/>
      <c r="TMF311" s="271"/>
      <c r="TMG311" s="275"/>
      <c r="TMH311" s="271"/>
      <c r="TMI311" s="275"/>
      <c r="TMJ311" s="271"/>
      <c r="TMK311" s="275"/>
      <c r="TML311" s="271"/>
      <c r="TMM311" s="275"/>
      <c r="TMN311" s="271"/>
      <c r="TMO311" s="275"/>
      <c r="TMP311" s="271"/>
      <c r="TMQ311" s="275"/>
      <c r="TMR311" s="271"/>
      <c r="TMS311" s="275"/>
      <c r="TMT311" s="271"/>
      <c r="TMU311" s="275"/>
      <c r="TMV311" s="271"/>
      <c r="TMW311" s="275"/>
      <c r="TMX311" s="271"/>
      <c r="TMY311" s="275"/>
      <c r="TMZ311" s="271"/>
      <c r="TNA311" s="275"/>
      <c r="TNB311" s="271"/>
      <c r="TNC311" s="275"/>
      <c r="TND311" s="271"/>
      <c r="TNE311" s="275"/>
      <c r="TNF311" s="271"/>
      <c r="TNG311" s="275"/>
      <c r="TNH311" s="271"/>
      <c r="TNI311" s="275"/>
      <c r="TNJ311" s="271"/>
      <c r="TNK311" s="275"/>
      <c r="TNL311" s="271"/>
      <c r="TNM311" s="275"/>
      <c r="TNN311" s="271"/>
      <c r="TNO311" s="275"/>
      <c r="TNP311" s="271"/>
      <c r="TNQ311" s="275"/>
      <c r="TNR311" s="271"/>
      <c r="TNS311" s="275"/>
      <c r="TNT311" s="271"/>
      <c r="TNU311" s="275"/>
      <c r="TNV311" s="271"/>
      <c r="TNW311" s="275"/>
      <c r="TNX311" s="271"/>
      <c r="TNY311" s="275"/>
      <c r="TNZ311" s="271"/>
      <c r="TOA311" s="275"/>
      <c r="TOB311" s="271"/>
      <c r="TOC311" s="275"/>
      <c r="TOD311" s="271"/>
      <c r="TOE311" s="275"/>
      <c r="TOF311" s="271"/>
      <c r="TOG311" s="275"/>
      <c r="TOH311" s="271"/>
      <c r="TOI311" s="275"/>
      <c r="TOJ311" s="271"/>
      <c r="TOK311" s="275"/>
      <c r="TOL311" s="271"/>
      <c r="TOM311" s="275"/>
      <c r="TON311" s="271"/>
      <c r="TOO311" s="275"/>
      <c r="TOP311" s="271"/>
      <c r="TOQ311" s="275"/>
      <c r="TOR311" s="271"/>
      <c r="TOS311" s="275"/>
      <c r="TOT311" s="271"/>
      <c r="TOU311" s="275"/>
      <c r="TOV311" s="271"/>
      <c r="TOW311" s="275"/>
      <c r="TOX311" s="271"/>
      <c r="TOY311" s="275"/>
      <c r="TOZ311" s="271"/>
      <c r="TPA311" s="275"/>
      <c r="TPB311" s="271"/>
      <c r="TPC311" s="275"/>
      <c r="TPD311" s="271"/>
      <c r="TPE311" s="275"/>
      <c r="TPF311" s="271"/>
      <c r="TPG311" s="275"/>
      <c r="TPH311" s="271"/>
      <c r="TPI311" s="275"/>
      <c r="TPJ311" s="271"/>
      <c r="TPK311" s="275"/>
      <c r="TPL311" s="271"/>
      <c r="TPM311" s="275"/>
      <c r="TPN311" s="271"/>
      <c r="TPO311" s="275"/>
      <c r="TPP311" s="271"/>
      <c r="TPQ311" s="275"/>
      <c r="TPR311" s="271"/>
      <c r="TPS311" s="275"/>
      <c r="TPT311" s="271"/>
      <c r="TPU311" s="275"/>
      <c r="TPV311" s="271"/>
      <c r="TPW311" s="275"/>
      <c r="TPX311" s="271"/>
      <c r="TPY311" s="275"/>
      <c r="TPZ311" s="271"/>
      <c r="TQA311" s="275"/>
      <c r="TQB311" s="271"/>
      <c r="TQC311" s="275"/>
      <c r="TQD311" s="271"/>
      <c r="TQE311" s="275"/>
      <c r="TQF311" s="271"/>
      <c r="TQG311" s="275"/>
      <c r="TQH311" s="271"/>
      <c r="TQI311" s="275"/>
      <c r="TQJ311" s="271"/>
      <c r="TQK311" s="275"/>
      <c r="TQL311" s="271"/>
      <c r="TQM311" s="275"/>
      <c r="TQN311" s="271"/>
      <c r="TQO311" s="275"/>
      <c r="TQP311" s="271"/>
      <c r="TQQ311" s="275"/>
      <c r="TQR311" s="271"/>
      <c r="TQS311" s="275"/>
      <c r="TQT311" s="271"/>
      <c r="TQU311" s="275"/>
      <c r="TQV311" s="271"/>
      <c r="TQW311" s="275"/>
      <c r="TQX311" s="271"/>
      <c r="TQY311" s="275"/>
      <c r="TQZ311" s="271"/>
      <c r="TRA311" s="275"/>
      <c r="TRB311" s="271"/>
      <c r="TRC311" s="275"/>
      <c r="TRD311" s="271"/>
      <c r="TRE311" s="275"/>
      <c r="TRF311" s="271"/>
      <c r="TRG311" s="275"/>
      <c r="TRH311" s="271"/>
      <c r="TRI311" s="275"/>
      <c r="TRJ311" s="271"/>
      <c r="TRK311" s="275"/>
      <c r="TRL311" s="271"/>
      <c r="TRM311" s="275"/>
      <c r="TRN311" s="271"/>
      <c r="TRO311" s="275"/>
      <c r="TRP311" s="271"/>
      <c r="TRQ311" s="275"/>
      <c r="TRR311" s="271"/>
      <c r="TRS311" s="275"/>
      <c r="TRT311" s="271"/>
      <c r="TRU311" s="275"/>
      <c r="TRV311" s="271"/>
      <c r="TRW311" s="275"/>
      <c r="TRX311" s="271"/>
      <c r="TRY311" s="275"/>
      <c r="TRZ311" s="271"/>
      <c r="TSA311" s="275"/>
      <c r="TSB311" s="271"/>
      <c r="TSC311" s="275"/>
      <c r="TSD311" s="271"/>
      <c r="TSE311" s="275"/>
      <c r="TSF311" s="271"/>
      <c r="TSG311" s="275"/>
      <c r="TSH311" s="271"/>
      <c r="TSI311" s="275"/>
      <c r="TSJ311" s="271"/>
      <c r="TSK311" s="275"/>
      <c r="TSL311" s="271"/>
      <c r="TSM311" s="275"/>
      <c r="TSN311" s="271"/>
      <c r="TSO311" s="275"/>
      <c r="TSP311" s="271"/>
      <c r="TSQ311" s="275"/>
      <c r="TSR311" s="271"/>
      <c r="TSS311" s="275"/>
      <c r="TST311" s="271"/>
      <c r="TSU311" s="275"/>
      <c r="TSV311" s="271"/>
      <c r="TSW311" s="275"/>
      <c r="TSX311" s="271"/>
      <c r="TSY311" s="275"/>
      <c r="TSZ311" s="271"/>
      <c r="TTA311" s="275"/>
      <c r="TTB311" s="271"/>
      <c r="TTC311" s="275"/>
      <c r="TTD311" s="271"/>
      <c r="TTE311" s="275"/>
      <c r="TTF311" s="271"/>
      <c r="TTG311" s="275"/>
      <c r="TTH311" s="271"/>
      <c r="TTI311" s="275"/>
      <c r="TTJ311" s="271"/>
      <c r="TTK311" s="275"/>
      <c r="TTL311" s="271"/>
      <c r="TTM311" s="275"/>
      <c r="TTN311" s="271"/>
      <c r="TTO311" s="275"/>
      <c r="TTP311" s="271"/>
      <c r="TTQ311" s="275"/>
      <c r="TTR311" s="271"/>
      <c r="TTS311" s="275"/>
      <c r="TTT311" s="271"/>
      <c r="TTU311" s="275"/>
      <c r="TTV311" s="271"/>
      <c r="TTW311" s="275"/>
      <c r="TTX311" s="271"/>
      <c r="TTY311" s="275"/>
      <c r="TTZ311" s="271"/>
      <c r="TUA311" s="275"/>
      <c r="TUB311" s="271"/>
      <c r="TUC311" s="275"/>
      <c r="TUD311" s="271"/>
      <c r="TUE311" s="275"/>
      <c r="TUF311" s="271"/>
      <c r="TUG311" s="275"/>
      <c r="TUH311" s="271"/>
      <c r="TUI311" s="275"/>
      <c r="TUJ311" s="271"/>
      <c r="TUK311" s="275"/>
      <c r="TUL311" s="271"/>
      <c r="TUM311" s="275"/>
      <c r="TUN311" s="271"/>
      <c r="TUO311" s="275"/>
      <c r="TUP311" s="271"/>
      <c r="TUQ311" s="275"/>
      <c r="TUR311" s="271"/>
      <c r="TUS311" s="275"/>
      <c r="TUT311" s="271"/>
      <c r="TUU311" s="275"/>
      <c r="TUV311" s="271"/>
      <c r="TUW311" s="275"/>
      <c r="TUX311" s="271"/>
      <c r="TUY311" s="275"/>
      <c r="TUZ311" s="271"/>
      <c r="TVA311" s="275"/>
      <c r="TVB311" s="271"/>
      <c r="TVC311" s="275"/>
      <c r="TVD311" s="271"/>
      <c r="TVE311" s="275"/>
      <c r="TVF311" s="271"/>
      <c r="TVG311" s="275"/>
      <c r="TVH311" s="271"/>
      <c r="TVI311" s="275"/>
      <c r="TVJ311" s="271"/>
      <c r="TVK311" s="275"/>
      <c r="TVL311" s="271"/>
      <c r="TVM311" s="275"/>
      <c r="TVN311" s="271"/>
      <c r="TVO311" s="275"/>
      <c r="TVP311" s="271"/>
      <c r="TVQ311" s="275"/>
      <c r="TVR311" s="271"/>
      <c r="TVS311" s="275"/>
      <c r="TVT311" s="271"/>
      <c r="TVU311" s="275"/>
      <c r="TVV311" s="271"/>
      <c r="TVW311" s="275"/>
      <c r="TVX311" s="271"/>
      <c r="TVY311" s="275"/>
      <c r="TVZ311" s="271"/>
      <c r="TWA311" s="275"/>
      <c r="TWB311" s="271"/>
      <c r="TWC311" s="275"/>
      <c r="TWD311" s="271"/>
      <c r="TWE311" s="275"/>
      <c r="TWF311" s="271"/>
      <c r="TWG311" s="275"/>
      <c r="TWH311" s="271"/>
      <c r="TWI311" s="275"/>
      <c r="TWJ311" s="271"/>
      <c r="TWK311" s="275"/>
      <c r="TWL311" s="271"/>
      <c r="TWM311" s="275"/>
      <c r="TWN311" s="271"/>
      <c r="TWO311" s="275"/>
      <c r="TWP311" s="271"/>
      <c r="TWQ311" s="275"/>
      <c r="TWR311" s="271"/>
      <c r="TWS311" s="275"/>
      <c r="TWT311" s="271"/>
      <c r="TWU311" s="275"/>
      <c r="TWV311" s="271"/>
      <c r="TWW311" s="275"/>
      <c r="TWX311" s="271"/>
      <c r="TWY311" s="275"/>
      <c r="TWZ311" s="271"/>
      <c r="TXA311" s="275"/>
      <c r="TXB311" s="271"/>
      <c r="TXC311" s="275"/>
      <c r="TXD311" s="271"/>
      <c r="TXE311" s="275"/>
      <c r="TXF311" s="271"/>
      <c r="TXG311" s="275"/>
      <c r="TXH311" s="271"/>
      <c r="TXI311" s="275"/>
      <c r="TXJ311" s="271"/>
      <c r="TXK311" s="275"/>
      <c r="TXL311" s="271"/>
      <c r="TXM311" s="275"/>
      <c r="TXN311" s="271"/>
      <c r="TXO311" s="275"/>
      <c r="TXP311" s="271"/>
      <c r="TXQ311" s="275"/>
      <c r="TXR311" s="271"/>
      <c r="TXS311" s="275"/>
      <c r="TXT311" s="271"/>
      <c r="TXU311" s="275"/>
      <c r="TXV311" s="271"/>
      <c r="TXW311" s="275"/>
      <c r="TXX311" s="271"/>
      <c r="TXY311" s="275"/>
      <c r="TXZ311" s="271"/>
      <c r="TYA311" s="275"/>
      <c r="TYB311" s="271"/>
      <c r="TYC311" s="275"/>
      <c r="TYD311" s="271"/>
      <c r="TYE311" s="275"/>
      <c r="TYF311" s="271"/>
      <c r="TYG311" s="275"/>
      <c r="TYH311" s="271"/>
      <c r="TYI311" s="275"/>
      <c r="TYJ311" s="271"/>
      <c r="TYK311" s="275"/>
      <c r="TYL311" s="271"/>
      <c r="TYM311" s="275"/>
      <c r="TYN311" s="271"/>
      <c r="TYO311" s="275"/>
      <c r="TYP311" s="271"/>
      <c r="TYQ311" s="275"/>
      <c r="TYR311" s="271"/>
      <c r="TYS311" s="275"/>
      <c r="TYT311" s="271"/>
      <c r="TYU311" s="275"/>
      <c r="TYV311" s="271"/>
      <c r="TYW311" s="275"/>
      <c r="TYX311" s="271"/>
      <c r="TYY311" s="275"/>
      <c r="TYZ311" s="271"/>
      <c r="TZA311" s="275"/>
      <c r="TZB311" s="271"/>
      <c r="TZC311" s="275"/>
      <c r="TZD311" s="271"/>
      <c r="TZE311" s="275"/>
      <c r="TZF311" s="271"/>
      <c r="TZG311" s="275"/>
      <c r="TZH311" s="271"/>
      <c r="TZI311" s="275"/>
      <c r="TZJ311" s="271"/>
      <c r="TZK311" s="275"/>
      <c r="TZL311" s="271"/>
      <c r="TZM311" s="275"/>
      <c r="TZN311" s="271"/>
      <c r="TZO311" s="275"/>
      <c r="TZP311" s="271"/>
      <c r="TZQ311" s="275"/>
      <c r="TZR311" s="271"/>
      <c r="TZS311" s="275"/>
      <c r="TZT311" s="271"/>
      <c r="TZU311" s="275"/>
      <c r="TZV311" s="271"/>
      <c r="TZW311" s="275"/>
      <c r="TZX311" s="271"/>
      <c r="TZY311" s="275"/>
      <c r="TZZ311" s="271"/>
      <c r="UAA311" s="275"/>
      <c r="UAB311" s="271"/>
      <c r="UAC311" s="275"/>
      <c r="UAD311" s="271"/>
      <c r="UAE311" s="275"/>
      <c r="UAF311" s="271"/>
      <c r="UAG311" s="275"/>
      <c r="UAH311" s="271"/>
      <c r="UAI311" s="275"/>
      <c r="UAJ311" s="271"/>
      <c r="UAK311" s="275"/>
      <c r="UAL311" s="271"/>
      <c r="UAM311" s="275"/>
      <c r="UAN311" s="271"/>
      <c r="UAO311" s="275"/>
      <c r="UAP311" s="271"/>
      <c r="UAQ311" s="275"/>
      <c r="UAR311" s="271"/>
      <c r="UAS311" s="275"/>
      <c r="UAT311" s="271"/>
      <c r="UAU311" s="275"/>
      <c r="UAV311" s="271"/>
      <c r="UAW311" s="275"/>
      <c r="UAX311" s="271"/>
      <c r="UAY311" s="275"/>
      <c r="UAZ311" s="271"/>
      <c r="UBA311" s="275"/>
      <c r="UBB311" s="271"/>
      <c r="UBC311" s="275"/>
      <c r="UBD311" s="271"/>
      <c r="UBE311" s="275"/>
      <c r="UBF311" s="271"/>
      <c r="UBG311" s="275"/>
      <c r="UBH311" s="271"/>
      <c r="UBI311" s="275"/>
      <c r="UBJ311" s="271"/>
      <c r="UBK311" s="275"/>
      <c r="UBL311" s="271"/>
      <c r="UBM311" s="275"/>
      <c r="UBN311" s="271"/>
      <c r="UBO311" s="275"/>
      <c r="UBP311" s="271"/>
      <c r="UBQ311" s="275"/>
      <c r="UBR311" s="271"/>
      <c r="UBS311" s="275"/>
      <c r="UBT311" s="271"/>
      <c r="UBU311" s="275"/>
      <c r="UBV311" s="271"/>
      <c r="UBW311" s="275"/>
      <c r="UBX311" s="271"/>
      <c r="UBY311" s="275"/>
      <c r="UBZ311" s="271"/>
      <c r="UCA311" s="275"/>
      <c r="UCB311" s="271"/>
      <c r="UCC311" s="275"/>
      <c r="UCD311" s="271"/>
      <c r="UCE311" s="275"/>
      <c r="UCF311" s="271"/>
      <c r="UCG311" s="275"/>
      <c r="UCH311" s="271"/>
      <c r="UCI311" s="275"/>
      <c r="UCJ311" s="271"/>
      <c r="UCK311" s="275"/>
      <c r="UCL311" s="271"/>
      <c r="UCM311" s="275"/>
      <c r="UCN311" s="271"/>
      <c r="UCO311" s="275"/>
      <c r="UCP311" s="271"/>
      <c r="UCQ311" s="275"/>
      <c r="UCR311" s="271"/>
      <c r="UCS311" s="275"/>
      <c r="UCT311" s="271"/>
      <c r="UCU311" s="275"/>
      <c r="UCV311" s="271"/>
      <c r="UCW311" s="275"/>
      <c r="UCX311" s="271"/>
      <c r="UCY311" s="275"/>
      <c r="UCZ311" s="271"/>
      <c r="UDA311" s="275"/>
      <c r="UDB311" s="271"/>
      <c r="UDC311" s="275"/>
      <c r="UDD311" s="271"/>
      <c r="UDE311" s="275"/>
      <c r="UDF311" s="271"/>
      <c r="UDG311" s="275"/>
      <c r="UDH311" s="271"/>
      <c r="UDI311" s="275"/>
      <c r="UDJ311" s="271"/>
      <c r="UDK311" s="275"/>
      <c r="UDL311" s="271"/>
      <c r="UDM311" s="275"/>
      <c r="UDN311" s="271"/>
      <c r="UDO311" s="275"/>
      <c r="UDP311" s="271"/>
      <c r="UDQ311" s="275"/>
      <c r="UDR311" s="271"/>
      <c r="UDS311" s="275"/>
      <c r="UDT311" s="271"/>
      <c r="UDU311" s="275"/>
      <c r="UDV311" s="271"/>
      <c r="UDW311" s="275"/>
      <c r="UDX311" s="271"/>
      <c r="UDY311" s="275"/>
      <c r="UDZ311" s="271"/>
      <c r="UEA311" s="275"/>
      <c r="UEB311" s="271"/>
      <c r="UEC311" s="275"/>
      <c r="UED311" s="271"/>
      <c r="UEE311" s="275"/>
      <c r="UEF311" s="271"/>
      <c r="UEG311" s="275"/>
      <c r="UEH311" s="271"/>
      <c r="UEI311" s="275"/>
      <c r="UEJ311" s="271"/>
      <c r="UEK311" s="275"/>
      <c r="UEL311" s="271"/>
      <c r="UEM311" s="275"/>
      <c r="UEN311" s="271"/>
      <c r="UEO311" s="275"/>
      <c r="UEP311" s="271"/>
      <c r="UEQ311" s="275"/>
      <c r="UER311" s="271"/>
      <c r="UES311" s="275"/>
      <c r="UET311" s="271"/>
      <c r="UEU311" s="275"/>
      <c r="UEV311" s="271"/>
      <c r="UEW311" s="275"/>
      <c r="UEX311" s="271"/>
      <c r="UEY311" s="275"/>
      <c r="UEZ311" s="271"/>
      <c r="UFA311" s="275"/>
      <c r="UFB311" s="271"/>
      <c r="UFC311" s="275"/>
      <c r="UFD311" s="271"/>
      <c r="UFE311" s="275"/>
      <c r="UFF311" s="271"/>
      <c r="UFG311" s="275"/>
      <c r="UFH311" s="271"/>
      <c r="UFI311" s="275"/>
      <c r="UFJ311" s="271"/>
      <c r="UFK311" s="275"/>
      <c r="UFL311" s="271"/>
      <c r="UFM311" s="275"/>
      <c r="UFN311" s="271"/>
      <c r="UFO311" s="275"/>
      <c r="UFP311" s="271"/>
      <c r="UFQ311" s="275"/>
      <c r="UFR311" s="271"/>
      <c r="UFS311" s="275"/>
      <c r="UFT311" s="271"/>
      <c r="UFU311" s="275"/>
      <c r="UFV311" s="271"/>
      <c r="UFW311" s="275"/>
      <c r="UFX311" s="271"/>
      <c r="UFY311" s="275"/>
      <c r="UFZ311" s="271"/>
      <c r="UGA311" s="275"/>
      <c r="UGB311" s="271"/>
      <c r="UGC311" s="275"/>
      <c r="UGD311" s="271"/>
      <c r="UGE311" s="275"/>
      <c r="UGF311" s="271"/>
      <c r="UGG311" s="275"/>
      <c r="UGH311" s="271"/>
      <c r="UGI311" s="275"/>
      <c r="UGJ311" s="271"/>
      <c r="UGK311" s="275"/>
      <c r="UGL311" s="271"/>
      <c r="UGM311" s="275"/>
      <c r="UGN311" s="271"/>
      <c r="UGO311" s="275"/>
      <c r="UGP311" s="271"/>
      <c r="UGQ311" s="275"/>
      <c r="UGR311" s="271"/>
      <c r="UGS311" s="275"/>
      <c r="UGT311" s="271"/>
      <c r="UGU311" s="275"/>
      <c r="UGV311" s="271"/>
      <c r="UGW311" s="275"/>
      <c r="UGX311" s="271"/>
      <c r="UGY311" s="275"/>
      <c r="UGZ311" s="271"/>
      <c r="UHA311" s="275"/>
      <c r="UHB311" s="271"/>
      <c r="UHC311" s="275"/>
      <c r="UHD311" s="271"/>
      <c r="UHE311" s="275"/>
      <c r="UHF311" s="271"/>
      <c r="UHG311" s="275"/>
      <c r="UHH311" s="271"/>
      <c r="UHI311" s="275"/>
      <c r="UHJ311" s="271"/>
      <c r="UHK311" s="275"/>
      <c r="UHL311" s="271"/>
      <c r="UHM311" s="275"/>
      <c r="UHN311" s="271"/>
      <c r="UHO311" s="275"/>
      <c r="UHP311" s="271"/>
      <c r="UHQ311" s="275"/>
      <c r="UHR311" s="271"/>
      <c r="UHS311" s="275"/>
      <c r="UHT311" s="271"/>
      <c r="UHU311" s="275"/>
      <c r="UHV311" s="271"/>
      <c r="UHW311" s="275"/>
      <c r="UHX311" s="271"/>
      <c r="UHY311" s="275"/>
      <c r="UHZ311" s="271"/>
      <c r="UIA311" s="275"/>
      <c r="UIB311" s="271"/>
      <c r="UIC311" s="275"/>
      <c r="UID311" s="271"/>
      <c r="UIE311" s="275"/>
      <c r="UIF311" s="271"/>
      <c r="UIG311" s="275"/>
      <c r="UIH311" s="271"/>
      <c r="UII311" s="275"/>
      <c r="UIJ311" s="271"/>
      <c r="UIK311" s="275"/>
      <c r="UIL311" s="271"/>
      <c r="UIM311" s="275"/>
      <c r="UIN311" s="271"/>
      <c r="UIO311" s="275"/>
      <c r="UIP311" s="271"/>
      <c r="UIQ311" s="275"/>
      <c r="UIR311" s="271"/>
      <c r="UIS311" s="275"/>
      <c r="UIT311" s="271"/>
      <c r="UIU311" s="275"/>
      <c r="UIV311" s="271"/>
      <c r="UIW311" s="275"/>
      <c r="UIX311" s="271"/>
      <c r="UIY311" s="275"/>
      <c r="UIZ311" s="271"/>
      <c r="UJA311" s="275"/>
      <c r="UJB311" s="271"/>
      <c r="UJC311" s="275"/>
      <c r="UJD311" s="271"/>
      <c r="UJE311" s="275"/>
      <c r="UJF311" s="271"/>
      <c r="UJG311" s="275"/>
      <c r="UJH311" s="271"/>
      <c r="UJI311" s="275"/>
      <c r="UJJ311" s="271"/>
      <c r="UJK311" s="275"/>
      <c r="UJL311" s="271"/>
      <c r="UJM311" s="275"/>
      <c r="UJN311" s="271"/>
      <c r="UJO311" s="275"/>
      <c r="UJP311" s="271"/>
      <c r="UJQ311" s="275"/>
      <c r="UJR311" s="271"/>
      <c r="UJS311" s="275"/>
      <c r="UJT311" s="271"/>
      <c r="UJU311" s="275"/>
      <c r="UJV311" s="271"/>
      <c r="UJW311" s="275"/>
      <c r="UJX311" s="271"/>
      <c r="UJY311" s="275"/>
      <c r="UJZ311" s="271"/>
      <c r="UKA311" s="275"/>
      <c r="UKB311" s="271"/>
      <c r="UKC311" s="275"/>
      <c r="UKD311" s="271"/>
      <c r="UKE311" s="275"/>
      <c r="UKF311" s="271"/>
      <c r="UKG311" s="275"/>
      <c r="UKH311" s="271"/>
      <c r="UKI311" s="275"/>
      <c r="UKJ311" s="271"/>
      <c r="UKK311" s="275"/>
      <c r="UKL311" s="271"/>
      <c r="UKM311" s="275"/>
      <c r="UKN311" s="271"/>
      <c r="UKO311" s="275"/>
      <c r="UKP311" s="271"/>
      <c r="UKQ311" s="275"/>
      <c r="UKR311" s="271"/>
      <c r="UKS311" s="275"/>
      <c r="UKT311" s="271"/>
      <c r="UKU311" s="275"/>
      <c r="UKV311" s="271"/>
      <c r="UKW311" s="275"/>
      <c r="UKX311" s="271"/>
      <c r="UKY311" s="275"/>
      <c r="UKZ311" s="271"/>
      <c r="ULA311" s="275"/>
      <c r="ULB311" s="271"/>
      <c r="ULC311" s="275"/>
      <c r="ULD311" s="271"/>
      <c r="ULE311" s="275"/>
      <c r="ULF311" s="271"/>
      <c r="ULG311" s="275"/>
      <c r="ULH311" s="271"/>
      <c r="ULI311" s="275"/>
      <c r="ULJ311" s="271"/>
      <c r="ULK311" s="275"/>
      <c r="ULL311" s="271"/>
      <c r="ULM311" s="275"/>
      <c r="ULN311" s="271"/>
      <c r="ULO311" s="275"/>
      <c r="ULP311" s="271"/>
      <c r="ULQ311" s="275"/>
      <c r="ULR311" s="271"/>
      <c r="ULS311" s="275"/>
      <c r="ULT311" s="271"/>
      <c r="ULU311" s="275"/>
      <c r="ULV311" s="271"/>
      <c r="ULW311" s="275"/>
      <c r="ULX311" s="271"/>
      <c r="ULY311" s="275"/>
      <c r="ULZ311" s="271"/>
      <c r="UMA311" s="275"/>
      <c r="UMB311" s="271"/>
      <c r="UMC311" s="275"/>
      <c r="UMD311" s="271"/>
      <c r="UME311" s="275"/>
      <c r="UMF311" s="271"/>
      <c r="UMG311" s="275"/>
      <c r="UMH311" s="271"/>
      <c r="UMI311" s="275"/>
      <c r="UMJ311" s="271"/>
      <c r="UMK311" s="275"/>
      <c r="UML311" s="271"/>
      <c r="UMM311" s="275"/>
      <c r="UMN311" s="271"/>
      <c r="UMO311" s="275"/>
      <c r="UMP311" s="271"/>
      <c r="UMQ311" s="275"/>
      <c r="UMR311" s="271"/>
      <c r="UMS311" s="275"/>
      <c r="UMT311" s="271"/>
      <c r="UMU311" s="271"/>
      <c r="UMV311" s="275"/>
      <c r="UMW311" s="271"/>
      <c r="UMX311" s="275"/>
      <c r="UMY311" s="271"/>
      <c r="UMZ311" s="275"/>
      <c r="UNA311" s="271"/>
      <c r="UNB311" s="275"/>
      <c r="UNC311" s="271"/>
      <c r="UND311" s="275"/>
      <c r="UNE311" s="271"/>
      <c r="UNF311" s="275"/>
      <c r="UNG311" s="271"/>
      <c r="UNH311" s="275"/>
      <c r="UNI311" s="271"/>
      <c r="UNJ311" s="275"/>
      <c r="UNK311" s="271"/>
      <c r="UNL311" s="275"/>
      <c r="UNM311" s="271"/>
      <c r="UNN311" s="275"/>
      <c r="UNO311" s="271"/>
      <c r="UNP311" s="275"/>
      <c r="UNQ311" s="271"/>
      <c r="UNR311" s="275"/>
      <c r="UNS311" s="271"/>
      <c r="UNT311" s="275"/>
      <c r="UNU311" s="271"/>
      <c r="UNV311" s="275"/>
      <c r="UNW311" s="271"/>
      <c r="UNX311" s="275"/>
      <c r="UNY311" s="271"/>
      <c r="UNZ311" s="275"/>
      <c r="UOA311" s="271"/>
      <c r="UOB311" s="275"/>
      <c r="UOC311" s="271"/>
      <c r="UOD311" s="275"/>
      <c r="UOE311" s="271"/>
      <c r="UOF311" s="275"/>
      <c r="UOG311" s="271"/>
      <c r="UOH311" s="275"/>
      <c r="UOI311" s="271"/>
      <c r="UOJ311" s="275"/>
      <c r="UOK311" s="271"/>
      <c r="UOL311" s="275"/>
      <c r="UOM311" s="271"/>
      <c r="UON311" s="275"/>
      <c r="UOO311" s="271"/>
      <c r="UOP311" s="275"/>
      <c r="UOQ311" s="271"/>
      <c r="UOR311" s="275"/>
      <c r="UOS311" s="271"/>
      <c r="UOT311" s="275"/>
      <c r="UOU311" s="271"/>
      <c r="UOV311" s="275"/>
      <c r="UOW311" s="271"/>
      <c r="UOX311" s="275"/>
      <c r="UOY311" s="271"/>
      <c r="UOZ311" s="275"/>
      <c r="UPA311" s="271"/>
      <c r="UPB311" s="275"/>
      <c r="UPC311" s="271"/>
      <c r="UPD311" s="275"/>
      <c r="UPE311" s="271"/>
      <c r="UPF311" s="275"/>
      <c r="UPG311" s="271"/>
      <c r="UPH311" s="275"/>
      <c r="UPI311" s="271"/>
      <c r="UPJ311" s="275"/>
      <c r="UPK311" s="271"/>
      <c r="UPL311" s="275"/>
      <c r="UPM311" s="271"/>
      <c r="UPN311" s="275"/>
      <c r="UPO311" s="271"/>
      <c r="UPP311" s="275"/>
      <c r="UPQ311" s="271"/>
      <c r="UPR311" s="275"/>
      <c r="UPS311" s="271"/>
      <c r="UPT311" s="275"/>
      <c r="UPU311" s="271"/>
      <c r="UPV311" s="275"/>
      <c r="UPW311" s="271"/>
      <c r="UPX311" s="275"/>
      <c r="UPY311" s="271"/>
      <c r="UPZ311" s="275"/>
      <c r="UQA311" s="271"/>
      <c r="UQB311" s="275"/>
      <c r="UQC311" s="271"/>
      <c r="UQD311" s="275"/>
      <c r="UQE311" s="271"/>
      <c r="UQF311" s="275"/>
      <c r="UQG311" s="271"/>
      <c r="UQH311" s="275"/>
      <c r="UQI311" s="271"/>
      <c r="UQJ311" s="275"/>
      <c r="UQK311" s="271"/>
      <c r="UQL311" s="275"/>
      <c r="UQM311" s="271"/>
      <c r="UQN311" s="275"/>
      <c r="UQO311" s="271"/>
      <c r="UQP311" s="275"/>
      <c r="UQQ311" s="271"/>
      <c r="UQR311" s="275"/>
      <c r="UQS311" s="271"/>
      <c r="UQT311" s="275"/>
      <c r="UQU311" s="271"/>
      <c r="UQV311" s="275"/>
      <c r="UQW311" s="271"/>
      <c r="UQX311" s="275"/>
      <c r="UQY311" s="271"/>
      <c r="UQZ311" s="275"/>
      <c r="URA311" s="271"/>
      <c r="URB311" s="275"/>
      <c r="URC311" s="271"/>
      <c r="URD311" s="275"/>
      <c r="URE311" s="271"/>
      <c r="URF311" s="275"/>
      <c r="URG311" s="271"/>
      <c r="URH311" s="275"/>
      <c r="URI311" s="271"/>
      <c r="URJ311" s="275"/>
      <c r="URK311" s="271"/>
      <c r="URL311" s="275"/>
      <c r="URM311" s="271"/>
      <c r="URN311" s="275"/>
      <c r="URO311" s="271"/>
      <c r="URP311" s="275"/>
      <c r="URQ311" s="271"/>
      <c r="URR311" s="275"/>
      <c r="URS311" s="271"/>
      <c r="URT311" s="275"/>
      <c r="URU311" s="271"/>
      <c r="URV311" s="275"/>
      <c r="URW311" s="271"/>
      <c r="URX311" s="275"/>
      <c r="URY311" s="271"/>
      <c r="URZ311" s="275"/>
      <c r="USA311" s="271"/>
      <c r="USB311" s="275"/>
      <c r="USC311" s="271"/>
      <c r="USD311" s="275"/>
      <c r="USE311" s="271"/>
      <c r="USF311" s="275"/>
      <c r="USG311" s="271"/>
      <c r="USH311" s="275"/>
      <c r="USI311" s="271"/>
      <c r="USJ311" s="275"/>
      <c r="USK311" s="271"/>
      <c r="USL311" s="275"/>
      <c r="USM311" s="271"/>
      <c r="USN311" s="275"/>
      <c r="USO311" s="271"/>
      <c r="USP311" s="275"/>
      <c r="USQ311" s="271"/>
      <c r="USR311" s="275"/>
      <c r="USS311" s="271"/>
      <c r="UST311" s="275"/>
      <c r="USU311" s="271"/>
      <c r="USV311" s="275"/>
      <c r="USW311" s="271"/>
      <c r="USX311" s="275"/>
      <c r="USY311" s="271"/>
      <c r="USZ311" s="275"/>
      <c r="UTA311" s="271"/>
      <c r="UTB311" s="275"/>
      <c r="UTC311" s="271"/>
      <c r="UTD311" s="275"/>
      <c r="UTE311" s="271"/>
      <c r="UTF311" s="275"/>
      <c r="UTG311" s="271"/>
      <c r="UTH311" s="275"/>
      <c r="UTI311" s="271"/>
      <c r="UTJ311" s="275"/>
      <c r="UTK311" s="271"/>
      <c r="UTL311" s="275"/>
      <c r="UTM311" s="271"/>
      <c r="UTN311" s="275"/>
      <c r="UTO311" s="271"/>
      <c r="UTP311" s="275"/>
      <c r="UTQ311" s="271"/>
      <c r="UTR311" s="275"/>
      <c r="UTS311" s="271"/>
      <c r="UTT311" s="275"/>
      <c r="UTU311" s="271"/>
      <c r="UTV311" s="275"/>
      <c r="UTW311" s="271"/>
      <c r="UTX311" s="275"/>
      <c r="UTY311" s="271"/>
      <c r="UTZ311" s="275"/>
      <c r="UUA311" s="271"/>
      <c r="UUB311" s="275"/>
      <c r="UUC311" s="271"/>
      <c r="UUD311" s="275"/>
      <c r="UUE311" s="271"/>
      <c r="UUF311" s="275"/>
      <c r="UUG311" s="271"/>
      <c r="UUH311" s="275"/>
      <c r="UUI311" s="271"/>
      <c r="UUJ311" s="275"/>
      <c r="UUK311" s="271"/>
      <c r="UUL311" s="275"/>
      <c r="UUM311" s="271"/>
      <c r="UUN311" s="275"/>
      <c r="UUO311" s="271"/>
      <c r="UUP311" s="275"/>
      <c r="UUQ311" s="271"/>
      <c r="UUR311" s="275"/>
      <c r="UUS311" s="271"/>
      <c r="UUT311" s="275"/>
      <c r="UUU311" s="271"/>
      <c r="UUV311" s="275"/>
      <c r="UUW311" s="271"/>
      <c r="UUX311" s="275"/>
      <c r="UUY311" s="271"/>
      <c r="UUZ311" s="275"/>
      <c r="UVA311" s="271"/>
      <c r="UVB311" s="275"/>
      <c r="UVC311" s="271"/>
      <c r="UVD311" s="275"/>
      <c r="UVE311" s="271"/>
      <c r="UVF311" s="275"/>
      <c r="UVG311" s="271"/>
      <c r="UVH311" s="275"/>
      <c r="UVI311" s="271"/>
      <c r="UVJ311" s="275"/>
      <c r="UVK311" s="271"/>
      <c r="UVL311" s="275"/>
      <c r="UVM311" s="271"/>
      <c r="UVN311" s="275"/>
      <c r="UVO311" s="271"/>
      <c r="UVP311" s="275"/>
      <c r="UVQ311" s="271"/>
      <c r="UVR311" s="275"/>
      <c r="UVS311" s="271"/>
      <c r="UVT311" s="275"/>
      <c r="UVU311" s="271"/>
      <c r="UVV311" s="275"/>
      <c r="UVW311" s="271"/>
      <c r="UVX311" s="275"/>
      <c r="UVY311" s="271"/>
      <c r="UVZ311" s="275"/>
      <c r="UWA311" s="271"/>
      <c r="UWB311" s="275"/>
      <c r="UWC311" s="271"/>
      <c r="UWD311" s="275"/>
      <c r="UWE311" s="271"/>
      <c r="UWF311" s="275"/>
      <c r="UWG311" s="271"/>
      <c r="UWH311" s="275"/>
      <c r="UWI311" s="271"/>
      <c r="UWJ311" s="275"/>
      <c r="UWK311" s="271"/>
      <c r="UWL311" s="275"/>
      <c r="UWM311" s="271"/>
      <c r="UWN311" s="275"/>
      <c r="UWO311" s="271"/>
      <c r="UWP311" s="275"/>
      <c r="UWQ311" s="271"/>
      <c r="UWR311" s="275"/>
      <c r="UWS311" s="271"/>
      <c r="UWT311" s="275"/>
      <c r="UWU311" s="271"/>
      <c r="UWV311" s="275"/>
      <c r="UWW311" s="271"/>
      <c r="UWX311" s="275"/>
      <c r="UWY311" s="271"/>
      <c r="UWZ311" s="275"/>
      <c r="UXA311" s="271"/>
      <c r="UXB311" s="275"/>
      <c r="UXC311" s="271"/>
      <c r="UXD311" s="275"/>
      <c r="UXE311" s="271"/>
      <c r="UXF311" s="275"/>
      <c r="UXG311" s="271"/>
      <c r="UXH311" s="275"/>
      <c r="UXI311" s="271"/>
      <c r="UXJ311" s="275"/>
      <c r="UXK311" s="271"/>
      <c r="UXL311" s="275"/>
      <c r="UXM311" s="271"/>
      <c r="UXN311" s="275"/>
      <c r="UXO311" s="271"/>
      <c r="UXP311" s="275"/>
      <c r="UXQ311" s="271"/>
      <c r="UXR311" s="275"/>
      <c r="UXS311" s="271"/>
      <c r="UXT311" s="275"/>
      <c r="UXU311" s="271"/>
      <c r="UXV311" s="275"/>
      <c r="UXW311" s="271"/>
      <c r="UXX311" s="275"/>
      <c r="UXY311" s="271"/>
      <c r="UXZ311" s="275"/>
      <c r="UYA311" s="271"/>
      <c r="UYB311" s="275"/>
      <c r="UYC311" s="271"/>
      <c r="UYD311" s="275"/>
      <c r="UYE311" s="271"/>
      <c r="UYF311" s="275"/>
      <c r="UYG311" s="271"/>
      <c r="UYH311" s="275"/>
      <c r="UYI311" s="271"/>
      <c r="UYJ311" s="275"/>
      <c r="UYK311" s="271"/>
      <c r="UYL311" s="275"/>
      <c r="UYM311" s="271"/>
      <c r="UYN311" s="275"/>
      <c r="UYO311" s="271"/>
      <c r="UYP311" s="275"/>
      <c r="UYQ311" s="271"/>
      <c r="UYR311" s="275"/>
      <c r="UYS311" s="271"/>
      <c r="UYT311" s="275"/>
      <c r="UYU311" s="271"/>
      <c r="UYV311" s="275"/>
      <c r="UYW311" s="271"/>
      <c r="UYX311" s="275"/>
      <c r="UYY311" s="271"/>
      <c r="UYZ311" s="275"/>
      <c r="UZA311" s="271"/>
      <c r="UZB311" s="275"/>
      <c r="UZC311" s="271"/>
      <c r="UZD311" s="275"/>
      <c r="UZE311" s="271"/>
      <c r="UZF311" s="275"/>
      <c r="UZG311" s="271"/>
      <c r="UZH311" s="275"/>
      <c r="UZI311" s="271"/>
      <c r="UZJ311" s="275"/>
      <c r="UZK311" s="271"/>
      <c r="UZL311" s="275"/>
      <c r="UZM311" s="271"/>
      <c r="UZN311" s="275"/>
      <c r="UZO311" s="271"/>
      <c r="UZP311" s="275"/>
      <c r="UZQ311" s="271"/>
      <c r="UZR311" s="275"/>
      <c r="UZS311" s="271"/>
      <c r="UZT311" s="275"/>
      <c r="UZU311" s="271"/>
      <c r="UZV311" s="275"/>
      <c r="UZW311" s="271"/>
      <c r="UZX311" s="275"/>
      <c r="UZY311" s="271"/>
      <c r="UZZ311" s="275"/>
      <c r="VAA311" s="271"/>
      <c r="VAB311" s="275"/>
      <c r="VAC311" s="271"/>
      <c r="VAD311" s="275"/>
      <c r="VAE311" s="271"/>
      <c r="VAF311" s="275"/>
      <c r="VAG311" s="271"/>
      <c r="VAH311" s="275"/>
      <c r="VAI311" s="271"/>
      <c r="VAJ311" s="275"/>
      <c r="VAK311" s="271"/>
      <c r="VAL311" s="275"/>
      <c r="VAM311" s="271"/>
      <c r="VAN311" s="275"/>
      <c r="VAO311" s="271"/>
      <c r="VAP311" s="275"/>
      <c r="VAQ311" s="271"/>
      <c r="VAR311" s="275"/>
      <c r="VAS311" s="271"/>
      <c r="VAT311" s="275"/>
      <c r="VAU311" s="271"/>
      <c r="VAV311" s="275"/>
      <c r="VAW311" s="271"/>
      <c r="VAX311" s="275"/>
      <c r="VAY311" s="271"/>
      <c r="VAZ311" s="275"/>
      <c r="VBA311" s="271"/>
      <c r="VBB311" s="275"/>
      <c r="VBC311" s="271"/>
      <c r="VBD311" s="275"/>
      <c r="VBE311" s="271"/>
      <c r="VBF311" s="275"/>
      <c r="VBG311" s="271"/>
      <c r="VBH311" s="275"/>
      <c r="VBI311" s="271"/>
      <c r="VBJ311" s="275"/>
      <c r="VBK311" s="271"/>
      <c r="VBL311" s="275"/>
      <c r="VBM311" s="271"/>
      <c r="VBN311" s="275"/>
      <c r="VBO311" s="271"/>
      <c r="VBP311" s="275"/>
      <c r="VBQ311" s="271"/>
      <c r="VBR311" s="275"/>
      <c r="VBS311" s="271"/>
      <c r="VBT311" s="275"/>
      <c r="VBU311" s="271"/>
      <c r="VBV311" s="275"/>
      <c r="VBW311" s="271"/>
      <c r="VBX311" s="275"/>
      <c r="VBY311" s="271"/>
      <c r="VBZ311" s="275"/>
      <c r="VCA311" s="271"/>
      <c r="VCB311" s="275"/>
      <c r="VCC311" s="271"/>
      <c r="VCD311" s="275"/>
      <c r="VCE311" s="271"/>
      <c r="VCF311" s="275"/>
      <c r="VCG311" s="271"/>
      <c r="VCH311" s="275"/>
      <c r="VCI311" s="271"/>
      <c r="VCJ311" s="275"/>
      <c r="VCK311" s="271"/>
      <c r="VCL311" s="275"/>
      <c r="VCM311" s="271"/>
      <c r="VCN311" s="275"/>
      <c r="VCO311" s="271"/>
      <c r="VCP311" s="275"/>
      <c r="VCQ311" s="271"/>
      <c r="VCR311" s="275"/>
      <c r="VCS311" s="271"/>
      <c r="VCT311" s="275"/>
      <c r="VCU311" s="271"/>
      <c r="VCV311" s="275"/>
      <c r="VCW311" s="271"/>
      <c r="VCX311" s="275"/>
      <c r="VCY311" s="271"/>
      <c r="VCZ311" s="275"/>
      <c r="VDA311" s="271"/>
      <c r="VDB311" s="275"/>
      <c r="VDC311" s="271"/>
      <c r="VDD311" s="275"/>
      <c r="VDE311" s="271"/>
      <c r="VDF311" s="275"/>
      <c r="VDG311" s="271"/>
      <c r="VDH311" s="275"/>
      <c r="VDI311" s="271"/>
      <c r="VDJ311" s="275"/>
      <c r="VDK311" s="271"/>
      <c r="VDL311" s="275"/>
      <c r="VDM311" s="271"/>
      <c r="VDN311" s="275"/>
      <c r="VDO311" s="271"/>
      <c r="VDP311" s="275"/>
      <c r="VDQ311" s="271"/>
      <c r="VDR311" s="275"/>
      <c r="VDS311" s="271"/>
      <c r="VDT311" s="275"/>
      <c r="VDU311" s="271"/>
      <c r="VDV311" s="275"/>
      <c r="VDW311" s="271"/>
      <c r="VDX311" s="275"/>
      <c r="VDY311" s="271"/>
      <c r="VDZ311" s="275"/>
      <c r="VEA311" s="271"/>
      <c r="VEB311" s="275"/>
      <c r="VEC311" s="271"/>
      <c r="VED311" s="275"/>
      <c r="VEE311" s="271"/>
      <c r="VEF311" s="275"/>
      <c r="VEG311" s="271"/>
      <c r="VEH311" s="275"/>
      <c r="VEI311" s="271"/>
      <c r="VEJ311" s="275"/>
      <c r="VEK311" s="271"/>
      <c r="VEL311" s="275"/>
      <c r="VEM311" s="271"/>
      <c r="VEN311" s="275"/>
      <c r="VEO311" s="271"/>
      <c r="VEP311" s="275"/>
      <c r="VEQ311" s="271"/>
      <c r="VER311" s="275"/>
      <c r="VES311" s="271"/>
      <c r="VET311" s="275"/>
      <c r="VEU311" s="271"/>
      <c r="VEV311" s="275"/>
      <c r="VEW311" s="271"/>
      <c r="VEX311" s="275"/>
      <c r="VEY311" s="271"/>
      <c r="VEZ311" s="275"/>
      <c r="VFA311" s="271"/>
      <c r="VFB311" s="275"/>
      <c r="VFC311" s="271"/>
      <c r="VFD311" s="275"/>
      <c r="VFE311" s="271"/>
      <c r="VFF311" s="275"/>
      <c r="VFG311" s="271"/>
      <c r="VFH311" s="275"/>
      <c r="VFI311" s="271"/>
      <c r="VFJ311" s="275"/>
      <c r="VFK311" s="271"/>
      <c r="VFL311" s="275"/>
      <c r="VFM311" s="271"/>
      <c r="VFN311" s="275"/>
      <c r="VFO311" s="271"/>
      <c r="VFP311" s="275"/>
      <c r="VFQ311" s="271"/>
      <c r="VFR311" s="275"/>
      <c r="VFS311" s="271"/>
      <c r="VFT311" s="275"/>
      <c r="VFU311" s="271"/>
      <c r="VFV311" s="275"/>
      <c r="VFW311" s="271"/>
      <c r="VFX311" s="275"/>
      <c r="VFY311" s="271"/>
      <c r="VFZ311" s="275"/>
      <c r="VGA311" s="271"/>
      <c r="VGB311" s="275"/>
      <c r="VGC311" s="271"/>
      <c r="VGD311" s="275"/>
      <c r="VGE311" s="271"/>
      <c r="VGF311" s="275"/>
      <c r="VGG311" s="271"/>
      <c r="VGH311" s="275"/>
      <c r="VGI311" s="271"/>
      <c r="VGJ311" s="275"/>
      <c r="VGK311" s="271"/>
      <c r="VGL311" s="275"/>
      <c r="VGM311" s="271"/>
      <c r="VGN311" s="275"/>
      <c r="VGO311" s="271"/>
      <c r="VGP311" s="275"/>
      <c r="VGQ311" s="271"/>
      <c r="VGR311" s="275"/>
      <c r="VGS311" s="271"/>
      <c r="VGT311" s="275"/>
      <c r="VGU311" s="271"/>
      <c r="VGV311" s="275"/>
      <c r="VGW311" s="271"/>
      <c r="VGX311" s="275"/>
      <c r="VGY311" s="271"/>
      <c r="VGZ311" s="275"/>
      <c r="VHA311" s="271"/>
      <c r="VHB311" s="275"/>
      <c r="VHC311" s="271"/>
      <c r="VHD311" s="275"/>
      <c r="VHE311" s="271"/>
      <c r="VHF311" s="275"/>
      <c r="VHG311" s="271"/>
      <c r="VHH311" s="275"/>
      <c r="VHI311" s="271"/>
      <c r="VHJ311" s="275"/>
      <c r="VHK311" s="271"/>
      <c r="VHL311" s="275"/>
      <c r="VHM311" s="271"/>
      <c r="VHN311" s="275"/>
      <c r="VHO311" s="271"/>
      <c r="VHP311" s="275"/>
      <c r="VHQ311" s="271"/>
      <c r="VHR311" s="275"/>
      <c r="VHS311" s="271"/>
      <c r="VHT311" s="275"/>
      <c r="VHU311" s="271"/>
      <c r="VHV311" s="275"/>
      <c r="VHW311" s="271"/>
      <c r="VHX311" s="275"/>
      <c r="VHY311" s="271"/>
      <c r="VHZ311" s="275"/>
      <c r="VIA311" s="271"/>
      <c r="VIB311" s="275"/>
      <c r="VIC311" s="271"/>
      <c r="VID311" s="275"/>
      <c r="VIE311" s="271"/>
      <c r="VIF311" s="275"/>
      <c r="VIG311" s="271"/>
      <c r="VIH311" s="275"/>
      <c r="VII311" s="271"/>
      <c r="VIJ311" s="275"/>
      <c r="VIK311" s="271"/>
      <c r="VIL311" s="275"/>
      <c r="VIM311" s="271"/>
      <c r="VIN311" s="275"/>
      <c r="VIO311" s="271"/>
      <c r="VIP311" s="275"/>
      <c r="VIQ311" s="271"/>
      <c r="VIR311" s="275"/>
      <c r="VIS311" s="271"/>
      <c r="VIT311" s="275"/>
      <c r="VIU311" s="271"/>
      <c r="VIV311" s="275"/>
      <c r="VIW311" s="271"/>
      <c r="VIX311" s="275"/>
      <c r="VIY311" s="271"/>
      <c r="VIZ311" s="275"/>
      <c r="VJA311" s="271"/>
      <c r="VJB311" s="275"/>
      <c r="VJC311" s="271"/>
      <c r="VJD311" s="275"/>
      <c r="VJE311" s="271"/>
      <c r="VJF311" s="275"/>
      <c r="VJG311" s="271"/>
      <c r="VJH311" s="275"/>
      <c r="VJI311" s="271"/>
      <c r="VJJ311" s="275"/>
      <c r="VJK311" s="271"/>
      <c r="VJL311" s="275"/>
      <c r="VJM311" s="271"/>
      <c r="VJN311" s="275"/>
      <c r="VJO311" s="271"/>
      <c r="VJP311" s="275"/>
      <c r="VJQ311" s="271"/>
      <c r="VJR311" s="275"/>
      <c r="VJS311" s="271"/>
      <c r="VJT311" s="275"/>
      <c r="VJU311" s="271"/>
      <c r="VJV311" s="275"/>
      <c r="VJW311" s="271"/>
      <c r="VJX311" s="275"/>
      <c r="VJY311" s="271"/>
      <c r="VJZ311" s="275"/>
      <c r="VKA311" s="271"/>
      <c r="VKB311" s="275"/>
      <c r="VKC311" s="271"/>
      <c r="VKD311" s="275"/>
      <c r="VKE311" s="271"/>
      <c r="VKF311" s="275"/>
      <c r="VKG311" s="271"/>
      <c r="VKH311" s="275"/>
      <c r="VKI311" s="271"/>
      <c r="VKJ311" s="275"/>
      <c r="VKK311" s="271"/>
      <c r="VKL311" s="275"/>
      <c r="VKM311" s="271"/>
      <c r="VKN311" s="275"/>
      <c r="VKO311" s="271"/>
      <c r="VKP311" s="275"/>
      <c r="VKQ311" s="271"/>
      <c r="VKR311" s="275"/>
      <c r="VKS311" s="271"/>
      <c r="VKT311" s="275"/>
      <c r="VKU311" s="271"/>
      <c r="VKV311" s="275"/>
      <c r="VKW311" s="271"/>
      <c r="VKX311" s="275"/>
      <c r="VKY311" s="271"/>
      <c r="VKZ311" s="275"/>
      <c r="VLA311" s="271"/>
      <c r="VLB311" s="275"/>
      <c r="VLC311" s="271"/>
      <c r="VLD311" s="275"/>
      <c r="VLE311" s="271"/>
      <c r="VLF311" s="275"/>
      <c r="VLG311" s="271"/>
      <c r="VLH311" s="275"/>
      <c r="VLI311" s="271"/>
      <c r="VLJ311" s="275"/>
      <c r="VLK311" s="271"/>
      <c r="VLL311" s="275"/>
      <c r="VLM311" s="271"/>
      <c r="VLN311" s="275"/>
      <c r="VLO311" s="271"/>
      <c r="VLP311" s="275"/>
      <c r="VLQ311" s="271"/>
      <c r="VLR311" s="275"/>
      <c r="VLS311" s="271"/>
      <c r="VLT311" s="275"/>
      <c r="VLU311" s="271"/>
      <c r="VLV311" s="275"/>
      <c r="VLW311" s="271"/>
      <c r="VLX311" s="275"/>
      <c r="VLY311" s="271"/>
      <c r="VLZ311" s="275"/>
      <c r="VMA311" s="271"/>
      <c r="VMB311" s="275"/>
      <c r="VMC311" s="271"/>
      <c r="VMD311" s="275"/>
      <c r="VME311" s="271"/>
      <c r="VMF311" s="275"/>
      <c r="VMG311" s="271"/>
      <c r="VMH311" s="275"/>
      <c r="VMI311" s="271"/>
      <c r="VMJ311" s="275"/>
      <c r="VMK311" s="271"/>
      <c r="VML311" s="275"/>
      <c r="VMM311" s="271"/>
      <c r="VMN311" s="275"/>
      <c r="VMO311" s="271"/>
      <c r="VMP311" s="275"/>
      <c r="VMQ311" s="271"/>
      <c r="VMR311" s="275"/>
      <c r="VMS311" s="271"/>
      <c r="VMT311" s="275"/>
      <c r="VMU311" s="271"/>
      <c r="VMV311" s="275"/>
      <c r="VMW311" s="271"/>
      <c r="VMX311" s="275"/>
      <c r="VMY311" s="271"/>
      <c r="VMZ311" s="275"/>
      <c r="VNA311" s="271"/>
      <c r="VNB311" s="275"/>
      <c r="VNC311" s="271"/>
      <c r="VND311" s="275"/>
      <c r="VNE311" s="271"/>
      <c r="VNF311" s="275"/>
      <c r="VNG311" s="271"/>
      <c r="VNH311" s="275"/>
      <c r="VNI311" s="271"/>
      <c r="VNJ311" s="275"/>
      <c r="VNK311" s="271"/>
      <c r="VNL311" s="275"/>
      <c r="VNM311" s="271"/>
      <c r="VNN311" s="275"/>
      <c r="VNO311" s="271"/>
      <c r="VNP311" s="275"/>
      <c r="VNQ311" s="271"/>
      <c r="VNR311" s="275"/>
      <c r="VNS311" s="271"/>
      <c r="VNT311" s="275"/>
      <c r="VNU311" s="271"/>
      <c r="VNV311" s="275"/>
      <c r="VNW311" s="271"/>
      <c r="VNX311" s="275"/>
      <c r="VNY311" s="271"/>
      <c r="VNZ311" s="275"/>
      <c r="VOA311" s="271"/>
      <c r="VOB311" s="275"/>
      <c r="VOC311" s="271"/>
      <c r="VOD311" s="275"/>
      <c r="VOE311" s="271"/>
      <c r="VOF311" s="275"/>
      <c r="VOG311" s="271"/>
      <c r="VOH311" s="275"/>
      <c r="VOI311" s="271"/>
      <c r="VOJ311" s="275"/>
      <c r="VOK311" s="271"/>
      <c r="VOL311" s="275"/>
      <c r="VOM311" s="271"/>
      <c r="VON311" s="275"/>
      <c r="VOO311" s="271"/>
      <c r="VOP311" s="275"/>
      <c r="VOQ311" s="271"/>
      <c r="VOR311" s="275"/>
      <c r="VOS311" s="275"/>
      <c r="VOT311" s="271"/>
      <c r="VOU311" s="275"/>
      <c r="VOV311" s="271"/>
      <c r="VOW311" s="275"/>
      <c r="VOX311" s="271"/>
      <c r="VOY311" s="275"/>
      <c r="VOZ311" s="271"/>
      <c r="VPA311" s="275"/>
      <c r="VPB311" s="271"/>
      <c r="VPC311" s="275"/>
      <c r="VPD311" s="271"/>
      <c r="VPE311" s="275"/>
      <c r="VPF311" s="271"/>
      <c r="VPG311" s="275"/>
      <c r="VPH311" s="271"/>
      <c r="VPI311" s="275"/>
      <c r="VPJ311" s="271"/>
      <c r="VPK311" s="275"/>
      <c r="VPL311" s="271"/>
      <c r="VPM311" s="275"/>
      <c r="VPN311" s="271"/>
      <c r="VPO311" s="275"/>
      <c r="VPP311" s="271"/>
      <c r="VPQ311" s="275"/>
      <c r="VPR311" s="271"/>
      <c r="VPS311" s="275"/>
      <c r="VPT311" s="271"/>
      <c r="VPU311" s="275"/>
      <c r="VPV311" s="271"/>
      <c r="VPW311" s="275"/>
      <c r="VPX311" s="271"/>
      <c r="VPY311" s="275"/>
      <c r="VPZ311" s="271"/>
      <c r="VQA311" s="275"/>
      <c r="VQB311" s="271"/>
      <c r="VQC311" s="275"/>
      <c r="VQD311" s="271"/>
      <c r="VQE311" s="275"/>
      <c r="VQF311" s="271"/>
      <c r="VQG311" s="275"/>
      <c r="VQH311" s="271"/>
      <c r="VQI311" s="275"/>
      <c r="VQJ311" s="271"/>
      <c r="VQK311" s="275"/>
      <c r="VQL311" s="271"/>
      <c r="VQM311" s="275"/>
      <c r="VQN311" s="271"/>
      <c r="VQO311" s="275"/>
      <c r="VQP311" s="271"/>
      <c r="VQQ311" s="275"/>
      <c r="VQR311" s="271"/>
      <c r="VQS311" s="275"/>
      <c r="VQT311" s="271"/>
      <c r="VQU311" s="275"/>
      <c r="VQV311" s="271"/>
      <c r="VQW311" s="275"/>
      <c r="VQX311" s="271"/>
      <c r="VQY311" s="275"/>
      <c r="VQZ311" s="271"/>
      <c r="VRA311" s="275"/>
      <c r="VRB311" s="271"/>
      <c r="VRC311" s="275"/>
      <c r="VRD311" s="271"/>
      <c r="VRE311" s="275"/>
      <c r="VRF311" s="271"/>
      <c r="VRG311" s="275"/>
      <c r="VRH311" s="271"/>
      <c r="VRI311" s="275"/>
      <c r="VRJ311" s="271"/>
      <c r="VRK311" s="275"/>
      <c r="VRL311" s="271"/>
      <c r="VRM311" s="275"/>
      <c r="VRN311" s="271"/>
      <c r="VRO311" s="275"/>
      <c r="VRP311" s="271"/>
      <c r="VRQ311" s="275"/>
      <c r="VRR311" s="271"/>
      <c r="VRS311" s="275"/>
      <c r="VRT311" s="271"/>
      <c r="VRU311" s="275"/>
      <c r="VRV311" s="271"/>
      <c r="VRW311" s="275"/>
      <c r="VRX311" s="271"/>
      <c r="VRY311" s="275"/>
      <c r="VRZ311" s="271"/>
      <c r="VSA311" s="275"/>
      <c r="VSB311" s="271"/>
      <c r="VSC311" s="275"/>
      <c r="VSD311" s="271"/>
      <c r="VSE311" s="275"/>
      <c r="VSF311" s="271"/>
      <c r="VSG311" s="275"/>
      <c r="VSH311" s="271"/>
      <c r="VSI311" s="275"/>
      <c r="VSJ311" s="271"/>
      <c r="VSK311" s="275"/>
      <c r="VSL311" s="271"/>
      <c r="VSM311" s="275"/>
      <c r="VSN311" s="271"/>
      <c r="VSO311" s="275"/>
      <c r="VSP311" s="271"/>
      <c r="VSQ311" s="275"/>
      <c r="VSR311" s="271"/>
      <c r="VSS311" s="275"/>
      <c r="VST311" s="271"/>
      <c r="VSU311" s="275"/>
      <c r="VSV311" s="271"/>
      <c r="VSW311" s="275"/>
      <c r="VSX311" s="271"/>
      <c r="VSY311" s="275"/>
      <c r="VSZ311" s="271"/>
      <c r="VTA311" s="275"/>
      <c r="VTB311" s="271"/>
      <c r="VTC311" s="275"/>
      <c r="VTD311" s="271"/>
      <c r="VTE311" s="275"/>
      <c r="VTF311" s="271"/>
      <c r="VTG311" s="275"/>
      <c r="VTH311" s="271"/>
      <c r="VTI311" s="275"/>
      <c r="VTJ311" s="271"/>
      <c r="VTK311" s="275"/>
      <c r="VTL311" s="271"/>
      <c r="VTM311" s="275"/>
      <c r="VTN311" s="271"/>
      <c r="VTO311" s="275"/>
      <c r="VTP311" s="271"/>
      <c r="VTQ311" s="275"/>
      <c r="VTR311" s="271"/>
      <c r="VTS311" s="275"/>
      <c r="VTT311" s="271"/>
      <c r="VTU311" s="275"/>
      <c r="VTV311" s="271"/>
      <c r="VTW311" s="275"/>
      <c r="VTX311" s="271"/>
      <c r="VTY311" s="275"/>
      <c r="VTZ311" s="271"/>
      <c r="VUA311" s="275"/>
      <c r="VUB311" s="271"/>
      <c r="VUC311" s="275"/>
      <c r="VUD311" s="271"/>
      <c r="VUE311" s="275"/>
      <c r="VUF311" s="271"/>
      <c r="VUG311" s="275"/>
      <c r="VUH311" s="271"/>
      <c r="VUI311" s="275"/>
      <c r="VUJ311" s="271"/>
      <c r="VUK311" s="275"/>
      <c r="VUL311" s="271"/>
      <c r="VUM311" s="275"/>
      <c r="VUN311" s="271"/>
      <c r="VUO311" s="275"/>
      <c r="VUP311" s="271"/>
      <c r="VUQ311" s="275"/>
      <c r="VUR311" s="271"/>
      <c r="VUS311" s="275"/>
      <c r="VUT311" s="271"/>
      <c r="VUU311" s="275"/>
      <c r="VUV311" s="271"/>
      <c r="VUW311" s="275"/>
      <c r="VUX311" s="271"/>
      <c r="VUY311" s="275"/>
      <c r="VUZ311" s="271"/>
      <c r="VVA311" s="275"/>
      <c r="VVB311" s="271"/>
      <c r="VVC311" s="275"/>
      <c r="VVD311" s="271"/>
      <c r="VVE311" s="275"/>
      <c r="VVF311" s="271"/>
      <c r="VVG311" s="275"/>
      <c r="VVH311" s="271"/>
      <c r="VVI311" s="275"/>
      <c r="VVJ311" s="271"/>
      <c r="VVK311" s="275"/>
      <c r="VVL311" s="271"/>
      <c r="VVM311" s="275"/>
      <c r="VVN311" s="271"/>
      <c r="VVO311" s="275"/>
      <c r="VVP311" s="271"/>
      <c r="VVQ311" s="275"/>
      <c r="VVR311" s="271"/>
      <c r="VVS311" s="275"/>
      <c r="VVT311" s="271"/>
      <c r="VVU311" s="275"/>
      <c r="VVV311" s="271"/>
      <c r="VVW311" s="275"/>
      <c r="VVX311" s="271"/>
      <c r="VVY311" s="275"/>
      <c r="VVZ311" s="271"/>
      <c r="VWA311" s="275"/>
      <c r="VWB311" s="271"/>
      <c r="VWC311" s="275"/>
      <c r="VWD311" s="271"/>
      <c r="VWE311" s="275"/>
      <c r="VWF311" s="271"/>
      <c r="VWG311" s="275"/>
      <c r="VWH311" s="271"/>
      <c r="VWI311" s="275"/>
      <c r="VWJ311" s="271"/>
      <c r="VWK311" s="275"/>
      <c r="VWL311" s="271"/>
      <c r="VWM311" s="275"/>
      <c r="VWN311" s="271"/>
      <c r="VWO311" s="275"/>
      <c r="VWP311" s="271"/>
      <c r="VWQ311" s="275"/>
      <c r="VWR311" s="271"/>
      <c r="VWS311" s="275"/>
      <c r="VWT311" s="271"/>
      <c r="VWU311" s="275"/>
      <c r="VWV311" s="271"/>
      <c r="VWW311" s="275"/>
      <c r="VWX311" s="271"/>
      <c r="VWY311" s="275"/>
      <c r="VWZ311" s="271"/>
      <c r="VXA311" s="275"/>
      <c r="VXB311" s="271"/>
      <c r="VXC311" s="275"/>
      <c r="VXD311" s="271"/>
      <c r="VXE311" s="275"/>
      <c r="VXF311" s="271"/>
      <c r="VXG311" s="275"/>
      <c r="VXH311" s="271"/>
      <c r="VXI311" s="275"/>
      <c r="VXJ311" s="271"/>
      <c r="VXK311" s="275"/>
      <c r="VXL311" s="271"/>
      <c r="VXM311" s="275"/>
      <c r="VXN311" s="271"/>
      <c r="VXO311" s="275"/>
      <c r="VXP311" s="271"/>
      <c r="VXQ311" s="275"/>
      <c r="VXR311" s="271"/>
      <c r="VXS311" s="275"/>
      <c r="VXT311" s="271"/>
      <c r="VXU311" s="275"/>
      <c r="VXV311" s="271"/>
      <c r="VXW311" s="275"/>
      <c r="VXX311" s="271"/>
      <c r="VXY311" s="275"/>
      <c r="VXZ311" s="271"/>
      <c r="VYA311" s="275"/>
      <c r="VYB311" s="271"/>
      <c r="VYC311" s="275"/>
      <c r="VYD311" s="271"/>
      <c r="VYE311" s="275"/>
      <c r="VYF311" s="271"/>
      <c r="VYG311" s="275"/>
      <c r="VYH311" s="271"/>
      <c r="VYI311" s="275"/>
      <c r="VYJ311" s="271"/>
      <c r="VYK311" s="275"/>
      <c r="VYL311" s="271"/>
      <c r="VYM311" s="275"/>
      <c r="VYN311" s="271"/>
      <c r="VYO311" s="275"/>
      <c r="VYP311" s="271"/>
      <c r="VYQ311" s="275"/>
      <c r="VYR311" s="271"/>
      <c r="VYS311" s="275"/>
      <c r="VYT311" s="271"/>
      <c r="VYU311" s="275"/>
      <c r="VYV311" s="271"/>
      <c r="VYW311" s="275"/>
      <c r="VYX311" s="271"/>
      <c r="VYY311" s="275"/>
      <c r="VYZ311" s="271"/>
      <c r="VZA311" s="275"/>
      <c r="VZB311" s="271"/>
      <c r="VZC311" s="275"/>
      <c r="VZD311" s="271"/>
      <c r="VZE311" s="275"/>
      <c r="VZF311" s="271"/>
      <c r="VZG311" s="275"/>
      <c r="VZH311" s="271"/>
      <c r="VZI311" s="275"/>
      <c r="VZJ311" s="271"/>
      <c r="VZK311" s="275"/>
      <c r="VZL311" s="271"/>
      <c r="VZM311" s="275"/>
      <c r="VZN311" s="271"/>
      <c r="VZO311" s="275"/>
      <c r="VZP311" s="271"/>
      <c r="VZQ311" s="275"/>
      <c r="VZR311" s="271"/>
      <c r="VZS311" s="275"/>
      <c r="VZT311" s="271"/>
      <c r="VZU311" s="275"/>
      <c r="VZV311" s="271"/>
      <c r="VZW311" s="275"/>
      <c r="VZX311" s="271"/>
      <c r="VZY311" s="275"/>
      <c r="VZZ311" s="271"/>
      <c r="WAA311" s="275"/>
      <c r="WAB311" s="271"/>
      <c r="WAC311" s="275"/>
      <c r="WAD311" s="271"/>
      <c r="WAE311" s="275"/>
      <c r="WAF311" s="271"/>
      <c r="WAG311" s="275"/>
      <c r="WAH311" s="271"/>
      <c r="WAI311" s="275"/>
      <c r="WAJ311" s="271"/>
      <c r="WAK311" s="275"/>
      <c r="WAL311" s="271"/>
      <c r="WAM311" s="275"/>
      <c r="WAN311" s="271"/>
      <c r="WAO311" s="275"/>
      <c r="WAP311" s="271"/>
      <c r="WAQ311" s="275"/>
      <c r="WAR311" s="271"/>
      <c r="WAS311" s="275"/>
      <c r="WAT311" s="271"/>
      <c r="WAU311" s="275"/>
      <c r="WAV311" s="271"/>
      <c r="WAW311" s="275"/>
      <c r="WAX311" s="271"/>
      <c r="WAY311" s="275"/>
      <c r="WAZ311" s="271"/>
      <c r="WBA311" s="275"/>
      <c r="WBB311" s="271"/>
      <c r="WBC311" s="275"/>
      <c r="WBD311" s="271"/>
      <c r="WBE311" s="275"/>
      <c r="WBF311" s="271"/>
      <c r="WBG311" s="275"/>
      <c r="WBH311" s="271"/>
      <c r="WBI311" s="275"/>
      <c r="WBJ311" s="271"/>
      <c r="WBK311" s="275"/>
      <c r="WBL311" s="271"/>
      <c r="WBM311" s="275"/>
      <c r="WBN311" s="271"/>
      <c r="WBO311" s="275"/>
      <c r="WBP311" s="271"/>
      <c r="WBQ311" s="275"/>
      <c r="WBR311" s="271"/>
      <c r="WBS311" s="275"/>
      <c r="WBT311" s="271"/>
      <c r="WBU311" s="275"/>
      <c r="WBV311" s="271"/>
      <c r="WBW311" s="275"/>
      <c r="WBX311" s="271"/>
      <c r="WBY311" s="275"/>
      <c r="WBZ311" s="271"/>
      <c r="WCA311" s="275"/>
      <c r="WCB311" s="271"/>
      <c r="WCC311" s="275"/>
      <c r="WCD311" s="271"/>
      <c r="WCE311" s="275"/>
      <c r="WCF311" s="271"/>
      <c r="WCG311" s="275"/>
      <c r="WCH311" s="271"/>
      <c r="WCI311" s="275"/>
      <c r="WCJ311" s="271"/>
      <c r="WCK311" s="275"/>
      <c r="WCL311" s="271"/>
      <c r="WCM311" s="275"/>
      <c r="WCN311" s="271"/>
      <c r="WCO311" s="275"/>
      <c r="WCP311" s="271"/>
      <c r="WCQ311" s="275"/>
      <c r="WCR311" s="271"/>
      <c r="WCS311" s="275"/>
      <c r="WCT311" s="271"/>
      <c r="WCU311" s="275"/>
      <c r="WCV311" s="271"/>
      <c r="WCW311" s="275"/>
      <c r="WCX311" s="271"/>
      <c r="WCY311" s="275"/>
      <c r="WCZ311" s="271"/>
      <c r="WDA311" s="275"/>
      <c r="WDB311" s="271"/>
      <c r="WDC311" s="275"/>
      <c r="WDD311" s="271"/>
      <c r="WDE311" s="275"/>
      <c r="WDF311" s="271"/>
      <c r="WDG311" s="275"/>
      <c r="WDH311" s="271"/>
      <c r="WDI311" s="275"/>
      <c r="WDJ311" s="271"/>
      <c r="WDK311" s="275"/>
      <c r="WDL311" s="271"/>
      <c r="WDM311" s="275"/>
      <c r="WDN311" s="271"/>
      <c r="WDO311" s="275"/>
      <c r="WDP311" s="271"/>
      <c r="WDQ311" s="275"/>
      <c r="WDR311" s="271"/>
      <c r="WDS311" s="275"/>
      <c r="WDT311" s="271"/>
      <c r="WDU311" s="275"/>
      <c r="WDV311" s="271"/>
      <c r="WDW311" s="275"/>
      <c r="WDX311" s="271"/>
      <c r="WDY311" s="275"/>
      <c r="WDZ311" s="271"/>
      <c r="WEA311" s="275"/>
      <c r="WEB311" s="271"/>
      <c r="WEC311" s="275"/>
      <c r="WED311" s="271"/>
      <c r="WEE311" s="275"/>
      <c r="WEF311" s="271"/>
      <c r="WEG311" s="275"/>
      <c r="WEH311" s="271"/>
      <c r="WEI311" s="275"/>
      <c r="WEJ311" s="271"/>
      <c r="WEK311" s="275"/>
      <c r="WEL311" s="271"/>
      <c r="WEM311" s="275"/>
      <c r="WEN311" s="271"/>
      <c r="WEO311" s="275"/>
      <c r="WEP311" s="271"/>
      <c r="WEQ311" s="275"/>
      <c r="WER311" s="271"/>
      <c r="WES311" s="275"/>
      <c r="WET311" s="271"/>
      <c r="WEU311" s="275"/>
      <c r="WEV311" s="271"/>
      <c r="WEW311" s="275"/>
      <c r="WEX311" s="271"/>
      <c r="WEY311" s="275"/>
      <c r="WEZ311" s="271"/>
      <c r="WFA311" s="275"/>
      <c r="WFB311" s="271"/>
      <c r="WFC311" s="275"/>
      <c r="WFD311" s="271"/>
      <c r="WFE311" s="275"/>
      <c r="WFF311" s="271"/>
      <c r="WFG311" s="275"/>
      <c r="WFH311" s="271"/>
      <c r="WFI311" s="275"/>
      <c r="WFJ311" s="271"/>
      <c r="WFK311" s="275"/>
      <c r="WFL311" s="271"/>
      <c r="WFM311" s="275"/>
      <c r="WFN311" s="271"/>
      <c r="WFO311" s="275"/>
      <c r="WFP311" s="271"/>
      <c r="WFQ311" s="275"/>
      <c r="WFR311" s="271"/>
      <c r="WFS311" s="275"/>
      <c r="WFT311" s="271"/>
      <c r="WFU311" s="275"/>
      <c r="WFV311" s="271"/>
      <c r="WFW311" s="275"/>
      <c r="WFX311" s="271"/>
      <c r="WFY311" s="275"/>
      <c r="WFZ311" s="271"/>
      <c r="WGA311" s="275"/>
      <c r="WGB311" s="271"/>
      <c r="WGC311" s="275"/>
      <c r="WGD311" s="271"/>
      <c r="WGE311" s="275"/>
      <c r="WGF311" s="271"/>
      <c r="WGG311" s="275"/>
      <c r="WGH311" s="271"/>
      <c r="WGI311" s="275"/>
      <c r="WGJ311" s="271"/>
      <c r="WGK311" s="275"/>
      <c r="WGL311" s="271"/>
      <c r="WGM311" s="275"/>
      <c r="WGN311" s="271"/>
      <c r="WGO311" s="275"/>
      <c r="WGP311" s="271"/>
      <c r="WGQ311" s="275"/>
      <c r="WGR311" s="271"/>
      <c r="WGS311" s="275"/>
      <c r="WGT311" s="271"/>
      <c r="WGU311" s="275"/>
      <c r="WGV311" s="271"/>
      <c r="WGW311" s="275"/>
      <c r="WGX311" s="271"/>
      <c r="WGY311" s="275"/>
      <c r="WGZ311" s="271"/>
      <c r="WHA311" s="275"/>
      <c r="WHB311" s="271"/>
      <c r="WHC311" s="275"/>
      <c r="WHD311" s="271"/>
      <c r="WHE311" s="275"/>
      <c r="WHF311" s="271"/>
      <c r="WHG311" s="275"/>
      <c r="WHH311" s="271"/>
      <c r="WHI311" s="275"/>
      <c r="WHJ311" s="271"/>
      <c r="WHK311" s="275"/>
      <c r="WHL311" s="271"/>
      <c r="WHM311" s="275"/>
      <c r="WHN311" s="271"/>
      <c r="WHO311" s="275"/>
      <c r="WHP311" s="271"/>
      <c r="WHQ311" s="275"/>
      <c r="WHR311" s="271"/>
      <c r="WHS311" s="275"/>
      <c r="WHT311" s="271"/>
      <c r="WHU311" s="275"/>
      <c r="WHV311" s="271"/>
      <c r="WHW311" s="275"/>
      <c r="WHX311" s="271"/>
      <c r="WHY311" s="275"/>
      <c r="WHZ311" s="271"/>
      <c r="WIA311" s="275"/>
      <c r="WIB311" s="271"/>
      <c r="WIC311" s="275"/>
      <c r="WID311" s="271"/>
      <c r="WIE311" s="275"/>
      <c r="WIF311" s="271"/>
      <c r="WIG311" s="275"/>
      <c r="WIH311" s="271"/>
      <c r="WII311" s="275"/>
      <c r="WIJ311" s="271"/>
      <c r="WIK311" s="275"/>
      <c r="WIL311" s="271"/>
      <c r="WIM311" s="275"/>
      <c r="WIN311" s="271"/>
      <c r="WIO311" s="275"/>
      <c r="WIP311" s="271"/>
      <c r="WIQ311" s="275"/>
      <c r="WIR311" s="271"/>
      <c r="WIS311" s="275"/>
      <c r="WIT311" s="271"/>
      <c r="WIU311" s="275"/>
      <c r="WIV311" s="271"/>
      <c r="WIW311" s="275"/>
      <c r="WIX311" s="271"/>
      <c r="WIY311" s="275"/>
      <c r="WIZ311" s="271"/>
      <c r="WJA311" s="275"/>
      <c r="WJB311" s="271"/>
      <c r="WJC311" s="275"/>
      <c r="WJD311" s="271"/>
      <c r="WJE311" s="275"/>
      <c r="WJF311" s="271"/>
      <c r="WJG311" s="275"/>
      <c r="WJH311" s="271"/>
      <c r="WJI311" s="275"/>
      <c r="WJJ311" s="271"/>
      <c r="WJK311" s="275"/>
      <c r="WJL311" s="271"/>
      <c r="WJM311" s="275"/>
      <c r="WJN311" s="271"/>
      <c r="WJO311" s="275"/>
      <c r="WJP311" s="271"/>
      <c r="WJQ311" s="275"/>
      <c r="WJR311" s="271"/>
      <c r="WJS311" s="275"/>
      <c r="WJT311" s="271"/>
      <c r="WJU311" s="275"/>
      <c r="WJV311" s="271"/>
      <c r="WJW311" s="275"/>
      <c r="WJX311" s="271"/>
      <c r="WJY311" s="275"/>
      <c r="WJZ311" s="271"/>
      <c r="WKA311" s="275"/>
      <c r="WKB311" s="271"/>
      <c r="WKC311" s="275"/>
      <c r="WKD311" s="271"/>
      <c r="WKE311" s="275"/>
      <c r="WKF311" s="271"/>
      <c r="WKG311" s="275"/>
      <c r="WKH311" s="271"/>
      <c r="WKI311" s="275"/>
      <c r="WKJ311" s="271"/>
      <c r="WKK311" s="275"/>
      <c r="WKL311" s="271"/>
      <c r="WKM311" s="275"/>
      <c r="WKN311" s="271"/>
      <c r="WKO311" s="275"/>
      <c r="WKP311" s="271"/>
      <c r="WKQ311" s="275"/>
      <c r="WKR311" s="271"/>
      <c r="WKS311" s="275"/>
      <c r="WKT311" s="271"/>
      <c r="WKU311" s="275"/>
      <c r="WKV311" s="271"/>
      <c r="WKW311" s="275"/>
      <c r="WKX311" s="271"/>
      <c r="WKY311" s="275"/>
      <c r="WKZ311" s="271"/>
      <c r="WLA311" s="275"/>
      <c r="WLB311" s="271"/>
      <c r="WLC311" s="275"/>
      <c r="WLD311" s="271"/>
      <c r="WLE311" s="275"/>
      <c r="WLF311" s="271"/>
      <c r="WLG311" s="275"/>
      <c r="WLH311" s="271"/>
      <c r="WLI311" s="275"/>
      <c r="WLJ311" s="271"/>
      <c r="WLK311" s="275"/>
      <c r="WLL311" s="271"/>
      <c r="WLM311" s="275"/>
      <c r="WLN311" s="271"/>
      <c r="WLO311" s="275"/>
      <c r="WLP311" s="271"/>
      <c r="WLQ311" s="275"/>
      <c r="WLR311" s="271"/>
      <c r="WLS311" s="275"/>
      <c r="WLT311" s="271"/>
      <c r="WLU311" s="275"/>
      <c r="WLV311" s="271"/>
      <c r="WLW311" s="275"/>
      <c r="WLX311" s="271"/>
      <c r="WLY311" s="275"/>
      <c r="WLZ311" s="271"/>
      <c r="WMA311" s="275"/>
      <c r="WMB311" s="271"/>
      <c r="WMC311" s="275"/>
      <c r="WMD311" s="271"/>
      <c r="WME311" s="275"/>
      <c r="WMF311" s="271"/>
      <c r="WMG311" s="275"/>
      <c r="WMH311" s="271"/>
      <c r="WMI311" s="275"/>
      <c r="WMJ311" s="271"/>
      <c r="WMK311" s="275"/>
      <c r="WML311" s="271"/>
      <c r="WMM311" s="275"/>
      <c r="WMN311" s="271"/>
      <c r="WMO311" s="275"/>
      <c r="WMP311" s="271"/>
      <c r="WMQ311" s="275"/>
      <c r="WMR311" s="271"/>
      <c r="WMS311" s="275"/>
      <c r="WMT311" s="271"/>
      <c r="WMU311" s="275"/>
      <c r="WMV311" s="271"/>
      <c r="WMW311" s="275"/>
      <c r="WMX311" s="271"/>
      <c r="WMY311" s="275"/>
      <c r="WMZ311" s="271"/>
      <c r="WNA311" s="275"/>
      <c r="WNB311" s="271"/>
      <c r="WNC311" s="275"/>
      <c r="WND311" s="271"/>
      <c r="WNE311" s="275"/>
      <c r="WNF311" s="271"/>
      <c r="WNG311" s="275"/>
      <c r="WNH311" s="271"/>
      <c r="WNI311" s="275"/>
      <c r="WNJ311" s="271"/>
      <c r="WNK311" s="275"/>
      <c r="WNL311" s="271"/>
      <c r="WNM311" s="275"/>
      <c r="WNN311" s="271"/>
      <c r="WNO311" s="275"/>
      <c r="WNP311" s="271"/>
      <c r="WNQ311" s="275"/>
      <c r="WNR311" s="271"/>
      <c r="WNS311" s="275"/>
      <c r="WNT311" s="271"/>
      <c r="WNU311" s="275"/>
      <c r="WNV311" s="271"/>
      <c r="WNW311" s="275"/>
      <c r="WNX311" s="271"/>
      <c r="WNY311" s="275"/>
      <c r="WNZ311" s="271"/>
      <c r="WOA311" s="275"/>
      <c r="WOB311" s="271"/>
      <c r="WOC311" s="275"/>
      <c r="WOD311" s="271"/>
      <c r="WOE311" s="275"/>
      <c r="WOF311" s="271"/>
      <c r="WOG311" s="275"/>
      <c r="WOH311" s="271"/>
      <c r="WOI311" s="275"/>
      <c r="WOJ311" s="271"/>
      <c r="WOK311" s="275"/>
      <c r="WOL311" s="271"/>
      <c r="WOM311" s="275"/>
      <c r="WON311" s="271"/>
      <c r="WOO311" s="275"/>
      <c r="WOP311" s="271"/>
      <c r="WOQ311" s="275"/>
      <c r="WOR311" s="271"/>
      <c r="WOS311" s="275"/>
      <c r="WOT311" s="271"/>
      <c r="WOU311" s="275"/>
      <c r="WOV311" s="271"/>
      <c r="WOW311" s="275"/>
      <c r="WOX311" s="271"/>
      <c r="WOY311" s="275"/>
      <c r="WOZ311" s="271"/>
      <c r="WPA311" s="275"/>
      <c r="WPB311" s="271"/>
      <c r="WPC311" s="275"/>
      <c r="WPD311" s="271"/>
      <c r="WPE311" s="275"/>
      <c r="WPF311" s="271"/>
      <c r="WPG311" s="275"/>
      <c r="WPH311" s="271"/>
      <c r="WPI311" s="275"/>
      <c r="WPJ311" s="271"/>
      <c r="WPK311" s="275"/>
      <c r="WPL311" s="271"/>
      <c r="WPM311" s="275"/>
      <c r="WPN311" s="271"/>
      <c r="WPO311" s="275"/>
      <c r="WPP311" s="271"/>
      <c r="WPQ311" s="275"/>
      <c r="WPR311" s="271"/>
      <c r="WPS311" s="275"/>
      <c r="WPT311" s="271"/>
      <c r="WPU311" s="275"/>
      <c r="WPV311" s="271"/>
      <c r="WPW311" s="275"/>
      <c r="WPX311" s="271"/>
      <c r="WPY311" s="275"/>
      <c r="WPZ311" s="271"/>
      <c r="WQA311" s="275"/>
      <c r="WQB311" s="271"/>
      <c r="WQC311" s="275"/>
      <c r="WQD311" s="271"/>
      <c r="WQE311" s="275"/>
      <c r="WQF311" s="271"/>
      <c r="WQG311" s="275"/>
      <c r="WQH311" s="271"/>
      <c r="WQI311" s="275"/>
      <c r="WQJ311" s="271"/>
      <c r="WQK311" s="275"/>
      <c r="WQL311" s="271"/>
      <c r="WQM311" s="275"/>
      <c r="WQN311" s="271"/>
      <c r="WQO311" s="275"/>
      <c r="WQP311" s="271"/>
      <c r="WQQ311" s="275"/>
      <c r="WQR311" s="271"/>
      <c r="WQS311" s="275"/>
      <c r="WQT311" s="271"/>
      <c r="WQU311" s="275"/>
      <c r="WQV311" s="271"/>
      <c r="WQW311" s="275"/>
      <c r="WQX311" s="271"/>
      <c r="WQY311" s="275"/>
      <c r="WQZ311" s="271"/>
      <c r="WRA311" s="275"/>
      <c r="WRB311" s="271"/>
      <c r="WRC311" s="275"/>
      <c r="WRD311" s="271"/>
      <c r="WRE311" s="275"/>
      <c r="WRF311" s="271"/>
      <c r="WRG311" s="275"/>
      <c r="WRH311" s="271"/>
      <c r="WRI311" s="275"/>
      <c r="WRJ311" s="271"/>
      <c r="WRK311" s="275"/>
      <c r="WRL311" s="271"/>
      <c r="WRM311" s="275"/>
      <c r="WRN311" s="271"/>
      <c r="WRO311" s="275"/>
      <c r="WRP311" s="271"/>
      <c r="WRQ311" s="275"/>
      <c r="WRR311" s="271"/>
      <c r="WRS311" s="275"/>
      <c r="WRT311" s="271"/>
      <c r="WRU311" s="275"/>
      <c r="WRV311" s="271"/>
      <c r="WRW311" s="275"/>
      <c r="WRX311" s="271"/>
      <c r="WRY311" s="275"/>
      <c r="WRZ311" s="271"/>
      <c r="WSA311" s="275"/>
      <c r="WSB311" s="271"/>
      <c r="WSC311" s="275"/>
      <c r="WSD311" s="271"/>
      <c r="WSE311" s="275"/>
      <c r="WSF311" s="271"/>
      <c r="WSG311" s="275"/>
      <c r="WSH311" s="271"/>
      <c r="WSI311" s="275"/>
      <c r="WSJ311" s="271"/>
      <c r="WSK311" s="275"/>
      <c r="WSL311" s="271"/>
      <c r="WSM311" s="275"/>
      <c r="WSN311" s="271"/>
      <c r="WSO311" s="275"/>
      <c r="WSP311" s="271"/>
      <c r="WSQ311" s="275"/>
      <c r="WSR311" s="271"/>
      <c r="WSS311" s="275"/>
      <c r="WST311" s="271"/>
      <c r="WSU311" s="275"/>
      <c r="WSV311" s="271"/>
      <c r="WSW311" s="275"/>
      <c r="WSX311" s="271"/>
      <c r="WSY311" s="275"/>
      <c r="WSZ311" s="271"/>
      <c r="WTA311" s="275"/>
      <c r="WTB311" s="271"/>
      <c r="WTC311" s="275"/>
      <c r="WTD311" s="271"/>
      <c r="WTE311" s="275"/>
      <c r="WTF311" s="271"/>
      <c r="WTG311" s="275"/>
      <c r="WTH311" s="271"/>
      <c r="WTI311" s="275"/>
      <c r="WTJ311" s="271"/>
      <c r="WTK311" s="275"/>
      <c r="WTL311" s="271"/>
      <c r="WTM311" s="275"/>
      <c r="WTN311" s="271"/>
      <c r="WTO311" s="275"/>
      <c r="WTP311" s="271"/>
      <c r="WTQ311" s="275"/>
      <c r="WTR311" s="271"/>
      <c r="WTS311" s="275"/>
      <c r="WTT311" s="271"/>
      <c r="WTU311" s="275"/>
      <c r="WTV311" s="271"/>
      <c r="WTW311" s="275"/>
      <c r="WTX311" s="271"/>
      <c r="WTY311" s="275"/>
      <c r="WTZ311" s="271"/>
      <c r="WUA311" s="275"/>
      <c r="WUB311" s="271"/>
      <c r="WUC311" s="275"/>
      <c r="WUD311" s="271"/>
      <c r="WUE311" s="275"/>
      <c r="WUF311" s="271"/>
      <c r="WUG311" s="275"/>
      <c r="WUH311" s="271"/>
      <c r="WUI311" s="275"/>
      <c r="WUJ311" s="271"/>
      <c r="WUK311" s="275"/>
      <c r="WUL311" s="271"/>
      <c r="WUM311" s="275"/>
      <c r="WUN311" s="271"/>
      <c r="WUO311" s="275"/>
      <c r="WUP311" s="271"/>
      <c r="WUQ311" s="275"/>
      <c r="WUR311" s="271"/>
      <c r="WUS311" s="275"/>
      <c r="WUT311" s="271"/>
      <c r="WUU311" s="275"/>
      <c r="WUV311" s="271"/>
      <c r="WUW311" s="275"/>
      <c r="WUX311" s="271"/>
      <c r="WUY311" s="275"/>
      <c r="WUZ311" s="271"/>
      <c r="WVA311" s="275"/>
      <c r="WVB311" s="271"/>
      <c r="WVC311" s="275"/>
      <c r="WVD311" s="271"/>
      <c r="WVE311" s="275"/>
      <c r="WVF311" s="271"/>
      <c r="WVG311" s="275"/>
      <c r="WVH311" s="271"/>
      <c r="WVI311" s="275"/>
      <c r="WVJ311" s="271"/>
      <c r="WVK311" s="275"/>
      <c r="WVL311" s="271"/>
      <c r="WVM311" s="275"/>
      <c r="WVN311" s="271"/>
      <c r="WVO311" s="275"/>
      <c r="WVP311" s="271"/>
      <c r="WVQ311" s="275"/>
      <c r="WVR311" s="271"/>
      <c r="WVS311" s="275"/>
      <c r="WVT311" s="271"/>
      <c r="WVU311" s="275"/>
      <c r="WVV311" s="271"/>
      <c r="WVW311" s="275"/>
      <c r="WVX311" s="271"/>
      <c r="WVY311" s="275"/>
      <c r="WVZ311" s="271"/>
      <c r="WWA311" s="275"/>
      <c r="WWB311" s="271"/>
      <c r="WWC311" s="275"/>
      <c r="WWD311" s="271"/>
      <c r="WWE311" s="275"/>
      <c r="WWF311" s="271"/>
      <c r="WWG311" s="275"/>
      <c r="WWH311" s="271"/>
      <c r="WWI311" s="275"/>
      <c r="WWJ311" s="271"/>
      <c r="WWK311" s="275"/>
      <c r="WWL311" s="271"/>
      <c r="WWM311" s="275"/>
      <c r="WWN311" s="271"/>
      <c r="WWO311" s="275"/>
      <c r="WWP311" s="271"/>
      <c r="WWQ311" s="275"/>
      <c r="WWR311" s="271"/>
      <c r="WWS311" s="275"/>
      <c r="WWT311" s="271"/>
      <c r="WWU311" s="275"/>
      <c r="WWV311" s="271"/>
      <c r="WWW311" s="275"/>
      <c r="WWX311" s="271"/>
      <c r="WWY311" s="275"/>
      <c r="WWZ311" s="271"/>
      <c r="WXA311" s="275"/>
      <c r="WXB311" s="271"/>
      <c r="WXC311" s="275"/>
      <c r="WXD311" s="271"/>
      <c r="WXE311" s="275"/>
      <c r="WXF311" s="271"/>
      <c r="WXG311" s="275"/>
      <c r="WXH311" s="271"/>
      <c r="WXI311" s="275"/>
      <c r="WXJ311" s="271"/>
      <c r="WXK311" s="275"/>
      <c r="WXL311" s="271"/>
      <c r="WXM311" s="275"/>
      <c r="WXN311" s="271"/>
      <c r="WXO311" s="275"/>
      <c r="WXP311" s="271"/>
      <c r="WXQ311" s="275"/>
      <c r="WXR311" s="271"/>
      <c r="WXS311" s="275"/>
      <c r="WXT311" s="271"/>
      <c r="WXU311" s="275"/>
      <c r="WXV311" s="271"/>
      <c r="WXW311" s="275"/>
      <c r="WXX311" s="271"/>
      <c r="WXY311" s="275"/>
      <c r="WXZ311" s="271"/>
      <c r="WYA311" s="275"/>
      <c r="WYB311" s="271"/>
      <c r="WYC311" s="275"/>
      <c r="WYD311" s="271"/>
      <c r="WYE311" s="275"/>
      <c r="WYF311" s="271"/>
      <c r="WYG311" s="275"/>
      <c r="WYH311" s="271"/>
      <c r="WYI311" s="275"/>
      <c r="WYJ311" s="271"/>
      <c r="WYK311" s="275"/>
      <c r="WYL311" s="271"/>
      <c r="WYM311" s="275"/>
      <c r="WYN311" s="271"/>
      <c r="WYO311" s="275"/>
      <c r="WYP311" s="271"/>
      <c r="WYQ311" s="275"/>
      <c r="WYR311" s="271"/>
      <c r="WYS311" s="275"/>
      <c r="WYT311" s="271"/>
      <c r="WYU311" s="275"/>
      <c r="WYV311" s="271"/>
      <c r="WYW311" s="275"/>
      <c r="WYX311" s="271"/>
      <c r="WYY311" s="275"/>
      <c r="WYZ311" s="271"/>
      <c r="WZA311" s="275"/>
      <c r="WZB311" s="271"/>
      <c r="WZC311" s="275"/>
      <c r="WZD311" s="271"/>
      <c r="WZE311" s="275"/>
      <c r="WZF311" s="271"/>
      <c r="WZG311" s="275"/>
      <c r="WZH311" s="271"/>
      <c r="WZI311" s="275"/>
      <c r="WZJ311" s="271"/>
      <c r="WZK311" s="275"/>
      <c r="WZL311" s="271"/>
      <c r="WZM311" s="275"/>
      <c r="WZN311" s="271"/>
      <c r="WZO311" s="275"/>
      <c r="WZP311" s="271"/>
      <c r="WZQ311" s="275"/>
      <c r="WZR311" s="271"/>
      <c r="WZS311" s="275"/>
      <c r="WZT311" s="271"/>
      <c r="WZU311" s="275"/>
      <c r="WZV311" s="271"/>
      <c r="WZW311" s="275"/>
      <c r="WZX311" s="271"/>
      <c r="WZY311" s="275"/>
      <c r="WZZ311" s="271"/>
      <c r="XAA311" s="275"/>
      <c r="XAB311" s="271"/>
      <c r="XAC311" s="275"/>
      <c r="XAD311" s="271"/>
      <c r="XAE311" s="275"/>
      <c r="XAF311" s="271"/>
      <c r="XAG311" s="275"/>
      <c r="XAH311" s="271"/>
      <c r="XAI311" s="275"/>
      <c r="XAJ311" s="271"/>
      <c r="XAK311" s="275"/>
      <c r="XAL311" s="271"/>
      <c r="XAM311" s="275"/>
      <c r="XAN311" s="271"/>
      <c r="XAO311" s="275"/>
      <c r="XAP311" s="271"/>
      <c r="XAQ311" s="275"/>
      <c r="XAR311" s="271"/>
      <c r="XAS311" s="275"/>
      <c r="XAT311" s="271"/>
      <c r="XAU311" s="275"/>
      <c r="XAV311" s="271"/>
      <c r="XAW311" s="275"/>
      <c r="XAX311" s="271"/>
      <c r="XAY311" s="275"/>
      <c r="XAZ311" s="271"/>
      <c r="XBA311" s="275"/>
      <c r="XBB311" s="271"/>
      <c r="XBC311" s="275"/>
      <c r="XBD311" s="271"/>
      <c r="XBE311" s="275"/>
      <c r="XBF311" s="271"/>
      <c r="XBG311" s="275"/>
      <c r="XBH311" s="271"/>
      <c r="XBI311" s="275"/>
      <c r="XBJ311" s="271"/>
      <c r="XBK311" s="275"/>
      <c r="XBL311" s="271"/>
      <c r="XBM311" s="275"/>
      <c r="XBN311" s="271"/>
      <c r="XBO311" s="275"/>
      <c r="XBP311" s="271"/>
      <c r="XBQ311" s="275"/>
      <c r="XBR311" s="271"/>
      <c r="XBS311" s="275"/>
      <c r="XBT311" s="271"/>
      <c r="XBU311" s="275"/>
      <c r="XBV311" s="271"/>
      <c r="XBW311" s="275"/>
      <c r="XBX311" s="271"/>
      <c r="XBY311" s="275"/>
      <c r="XBZ311" s="271"/>
      <c r="XCA311" s="275"/>
      <c r="XCB311" s="271"/>
      <c r="XCC311" s="275"/>
      <c r="XCD311" s="271"/>
      <c r="XCE311" s="275"/>
      <c r="XCF311" s="271"/>
      <c r="XCG311" s="275"/>
      <c r="XCH311" s="271"/>
      <c r="XCI311" s="275"/>
      <c r="XCJ311" s="271"/>
      <c r="XCK311" s="275"/>
      <c r="XCL311" s="271"/>
      <c r="XCM311" s="275"/>
      <c r="XCN311" s="271"/>
      <c r="XCO311" s="275"/>
      <c r="XCP311" s="271"/>
      <c r="XCQ311" s="275"/>
      <c r="XCR311" s="271"/>
      <c r="XCS311" s="275"/>
      <c r="XCT311" s="271"/>
      <c r="XCU311" s="275"/>
      <c r="XCV311" s="271"/>
      <c r="XCW311" s="275"/>
      <c r="XCX311" s="271"/>
      <c r="XCY311" s="275"/>
      <c r="XCZ311" s="271"/>
      <c r="XDA311" s="275"/>
      <c r="XDB311" s="271"/>
      <c r="XDC311" s="275"/>
      <c r="XDD311" s="271"/>
      <c r="XDE311" s="275"/>
      <c r="XDF311" s="271"/>
      <c r="XDG311" s="275"/>
      <c r="XDH311" s="271"/>
      <c r="XDI311" s="275"/>
      <c r="XDJ311" s="271"/>
      <c r="XDK311" s="275"/>
      <c r="XDL311" s="271"/>
      <c r="XDM311" s="275"/>
      <c r="XDN311" s="271"/>
      <c r="XDO311" s="275"/>
      <c r="XDP311" s="271"/>
      <c r="XDQ311" s="275"/>
      <c r="XDR311" s="271"/>
      <c r="XDS311" s="275"/>
      <c r="XDT311" s="271"/>
      <c r="XDU311" s="275"/>
      <c r="XDV311" s="271"/>
      <c r="XDW311" s="275"/>
      <c r="XDX311" s="271"/>
      <c r="XDY311" s="275"/>
      <c r="XDZ311" s="271"/>
      <c r="XEA311" s="275"/>
      <c r="XEB311" s="271"/>
      <c r="XEC311" s="275"/>
      <c r="XED311" s="271"/>
      <c r="XEE311" s="275"/>
      <c r="XEF311" s="271"/>
      <c r="XEG311" s="275"/>
      <c r="XEH311" s="271"/>
      <c r="XEI311" s="275"/>
      <c r="XEJ311" s="271"/>
      <c r="XEK311" s="275"/>
      <c r="XEL311" s="271"/>
      <c r="XEM311" s="275"/>
      <c r="XEN311" s="271"/>
      <c r="XEO311" s="275"/>
      <c r="XEP311" s="271"/>
      <c r="XEQ311" s="275"/>
      <c r="XER311" s="271"/>
      <c r="XES311" s="275"/>
      <c r="XET311" s="271"/>
      <c r="XEU311" s="275"/>
      <c r="XEV311" s="271"/>
      <c r="XEW311" s="275"/>
      <c r="XEX311" s="271"/>
      <c r="XEY311" s="275"/>
      <c r="XEZ311" s="271"/>
      <c r="XFA311" s="275"/>
      <c r="XFB311" s="271"/>
      <c r="XFC311" s="275"/>
    </row>
    <row r="312" spans="1:16383" ht="15.75" customHeight="1" x14ac:dyDescent="0.25">
      <c r="A312" s="171" t="s">
        <v>15</v>
      </c>
      <c r="B312" s="199"/>
      <c r="C312" s="302">
        <f>SUM(C307:C311)</f>
        <v>52677412.730000004</v>
      </c>
      <c r="D312" s="302">
        <f t="shared" ref="D312:Y312" si="148">SUM(D307:D311)</f>
        <v>0</v>
      </c>
      <c r="E312" s="302">
        <f t="shared" si="148"/>
        <v>0</v>
      </c>
      <c r="F312" s="302">
        <f t="shared" si="148"/>
        <v>0</v>
      </c>
      <c r="G312" s="302">
        <f t="shared" si="148"/>
        <v>0</v>
      </c>
      <c r="H312" s="302">
        <f t="shared" si="148"/>
        <v>0</v>
      </c>
      <c r="I312" s="302">
        <f t="shared" si="148"/>
        <v>0</v>
      </c>
      <c r="J312" s="302">
        <f t="shared" si="148"/>
        <v>24</v>
      </c>
      <c r="K312" s="302">
        <f t="shared" si="148"/>
        <v>49899792.449999996</v>
      </c>
      <c r="L312" s="302">
        <f t="shared" si="148"/>
        <v>1593118.89</v>
      </c>
      <c r="M312" s="302">
        <f t="shared" si="148"/>
        <v>0</v>
      </c>
      <c r="N312" s="302">
        <f t="shared" si="148"/>
        <v>0</v>
      </c>
      <c r="O312" s="302">
        <f t="shared" si="148"/>
        <v>0</v>
      </c>
      <c r="P312" s="302">
        <f t="shared" si="148"/>
        <v>0</v>
      </c>
      <c r="Q312" s="302">
        <f t="shared" si="148"/>
        <v>0</v>
      </c>
      <c r="R312" s="302">
        <f t="shared" si="148"/>
        <v>0</v>
      </c>
      <c r="S312" s="302">
        <f t="shared" si="148"/>
        <v>0</v>
      </c>
      <c r="T312" s="345">
        <f t="shared" si="148"/>
        <v>0</v>
      </c>
      <c r="U312" s="302">
        <f t="shared" si="148"/>
        <v>0</v>
      </c>
      <c r="V312" s="302">
        <f t="shared" si="148"/>
        <v>0</v>
      </c>
      <c r="W312" s="302">
        <f t="shared" si="148"/>
        <v>0</v>
      </c>
      <c r="X312" s="302">
        <f t="shared" si="148"/>
        <v>0</v>
      </c>
      <c r="Y312" s="302">
        <f t="shared" si="148"/>
        <v>1184501.3899999999</v>
      </c>
      <c r="Z312" s="302">
        <f>(C312-Y312)*0.0214</f>
        <v>1101948.3026759999</v>
      </c>
      <c r="AA312" s="9"/>
      <c r="AB312" s="20"/>
      <c r="AC312" s="45"/>
      <c r="AF312" s="46"/>
    </row>
    <row r="313" spans="1:16383" ht="16.5" customHeight="1" x14ac:dyDescent="0.25">
      <c r="A313" s="391" t="s">
        <v>376</v>
      </c>
      <c r="B313" s="193"/>
      <c r="C313" s="387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  <c r="S313" s="201"/>
      <c r="T313" s="348"/>
      <c r="U313" s="201"/>
      <c r="V313" s="201"/>
      <c r="W313" s="201"/>
      <c r="X313" s="201"/>
      <c r="Y313" s="201"/>
      <c r="Z313" s="201"/>
      <c r="AA313" s="9"/>
      <c r="AB313" s="20"/>
      <c r="AC313" s="45"/>
      <c r="AD313" s="64"/>
    </row>
    <row r="314" spans="1:16383" ht="16.5" customHeight="1" x14ac:dyDescent="0.25">
      <c r="A314" s="235">
        <f>A311+1</f>
        <v>207</v>
      </c>
      <c r="B314" s="287" t="s">
        <v>224</v>
      </c>
      <c r="C314" s="302">
        <f t="shared" ref="C314" si="149">D314+L314+N314+P314+R314+U314+W314+X314+Y314+K314</f>
        <v>3971690.1</v>
      </c>
      <c r="D314" s="390">
        <f t="shared" ref="D314" si="150">E314+F314+G314+H314+I314</f>
        <v>0</v>
      </c>
      <c r="E314" s="302"/>
      <c r="F314" s="302"/>
      <c r="G314" s="302"/>
      <c r="H314" s="302"/>
      <c r="I314" s="302"/>
      <c r="J314" s="302"/>
      <c r="K314" s="302"/>
      <c r="L314" s="302"/>
      <c r="M314" s="302">
        <v>683</v>
      </c>
      <c r="N314" s="302">
        <v>3971690.1</v>
      </c>
      <c r="O314" s="302"/>
      <c r="P314" s="302"/>
      <c r="Q314" s="302"/>
      <c r="R314" s="302"/>
      <c r="S314" s="302"/>
      <c r="T314" s="345"/>
      <c r="U314" s="302"/>
      <c r="V314" s="302"/>
      <c r="W314" s="302"/>
      <c r="X314" s="302"/>
      <c r="Y314" s="302"/>
      <c r="Z314" s="302"/>
      <c r="AA314" s="9"/>
      <c r="AB314" s="20" t="s">
        <v>294</v>
      </c>
      <c r="AC314" s="45"/>
      <c r="AD314" s="64"/>
    </row>
    <row r="315" spans="1:16383" ht="16.5" customHeight="1" x14ac:dyDescent="0.25">
      <c r="A315" s="171" t="s">
        <v>15</v>
      </c>
      <c r="B315" s="199"/>
      <c r="C315" s="302">
        <f>SUM(C314:C314)</f>
        <v>3971690.1</v>
      </c>
      <c r="D315" s="302">
        <f t="shared" ref="D315:Y315" si="151">SUM(D314:D314)</f>
        <v>0</v>
      </c>
      <c r="E315" s="302">
        <f t="shared" si="151"/>
        <v>0</v>
      </c>
      <c r="F315" s="302">
        <f t="shared" si="151"/>
        <v>0</v>
      </c>
      <c r="G315" s="302">
        <f t="shared" si="151"/>
        <v>0</v>
      </c>
      <c r="H315" s="302">
        <f t="shared" si="151"/>
        <v>0</v>
      </c>
      <c r="I315" s="302">
        <f t="shared" si="151"/>
        <v>0</v>
      </c>
      <c r="J315" s="302">
        <f t="shared" si="151"/>
        <v>0</v>
      </c>
      <c r="K315" s="302">
        <f t="shared" si="151"/>
        <v>0</v>
      </c>
      <c r="L315" s="302">
        <f t="shared" si="151"/>
        <v>0</v>
      </c>
      <c r="M315" s="302">
        <f t="shared" si="151"/>
        <v>683</v>
      </c>
      <c r="N315" s="302">
        <f t="shared" si="151"/>
        <v>3971690.1</v>
      </c>
      <c r="O315" s="302">
        <f t="shared" si="151"/>
        <v>0</v>
      </c>
      <c r="P315" s="302">
        <f t="shared" si="151"/>
        <v>0</v>
      </c>
      <c r="Q315" s="302">
        <f t="shared" si="151"/>
        <v>0</v>
      </c>
      <c r="R315" s="302">
        <f t="shared" si="151"/>
        <v>0</v>
      </c>
      <c r="S315" s="302">
        <f t="shared" si="151"/>
        <v>0</v>
      </c>
      <c r="T315" s="345">
        <f t="shared" si="151"/>
        <v>0</v>
      </c>
      <c r="U315" s="302">
        <f t="shared" si="151"/>
        <v>0</v>
      </c>
      <c r="V315" s="302">
        <f t="shared" si="151"/>
        <v>0</v>
      </c>
      <c r="W315" s="302">
        <f t="shared" si="151"/>
        <v>0</v>
      </c>
      <c r="X315" s="302">
        <f t="shared" si="151"/>
        <v>0</v>
      </c>
      <c r="Y315" s="302">
        <f t="shared" si="151"/>
        <v>0</v>
      </c>
      <c r="Z315" s="302">
        <f>(C315-Y315)*0.0214</f>
        <v>84994.168139999994</v>
      </c>
      <c r="AA315" s="9"/>
      <c r="AB315" s="20"/>
      <c r="AC315" s="45"/>
      <c r="AD315" s="64"/>
    </row>
    <row r="316" spans="1:16383" ht="16.5" customHeight="1" x14ac:dyDescent="0.25">
      <c r="A316" s="391" t="s">
        <v>377</v>
      </c>
      <c r="B316" s="193"/>
      <c r="C316" s="387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348"/>
      <c r="U316" s="201"/>
      <c r="V316" s="201"/>
      <c r="W316" s="201"/>
      <c r="X316" s="201"/>
      <c r="Y316" s="201"/>
      <c r="Z316" s="201"/>
      <c r="AA316" s="9"/>
      <c r="AB316" s="20"/>
      <c r="AC316" s="45"/>
      <c r="AD316" s="64"/>
    </row>
    <row r="317" spans="1:16383" ht="16.5" customHeight="1" x14ac:dyDescent="0.25">
      <c r="A317" s="235">
        <f>A314+1</f>
        <v>208</v>
      </c>
      <c r="B317" s="287" t="s">
        <v>507</v>
      </c>
      <c r="C317" s="302">
        <f t="shared" ref="C317:C320" si="152">D317+L317+N317+P317+R317+U317+W317+X317+Y317+K317</f>
        <v>1152801.3</v>
      </c>
      <c r="D317" s="390">
        <f t="shared" ref="D317:D320" si="153">E317+F317+G317+H317+I317</f>
        <v>1152801.3</v>
      </c>
      <c r="E317" s="302">
        <v>1152801.3</v>
      </c>
      <c r="F317" s="302"/>
      <c r="G317" s="302"/>
      <c r="H317" s="302"/>
      <c r="I317" s="302"/>
      <c r="J317" s="302"/>
      <c r="K317" s="302"/>
      <c r="L317" s="302"/>
      <c r="M317" s="302"/>
      <c r="N317" s="302"/>
      <c r="O317" s="302"/>
      <c r="P317" s="302"/>
      <c r="Q317" s="302"/>
      <c r="R317" s="302"/>
      <c r="S317" s="302"/>
      <c r="T317" s="345"/>
      <c r="U317" s="302"/>
      <c r="V317" s="302"/>
      <c r="W317" s="302"/>
      <c r="X317" s="302"/>
      <c r="Y317" s="302"/>
      <c r="Z317" s="302"/>
      <c r="AA317" s="20" t="s">
        <v>306</v>
      </c>
      <c r="AB317" s="20" t="s">
        <v>293</v>
      </c>
      <c r="AC317" s="45"/>
      <c r="AD317" s="64"/>
    </row>
    <row r="318" spans="1:16383" ht="16.5" customHeight="1" x14ac:dyDescent="0.25">
      <c r="A318" s="115">
        <f>A317+1</f>
        <v>209</v>
      </c>
      <c r="B318" s="287" t="s">
        <v>508</v>
      </c>
      <c r="C318" s="302">
        <f t="shared" si="152"/>
        <v>816588.15</v>
      </c>
      <c r="D318" s="390">
        <f t="shared" si="153"/>
        <v>816588.15</v>
      </c>
      <c r="E318" s="302">
        <v>816588.15</v>
      </c>
      <c r="F318" s="302"/>
      <c r="G318" s="302"/>
      <c r="H318" s="302"/>
      <c r="I318" s="302"/>
      <c r="J318" s="302"/>
      <c r="K318" s="302"/>
      <c r="L318" s="302"/>
      <c r="M318" s="302"/>
      <c r="N318" s="302"/>
      <c r="O318" s="302"/>
      <c r="P318" s="302"/>
      <c r="Q318" s="302"/>
      <c r="R318" s="302"/>
      <c r="S318" s="302"/>
      <c r="T318" s="345"/>
      <c r="U318" s="302"/>
      <c r="V318" s="302"/>
      <c r="W318" s="302"/>
      <c r="X318" s="302"/>
      <c r="Y318" s="302"/>
      <c r="Z318" s="302"/>
      <c r="AA318" s="20" t="s">
        <v>306</v>
      </c>
      <c r="AB318" s="20" t="s">
        <v>361</v>
      </c>
      <c r="AC318" s="45"/>
      <c r="AD318" s="64"/>
    </row>
    <row r="319" spans="1:16383" ht="16.5" customHeight="1" x14ac:dyDescent="0.25">
      <c r="A319" s="115">
        <f>A318+1</f>
        <v>210</v>
      </c>
      <c r="B319" s="287" t="s">
        <v>509</v>
      </c>
      <c r="C319" s="302">
        <f t="shared" si="152"/>
        <v>816588.15</v>
      </c>
      <c r="D319" s="390">
        <f t="shared" si="153"/>
        <v>816588.15</v>
      </c>
      <c r="E319" s="302">
        <v>816588.15</v>
      </c>
      <c r="F319" s="302"/>
      <c r="G319" s="302"/>
      <c r="H319" s="302"/>
      <c r="I319" s="302"/>
      <c r="J319" s="302"/>
      <c r="K319" s="302"/>
      <c r="L319" s="302"/>
      <c r="M319" s="302"/>
      <c r="N319" s="302"/>
      <c r="O319" s="302"/>
      <c r="P319" s="302"/>
      <c r="Q319" s="302"/>
      <c r="R319" s="302"/>
      <c r="S319" s="302"/>
      <c r="T319" s="345"/>
      <c r="U319" s="302"/>
      <c r="V319" s="302"/>
      <c r="W319" s="302"/>
      <c r="X319" s="302"/>
      <c r="Y319" s="302"/>
      <c r="Z319" s="302"/>
      <c r="AA319" s="20" t="s">
        <v>361</v>
      </c>
      <c r="AB319" s="20" t="s">
        <v>361</v>
      </c>
      <c r="AC319" s="45"/>
      <c r="AD319" s="64"/>
    </row>
    <row r="320" spans="1:16383" ht="16.5" customHeight="1" x14ac:dyDescent="0.25">
      <c r="A320" s="115">
        <f>A319+1</f>
        <v>211</v>
      </c>
      <c r="B320" s="287" t="s">
        <v>510</v>
      </c>
      <c r="C320" s="302">
        <f t="shared" si="152"/>
        <v>3971690.1</v>
      </c>
      <c r="D320" s="390">
        <f t="shared" si="153"/>
        <v>0</v>
      </c>
      <c r="E320" s="302"/>
      <c r="F320" s="302"/>
      <c r="G320" s="302"/>
      <c r="H320" s="302"/>
      <c r="I320" s="302"/>
      <c r="J320" s="302"/>
      <c r="K320" s="302"/>
      <c r="L320" s="302"/>
      <c r="M320" s="302">
        <v>678</v>
      </c>
      <c r="N320" s="302">
        <v>3971690.1</v>
      </c>
      <c r="O320" s="302"/>
      <c r="P320" s="302"/>
      <c r="Q320" s="302"/>
      <c r="R320" s="302"/>
      <c r="S320" s="302"/>
      <c r="T320" s="345"/>
      <c r="U320" s="302"/>
      <c r="V320" s="302"/>
      <c r="W320" s="302"/>
      <c r="X320" s="302"/>
      <c r="Y320" s="302"/>
      <c r="Z320" s="302"/>
      <c r="AA320" s="20" t="s">
        <v>294</v>
      </c>
      <c r="AB320" s="20" t="s">
        <v>294</v>
      </c>
      <c r="AC320" s="45"/>
      <c r="AD320" s="64"/>
    </row>
    <row r="321" spans="1:30" ht="16.5" customHeight="1" x14ac:dyDescent="0.25">
      <c r="A321" s="171" t="s">
        <v>15</v>
      </c>
      <c r="B321" s="199"/>
      <c r="C321" s="302">
        <f>SUM(C317:C320)</f>
        <v>6757667.7000000002</v>
      </c>
      <c r="D321" s="302">
        <f t="shared" ref="D321:Y321" si="154">SUM(D317:D320)</f>
        <v>2785977.6</v>
      </c>
      <c r="E321" s="302">
        <f t="shared" si="154"/>
        <v>2785977.6</v>
      </c>
      <c r="F321" s="302">
        <f t="shared" si="154"/>
        <v>0</v>
      </c>
      <c r="G321" s="302">
        <f t="shared" si="154"/>
        <v>0</v>
      </c>
      <c r="H321" s="302">
        <f t="shared" si="154"/>
        <v>0</v>
      </c>
      <c r="I321" s="302">
        <f t="shared" si="154"/>
        <v>0</v>
      </c>
      <c r="J321" s="302">
        <f t="shared" si="154"/>
        <v>0</v>
      </c>
      <c r="K321" s="302">
        <f t="shared" si="154"/>
        <v>0</v>
      </c>
      <c r="L321" s="302">
        <f t="shared" si="154"/>
        <v>0</v>
      </c>
      <c r="M321" s="302">
        <f t="shared" si="154"/>
        <v>678</v>
      </c>
      <c r="N321" s="302">
        <f t="shared" si="154"/>
        <v>3971690.1</v>
      </c>
      <c r="O321" s="302">
        <f t="shared" si="154"/>
        <v>0</v>
      </c>
      <c r="P321" s="302">
        <f t="shared" si="154"/>
        <v>0</v>
      </c>
      <c r="Q321" s="302">
        <f t="shared" si="154"/>
        <v>0</v>
      </c>
      <c r="R321" s="302">
        <f t="shared" si="154"/>
        <v>0</v>
      </c>
      <c r="S321" s="302">
        <f t="shared" si="154"/>
        <v>0</v>
      </c>
      <c r="T321" s="345">
        <f t="shared" si="154"/>
        <v>0</v>
      </c>
      <c r="U321" s="302">
        <f t="shared" si="154"/>
        <v>0</v>
      </c>
      <c r="V321" s="302">
        <f t="shared" si="154"/>
        <v>0</v>
      </c>
      <c r="W321" s="302">
        <f t="shared" si="154"/>
        <v>0</v>
      </c>
      <c r="X321" s="302">
        <f t="shared" si="154"/>
        <v>0</v>
      </c>
      <c r="Y321" s="302">
        <f t="shared" si="154"/>
        <v>0</v>
      </c>
      <c r="Z321" s="302">
        <f>(C321-Y321)*0.0214</f>
        <v>144614.08877999999</v>
      </c>
      <c r="AA321" s="9"/>
      <c r="AB321" s="20"/>
      <c r="AC321" s="45"/>
      <c r="AD321" s="64"/>
    </row>
    <row r="322" spans="1:30" ht="18" customHeight="1" x14ac:dyDescent="0.25">
      <c r="A322" s="391" t="s">
        <v>30</v>
      </c>
      <c r="B322" s="194"/>
      <c r="C322" s="397">
        <f>C315+C312+C321</f>
        <v>63406770.530000009</v>
      </c>
      <c r="D322" s="397">
        <f t="shared" ref="D322:Y322" si="155">D315+D312+D321</f>
        <v>2785977.6</v>
      </c>
      <c r="E322" s="397">
        <f t="shared" si="155"/>
        <v>2785977.6</v>
      </c>
      <c r="F322" s="397">
        <f t="shared" si="155"/>
        <v>0</v>
      </c>
      <c r="G322" s="397">
        <f t="shared" si="155"/>
        <v>0</v>
      </c>
      <c r="H322" s="397">
        <f t="shared" si="155"/>
        <v>0</v>
      </c>
      <c r="I322" s="397">
        <f t="shared" si="155"/>
        <v>0</v>
      </c>
      <c r="J322" s="397">
        <f t="shared" si="155"/>
        <v>24</v>
      </c>
      <c r="K322" s="397">
        <f t="shared" si="155"/>
        <v>49899792.449999996</v>
      </c>
      <c r="L322" s="397">
        <f t="shared" si="155"/>
        <v>1593118.89</v>
      </c>
      <c r="M322" s="397">
        <f t="shared" si="155"/>
        <v>1361</v>
      </c>
      <c r="N322" s="397">
        <f t="shared" si="155"/>
        <v>7943380.2000000002</v>
      </c>
      <c r="O322" s="397">
        <f t="shared" si="155"/>
        <v>0</v>
      </c>
      <c r="P322" s="397">
        <f t="shared" si="155"/>
        <v>0</v>
      </c>
      <c r="Q322" s="397">
        <f t="shared" si="155"/>
        <v>0</v>
      </c>
      <c r="R322" s="397">
        <f t="shared" si="155"/>
        <v>0</v>
      </c>
      <c r="S322" s="397">
        <f t="shared" si="155"/>
        <v>0</v>
      </c>
      <c r="T322" s="344">
        <f t="shared" si="155"/>
        <v>0</v>
      </c>
      <c r="U322" s="397">
        <f t="shared" si="155"/>
        <v>0</v>
      </c>
      <c r="V322" s="397">
        <f t="shared" si="155"/>
        <v>0</v>
      </c>
      <c r="W322" s="397">
        <f t="shared" si="155"/>
        <v>0</v>
      </c>
      <c r="X322" s="397">
        <f t="shared" si="155"/>
        <v>0</v>
      </c>
      <c r="Y322" s="397">
        <f t="shared" si="155"/>
        <v>1184501.3899999999</v>
      </c>
      <c r="Z322" s="302">
        <f>(C322-Y322)*0.0214</f>
        <v>1331556.559596</v>
      </c>
      <c r="AA322" s="9"/>
      <c r="AB322" s="299">
        <f>C322+(C322-Y322)*0.0214</f>
        <v>64738327.089596011</v>
      </c>
      <c r="AC322" s="45"/>
    </row>
    <row r="323" spans="1:30" ht="18" customHeight="1" x14ac:dyDescent="0.25">
      <c r="A323" s="389" t="s">
        <v>31</v>
      </c>
      <c r="B323" s="201"/>
      <c r="C323" s="397"/>
      <c r="D323" s="397"/>
      <c r="E323" s="397"/>
      <c r="F323" s="397"/>
      <c r="G323" s="397"/>
      <c r="H323" s="397"/>
      <c r="I323" s="397"/>
      <c r="J323" s="397"/>
      <c r="K323" s="397"/>
      <c r="L323" s="397"/>
      <c r="M323" s="397"/>
      <c r="N323" s="397"/>
      <c r="O323" s="397"/>
      <c r="P323" s="397"/>
      <c r="Q323" s="397"/>
      <c r="R323" s="397"/>
      <c r="S323" s="397"/>
      <c r="T323" s="344"/>
      <c r="U323" s="397"/>
      <c r="V323" s="397"/>
      <c r="W323" s="397"/>
      <c r="X323" s="397"/>
      <c r="Y323" s="397"/>
      <c r="Z323" s="397"/>
      <c r="AA323" s="9"/>
      <c r="AB323" s="20"/>
    </row>
    <row r="324" spans="1:30" ht="16.5" customHeight="1" x14ac:dyDescent="0.25">
      <c r="A324" s="391" t="s">
        <v>383</v>
      </c>
      <c r="B324" s="193"/>
      <c r="C324" s="387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348"/>
      <c r="U324" s="201"/>
      <c r="V324" s="201"/>
      <c r="W324" s="201"/>
      <c r="X324" s="201"/>
      <c r="Y324" s="201"/>
      <c r="Z324" s="201"/>
      <c r="AA324" s="9"/>
      <c r="AB324" s="20"/>
      <c r="AC324" s="45"/>
      <c r="AD324" s="64"/>
    </row>
    <row r="325" spans="1:30" ht="16.5" customHeight="1" x14ac:dyDescent="0.25">
      <c r="A325" s="235">
        <f>A320+1</f>
        <v>212</v>
      </c>
      <c r="B325" s="287" t="s">
        <v>384</v>
      </c>
      <c r="C325" s="302">
        <f t="shared" ref="C325:C326" si="156">D325+L325+N325+P325+R325+U325+W325+X325+Y325+K325</f>
        <v>4469914.05</v>
      </c>
      <c r="D325" s="390">
        <f t="shared" ref="D325:D326" si="157">E325+F325+G325+H325+I325</f>
        <v>4469914.05</v>
      </c>
      <c r="E325" s="302">
        <v>1392796.65</v>
      </c>
      <c r="F325" s="302">
        <v>2471781.9</v>
      </c>
      <c r="G325" s="302"/>
      <c r="H325" s="302">
        <v>605335.5</v>
      </c>
      <c r="I325" s="302"/>
      <c r="J325" s="302"/>
      <c r="K325" s="302"/>
      <c r="L325" s="302"/>
      <c r="M325" s="302"/>
      <c r="N325" s="302"/>
      <c r="O325" s="302"/>
      <c r="P325" s="302"/>
      <c r="Q325" s="302"/>
      <c r="R325" s="302"/>
      <c r="S325" s="302"/>
      <c r="T325" s="345"/>
      <c r="U325" s="302"/>
      <c r="V325" s="302"/>
      <c r="W325" s="302"/>
      <c r="X325" s="302"/>
      <c r="Y325" s="302"/>
      <c r="Z325" s="302"/>
      <c r="AA325" s="9" t="s">
        <v>386</v>
      </c>
      <c r="AB325" s="9" t="s">
        <v>386</v>
      </c>
      <c r="AC325" s="45"/>
      <c r="AD325" s="64"/>
    </row>
    <row r="326" spans="1:30" ht="16.5" customHeight="1" x14ac:dyDescent="0.25">
      <c r="A326" s="115">
        <f>A325+1</f>
        <v>213</v>
      </c>
      <c r="B326" s="287" t="s">
        <v>385</v>
      </c>
      <c r="C326" s="302">
        <f t="shared" si="156"/>
        <v>1471962.45</v>
      </c>
      <c r="D326" s="390">
        <f t="shared" si="157"/>
        <v>1471962.45</v>
      </c>
      <c r="E326" s="302">
        <v>1471962.45</v>
      </c>
      <c r="F326" s="302"/>
      <c r="G326" s="302"/>
      <c r="H326" s="302"/>
      <c r="I326" s="302"/>
      <c r="J326" s="302"/>
      <c r="K326" s="302"/>
      <c r="L326" s="302"/>
      <c r="M326" s="302"/>
      <c r="N326" s="302"/>
      <c r="O326" s="302"/>
      <c r="P326" s="302"/>
      <c r="Q326" s="302"/>
      <c r="R326" s="302"/>
      <c r="S326" s="302"/>
      <c r="T326" s="345"/>
      <c r="U326" s="302"/>
      <c r="V326" s="302"/>
      <c r="W326" s="302"/>
      <c r="X326" s="302"/>
      <c r="Y326" s="302"/>
      <c r="Z326" s="302"/>
      <c r="AA326" s="9" t="s">
        <v>380</v>
      </c>
      <c r="AB326" s="20" t="s">
        <v>303</v>
      </c>
      <c r="AC326" s="45"/>
      <c r="AD326" s="64"/>
    </row>
    <row r="327" spans="1:30" ht="16.5" customHeight="1" x14ac:dyDescent="0.25">
      <c r="A327" s="171" t="s">
        <v>15</v>
      </c>
      <c r="B327" s="199"/>
      <c r="C327" s="302">
        <f t="shared" ref="C327:T327" si="158">SUM(C325:C326)</f>
        <v>5941876.5</v>
      </c>
      <c r="D327" s="302">
        <f t="shared" si="158"/>
        <v>5941876.5</v>
      </c>
      <c r="E327" s="302">
        <f t="shared" si="158"/>
        <v>2864759.0999999996</v>
      </c>
      <c r="F327" s="302">
        <f t="shared" si="158"/>
        <v>2471781.9</v>
      </c>
      <c r="G327" s="302">
        <f t="shared" si="158"/>
        <v>0</v>
      </c>
      <c r="H327" s="302">
        <f t="shared" si="158"/>
        <v>605335.5</v>
      </c>
      <c r="I327" s="302">
        <f t="shared" si="158"/>
        <v>0</v>
      </c>
      <c r="J327" s="302">
        <f t="shared" si="158"/>
        <v>0</v>
      </c>
      <c r="K327" s="302">
        <f t="shared" si="158"/>
        <v>0</v>
      </c>
      <c r="L327" s="302">
        <f t="shared" si="158"/>
        <v>0</v>
      </c>
      <c r="M327" s="302">
        <f t="shared" si="158"/>
        <v>0</v>
      </c>
      <c r="N327" s="302">
        <f t="shared" si="158"/>
        <v>0</v>
      </c>
      <c r="O327" s="302">
        <f t="shared" si="158"/>
        <v>0</v>
      </c>
      <c r="P327" s="302">
        <f t="shared" si="158"/>
        <v>0</v>
      </c>
      <c r="Q327" s="302">
        <f t="shared" si="158"/>
        <v>0</v>
      </c>
      <c r="R327" s="302">
        <f t="shared" si="158"/>
        <v>0</v>
      </c>
      <c r="S327" s="302">
        <f t="shared" si="158"/>
        <v>0</v>
      </c>
      <c r="T327" s="345">
        <f t="shared" si="158"/>
        <v>0</v>
      </c>
      <c r="U327" s="302">
        <f>SUM(U325:U326)</f>
        <v>0</v>
      </c>
      <c r="V327" s="302">
        <f>SUM(V325:V326)</f>
        <v>0</v>
      </c>
      <c r="W327" s="302">
        <f>SUM(W325:W326)</f>
        <v>0</v>
      </c>
      <c r="X327" s="302">
        <f>SUM(X325:X326)</f>
        <v>0</v>
      </c>
      <c r="Y327" s="302">
        <f>SUM(Y325:Y326)</f>
        <v>0</v>
      </c>
      <c r="Z327" s="302">
        <f>(C327-Y327)*0.0214</f>
        <v>127156.1571</v>
      </c>
      <c r="AA327" s="9"/>
      <c r="AB327" s="20"/>
      <c r="AC327" s="45"/>
      <c r="AD327" s="64"/>
    </row>
    <row r="328" spans="1:30" ht="18" customHeight="1" x14ac:dyDescent="0.25">
      <c r="A328" s="391" t="s">
        <v>378</v>
      </c>
      <c r="B328" s="193"/>
      <c r="C328" s="387"/>
      <c r="D328" s="397"/>
      <c r="E328" s="397"/>
      <c r="F328" s="397"/>
      <c r="G328" s="397"/>
      <c r="H328" s="397"/>
      <c r="I328" s="397"/>
      <c r="J328" s="397"/>
      <c r="K328" s="397"/>
      <c r="L328" s="397"/>
      <c r="M328" s="397"/>
      <c r="N328" s="397"/>
      <c r="O328" s="397"/>
      <c r="P328" s="397"/>
      <c r="Q328" s="397"/>
      <c r="R328" s="397"/>
      <c r="S328" s="397"/>
      <c r="T328" s="344"/>
      <c r="U328" s="397"/>
      <c r="V328" s="397"/>
      <c r="W328" s="397"/>
      <c r="X328" s="397"/>
      <c r="Y328" s="397"/>
      <c r="Z328" s="397"/>
      <c r="AA328" s="9"/>
      <c r="AB328" s="20"/>
    </row>
    <row r="329" spans="1:30" s="66" customFormat="1" x14ac:dyDescent="0.25">
      <c r="A329" s="235">
        <f>A326+1</f>
        <v>214</v>
      </c>
      <c r="B329" s="288" t="s">
        <v>470</v>
      </c>
      <c r="C329" s="302">
        <f t="shared" ref="C329:C359" si="159">D329+L329+N329+P329+R329+U329+W329+X329+Y329+K329</f>
        <v>5090148.49</v>
      </c>
      <c r="D329" s="390">
        <f t="shared" ref="D329:D359" si="160">E329+F329+G329+H329+I329</f>
        <v>0</v>
      </c>
      <c r="E329" s="302"/>
      <c r="F329" s="302"/>
      <c r="G329" s="302"/>
      <c r="H329" s="302"/>
      <c r="I329" s="302"/>
      <c r="J329" s="302"/>
      <c r="K329" s="302"/>
      <c r="L329" s="302"/>
      <c r="M329" s="302">
        <v>868.93</v>
      </c>
      <c r="N329" s="223">
        <v>5090148.49</v>
      </c>
      <c r="O329" s="302"/>
      <c r="P329" s="302"/>
      <c r="Q329" s="302"/>
      <c r="R329" s="302"/>
      <c r="S329" s="302"/>
      <c r="T329" s="345"/>
      <c r="U329" s="302"/>
      <c r="V329" s="302"/>
      <c r="W329" s="302"/>
      <c r="X329" s="302"/>
      <c r="Y329" s="390"/>
      <c r="Z329" s="390"/>
      <c r="AA329" s="62" t="s">
        <v>379</v>
      </c>
      <c r="AB329" s="62" t="s">
        <v>379</v>
      </c>
    </row>
    <row r="330" spans="1:30" s="66" customFormat="1" x14ac:dyDescent="0.25">
      <c r="A330" s="115">
        <f>A329+1</f>
        <v>215</v>
      </c>
      <c r="B330" s="288" t="s">
        <v>708</v>
      </c>
      <c r="C330" s="302">
        <f t="shared" si="159"/>
        <v>4130792.02</v>
      </c>
      <c r="D330" s="390">
        <f t="shared" si="160"/>
        <v>0</v>
      </c>
      <c r="E330" s="302"/>
      <c r="F330" s="302"/>
      <c r="G330" s="302"/>
      <c r="H330" s="302"/>
      <c r="I330" s="302"/>
      <c r="J330" s="390"/>
      <c r="K330" s="302"/>
      <c r="L330" s="302"/>
      <c r="M330" s="302">
        <v>705.16</v>
      </c>
      <c r="N330" s="223">
        <v>4130792.02</v>
      </c>
      <c r="O330" s="390"/>
      <c r="P330" s="302"/>
      <c r="Q330" s="302"/>
      <c r="R330" s="302"/>
      <c r="S330" s="302"/>
      <c r="T330" s="345"/>
      <c r="U330" s="302"/>
      <c r="V330" s="302"/>
      <c r="W330" s="302"/>
      <c r="X330" s="302"/>
      <c r="Y330" s="390"/>
      <c r="Z330" s="390"/>
      <c r="AA330" s="62" t="s">
        <v>379</v>
      </c>
      <c r="AB330" s="62" t="s">
        <v>379</v>
      </c>
    </row>
    <row r="331" spans="1:30" s="66" customFormat="1" x14ac:dyDescent="0.25">
      <c r="A331" s="115">
        <f t="shared" ref="A331:A359" si="161">A330+1</f>
        <v>216</v>
      </c>
      <c r="B331" s="288" t="s">
        <v>471</v>
      </c>
      <c r="C331" s="302">
        <f t="shared" si="159"/>
        <v>4103611.13</v>
      </c>
      <c r="D331" s="390">
        <f t="shared" si="160"/>
        <v>0</v>
      </c>
      <c r="E331" s="302"/>
      <c r="F331" s="302"/>
      <c r="G331" s="302"/>
      <c r="H331" s="302"/>
      <c r="I331" s="302"/>
      <c r="J331" s="302"/>
      <c r="K331" s="302"/>
      <c r="L331" s="302"/>
      <c r="M331" s="302">
        <v>700.52</v>
      </c>
      <c r="N331" s="223">
        <v>4103611.13</v>
      </c>
      <c r="O331" s="302"/>
      <c r="P331" s="302"/>
      <c r="Q331" s="302"/>
      <c r="R331" s="302"/>
      <c r="S331" s="302"/>
      <c r="T331" s="345"/>
      <c r="U331" s="302"/>
      <c r="V331" s="302"/>
      <c r="W331" s="302"/>
      <c r="X331" s="302"/>
      <c r="Y331" s="390"/>
      <c r="Z331" s="390"/>
      <c r="AA331" s="62" t="s">
        <v>379</v>
      </c>
      <c r="AB331" s="62" t="s">
        <v>379</v>
      </c>
    </row>
    <row r="332" spans="1:30" s="66" customFormat="1" x14ac:dyDescent="0.25">
      <c r="A332" s="115">
        <f t="shared" si="161"/>
        <v>217</v>
      </c>
      <c r="B332" s="288" t="s">
        <v>709</v>
      </c>
      <c r="C332" s="302">
        <f t="shared" si="159"/>
        <v>2042714.52</v>
      </c>
      <c r="D332" s="390">
        <f t="shared" si="160"/>
        <v>2042714.52</v>
      </c>
      <c r="E332" s="315">
        <v>2042714.52</v>
      </c>
      <c r="F332" s="302"/>
      <c r="G332" s="302"/>
      <c r="H332" s="302"/>
      <c r="I332" s="302"/>
      <c r="J332" s="302"/>
      <c r="K332" s="302"/>
      <c r="L332" s="302"/>
      <c r="M332" s="302"/>
      <c r="N332" s="223"/>
      <c r="O332" s="302"/>
      <c r="P332" s="302"/>
      <c r="Q332" s="302"/>
      <c r="R332" s="302"/>
      <c r="S332" s="302"/>
      <c r="T332" s="345"/>
      <c r="U332" s="302"/>
      <c r="V332" s="302"/>
      <c r="W332" s="302"/>
      <c r="X332" s="302"/>
      <c r="Y332" s="390"/>
      <c r="Z332" s="390"/>
      <c r="AA332" s="62"/>
      <c r="AB332" s="62"/>
    </row>
    <row r="333" spans="1:30" s="66" customFormat="1" x14ac:dyDescent="0.25">
      <c r="A333" s="115">
        <f t="shared" si="161"/>
        <v>218</v>
      </c>
      <c r="B333" s="288" t="s">
        <v>710</v>
      </c>
      <c r="C333" s="302">
        <f t="shared" si="159"/>
        <v>3477618.9</v>
      </c>
      <c r="D333" s="390">
        <f t="shared" si="160"/>
        <v>3477618.9</v>
      </c>
      <c r="E333" s="302">
        <v>3477618.9</v>
      </c>
      <c r="F333" s="302"/>
      <c r="G333" s="302"/>
      <c r="H333" s="302"/>
      <c r="I333" s="302"/>
      <c r="J333" s="302"/>
      <c r="K333" s="302"/>
      <c r="L333" s="302"/>
      <c r="M333" s="302"/>
      <c r="N333" s="223"/>
      <c r="O333" s="302"/>
      <c r="P333" s="302"/>
      <c r="Q333" s="302"/>
      <c r="R333" s="302"/>
      <c r="S333" s="302"/>
      <c r="T333" s="345"/>
      <c r="U333" s="302"/>
      <c r="V333" s="302"/>
      <c r="W333" s="302"/>
      <c r="X333" s="302"/>
      <c r="Y333" s="390"/>
      <c r="Z333" s="390"/>
      <c r="AA333" s="62"/>
      <c r="AB333" s="62"/>
    </row>
    <row r="334" spans="1:30" s="66" customFormat="1" x14ac:dyDescent="0.25">
      <c r="A334" s="115">
        <f t="shared" si="161"/>
        <v>219</v>
      </c>
      <c r="B334" s="288" t="s">
        <v>472</v>
      </c>
      <c r="C334" s="302">
        <f t="shared" si="159"/>
        <v>5056582.4400000004</v>
      </c>
      <c r="D334" s="390">
        <f t="shared" si="160"/>
        <v>0</v>
      </c>
      <c r="E334" s="302"/>
      <c r="F334" s="302"/>
      <c r="G334" s="302"/>
      <c r="H334" s="302"/>
      <c r="I334" s="302"/>
      <c r="J334" s="302"/>
      <c r="K334" s="302"/>
      <c r="L334" s="302"/>
      <c r="M334" s="302">
        <v>863.2</v>
      </c>
      <c r="N334" s="223">
        <v>5056582.4400000004</v>
      </c>
      <c r="O334" s="302"/>
      <c r="P334" s="302"/>
      <c r="Q334" s="302"/>
      <c r="R334" s="302"/>
      <c r="S334" s="302"/>
      <c r="T334" s="345"/>
      <c r="U334" s="302"/>
      <c r="V334" s="302"/>
      <c r="W334" s="302"/>
      <c r="X334" s="302"/>
      <c r="Y334" s="390"/>
      <c r="Z334" s="390"/>
      <c r="AA334" s="62" t="s">
        <v>379</v>
      </c>
      <c r="AB334" s="62" t="s">
        <v>379</v>
      </c>
    </row>
    <row r="335" spans="1:30" s="66" customFormat="1" x14ac:dyDescent="0.25">
      <c r="A335" s="115">
        <f t="shared" si="161"/>
        <v>220</v>
      </c>
      <c r="B335" s="288" t="s">
        <v>706</v>
      </c>
      <c r="C335" s="302">
        <f t="shared" si="159"/>
        <v>0</v>
      </c>
      <c r="D335" s="390">
        <f t="shared" si="160"/>
        <v>0</v>
      </c>
      <c r="E335" s="302"/>
      <c r="F335" s="302"/>
      <c r="G335" s="302"/>
      <c r="H335" s="302"/>
      <c r="I335" s="302"/>
      <c r="J335" s="302"/>
      <c r="K335" s="302"/>
      <c r="L335" s="302"/>
      <c r="M335" s="302"/>
      <c r="N335" s="223"/>
      <c r="O335" s="302"/>
      <c r="P335" s="302"/>
      <c r="Q335" s="302"/>
      <c r="R335" s="302"/>
      <c r="S335" s="302"/>
      <c r="T335" s="345"/>
      <c r="U335" s="302"/>
      <c r="V335" s="302"/>
      <c r="W335" s="302"/>
      <c r="X335" s="302"/>
      <c r="Y335" s="390"/>
      <c r="Z335" s="390"/>
      <c r="AA335" s="62"/>
      <c r="AB335" s="62"/>
    </row>
    <row r="336" spans="1:30" s="66" customFormat="1" x14ac:dyDescent="0.25">
      <c r="A336" s="115">
        <f t="shared" si="161"/>
        <v>221</v>
      </c>
      <c r="B336" s="288" t="s">
        <v>707</v>
      </c>
      <c r="C336" s="302">
        <f t="shared" si="159"/>
        <v>0</v>
      </c>
      <c r="D336" s="390">
        <f t="shared" si="160"/>
        <v>0</v>
      </c>
      <c r="E336" s="302"/>
      <c r="F336" s="302"/>
      <c r="G336" s="302"/>
      <c r="H336" s="302"/>
      <c r="I336" s="302"/>
      <c r="J336" s="302"/>
      <c r="K336" s="302"/>
      <c r="L336" s="302"/>
      <c r="M336" s="302"/>
      <c r="N336" s="223"/>
      <c r="O336" s="302"/>
      <c r="P336" s="302"/>
      <c r="Q336" s="302"/>
      <c r="R336" s="302"/>
      <c r="S336" s="302"/>
      <c r="T336" s="345"/>
      <c r="U336" s="302"/>
      <c r="V336" s="302"/>
      <c r="W336" s="302"/>
      <c r="X336" s="302"/>
      <c r="Y336" s="390"/>
      <c r="Z336" s="390"/>
      <c r="AA336" s="62"/>
      <c r="AB336" s="62"/>
    </row>
    <row r="337" spans="1:28" s="66" customFormat="1" x14ac:dyDescent="0.25">
      <c r="A337" s="115">
        <f t="shared" si="161"/>
        <v>222</v>
      </c>
      <c r="B337" s="288" t="s">
        <v>474</v>
      </c>
      <c r="C337" s="302">
        <f t="shared" si="159"/>
        <v>7819165.4499999993</v>
      </c>
      <c r="D337" s="390">
        <f t="shared" si="160"/>
        <v>839682.1</v>
      </c>
      <c r="E337" s="315">
        <v>839682.1</v>
      </c>
      <c r="F337" s="302"/>
      <c r="G337" s="302"/>
      <c r="H337" s="302"/>
      <c r="I337" s="302"/>
      <c r="J337" s="390"/>
      <c r="K337" s="302"/>
      <c r="L337" s="302"/>
      <c r="M337" s="302">
        <v>919</v>
      </c>
      <c r="N337" s="223">
        <v>6979483.3499999996</v>
      </c>
      <c r="O337" s="390"/>
      <c r="P337" s="302"/>
      <c r="Q337" s="302"/>
      <c r="R337" s="302"/>
      <c r="S337" s="302"/>
      <c r="T337" s="345"/>
      <c r="U337" s="302"/>
      <c r="V337" s="302"/>
      <c r="W337" s="302"/>
      <c r="X337" s="302"/>
      <c r="Y337" s="302"/>
      <c r="Z337" s="388"/>
      <c r="AA337" s="62" t="s">
        <v>379</v>
      </c>
      <c r="AB337" s="62" t="s">
        <v>379</v>
      </c>
    </row>
    <row r="338" spans="1:28" s="66" customFormat="1" x14ac:dyDescent="0.25">
      <c r="A338" s="115">
        <f t="shared" si="161"/>
        <v>223</v>
      </c>
      <c r="B338" s="288" t="s">
        <v>479</v>
      </c>
      <c r="C338" s="302">
        <f t="shared" si="159"/>
        <v>1288089.18</v>
      </c>
      <c r="D338" s="390">
        <f t="shared" si="160"/>
        <v>1288089.18</v>
      </c>
      <c r="E338" s="315">
        <v>1288089.18</v>
      </c>
      <c r="F338" s="302"/>
      <c r="G338" s="302"/>
      <c r="H338" s="302"/>
      <c r="I338" s="302"/>
      <c r="J338" s="390"/>
      <c r="K338" s="302"/>
      <c r="L338" s="302"/>
      <c r="M338" s="302"/>
      <c r="N338" s="223"/>
      <c r="O338" s="390"/>
      <c r="P338" s="302"/>
      <c r="Q338" s="302"/>
      <c r="R338" s="302"/>
      <c r="S338" s="302"/>
      <c r="T338" s="345"/>
      <c r="U338" s="302"/>
      <c r="V338" s="302"/>
      <c r="W338" s="302"/>
      <c r="X338" s="302"/>
      <c r="Y338" s="302"/>
      <c r="Z338" s="388"/>
      <c r="AA338" s="62"/>
      <c r="AB338" s="62"/>
    </row>
    <row r="339" spans="1:28" s="66" customFormat="1" x14ac:dyDescent="0.25">
      <c r="A339" s="115">
        <f t="shared" si="161"/>
        <v>224</v>
      </c>
      <c r="B339" s="288" t="s">
        <v>475</v>
      </c>
      <c r="C339" s="302">
        <f t="shared" si="159"/>
        <v>3348481.19</v>
      </c>
      <c r="D339" s="390">
        <f t="shared" si="160"/>
        <v>0</v>
      </c>
      <c r="E339" s="302"/>
      <c r="F339" s="302"/>
      <c r="G339" s="302"/>
      <c r="H339" s="302"/>
      <c r="I339" s="302"/>
      <c r="J339" s="302"/>
      <c r="K339" s="302"/>
      <c r="L339" s="302"/>
      <c r="M339" s="302">
        <v>440.9</v>
      </c>
      <c r="N339" s="223">
        <v>3348481.19</v>
      </c>
      <c r="O339" s="302"/>
      <c r="P339" s="302"/>
      <c r="Q339" s="302"/>
      <c r="R339" s="302"/>
      <c r="S339" s="302"/>
      <c r="T339" s="345"/>
      <c r="U339" s="302"/>
      <c r="V339" s="302"/>
      <c r="W339" s="302"/>
      <c r="X339" s="302"/>
      <c r="Y339" s="302"/>
      <c r="Z339" s="388"/>
      <c r="AA339" s="62" t="s">
        <v>379</v>
      </c>
      <c r="AB339" s="62" t="s">
        <v>379</v>
      </c>
    </row>
    <row r="340" spans="1:28" s="66" customFormat="1" x14ac:dyDescent="0.25">
      <c r="A340" s="115">
        <f t="shared" si="161"/>
        <v>225</v>
      </c>
      <c r="B340" s="288" t="s">
        <v>476</v>
      </c>
      <c r="C340" s="302">
        <f t="shared" si="159"/>
        <v>5272965.5</v>
      </c>
      <c r="D340" s="390">
        <f t="shared" si="160"/>
        <v>0</v>
      </c>
      <c r="E340" s="302"/>
      <c r="F340" s="302"/>
      <c r="G340" s="302"/>
      <c r="H340" s="302"/>
      <c r="I340" s="302"/>
      <c r="J340" s="302"/>
      <c r="K340" s="302"/>
      <c r="L340" s="302"/>
      <c r="M340" s="302">
        <v>694.3</v>
      </c>
      <c r="N340" s="223">
        <v>5272965.5</v>
      </c>
      <c r="O340" s="302"/>
      <c r="P340" s="302"/>
      <c r="Q340" s="302"/>
      <c r="R340" s="302"/>
      <c r="S340" s="302"/>
      <c r="T340" s="345"/>
      <c r="U340" s="302"/>
      <c r="V340" s="302"/>
      <c r="W340" s="302"/>
      <c r="X340" s="302"/>
      <c r="Y340" s="302"/>
      <c r="Z340" s="388"/>
      <c r="AA340" s="62" t="s">
        <v>379</v>
      </c>
      <c r="AB340" s="62" t="s">
        <v>379</v>
      </c>
    </row>
    <row r="341" spans="1:28" s="66" customFormat="1" x14ac:dyDescent="0.25">
      <c r="A341" s="115">
        <f t="shared" si="161"/>
        <v>226</v>
      </c>
      <c r="B341" s="288" t="s">
        <v>477</v>
      </c>
      <c r="C341" s="302">
        <f t="shared" si="159"/>
        <v>6782670.5999999996</v>
      </c>
      <c r="D341" s="390">
        <f t="shared" si="160"/>
        <v>1667332.92</v>
      </c>
      <c r="E341" s="315">
        <v>1667332.92</v>
      </c>
      <c r="F341" s="302"/>
      <c r="G341" s="302"/>
      <c r="H341" s="302"/>
      <c r="I341" s="302"/>
      <c r="J341" s="390"/>
      <c r="K341" s="302"/>
      <c r="L341" s="302"/>
      <c r="M341" s="302">
        <v>873.23</v>
      </c>
      <c r="N341" s="223">
        <v>5115337.68</v>
      </c>
      <c r="O341" s="390"/>
      <c r="P341" s="302"/>
      <c r="Q341" s="302"/>
      <c r="R341" s="302"/>
      <c r="S341" s="302"/>
      <c r="T341" s="345"/>
      <c r="U341" s="302"/>
      <c r="V341" s="302"/>
      <c r="W341" s="302"/>
      <c r="X341" s="302"/>
      <c r="Y341" s="302"/>
      <c r="Z341" s="388"/>
      <c r="AA341" s="62" t="s">
        <v>379</v>
      </c>
      <c r="AB341" s="62" t="s">
        <v>379</v>
      </c>
    </row>
    <row r="342" spans="1:28" s="66" customFormat="1" x14ac:dyDescent="0.25">
      <c r="A342" s="115">
        <f t="shared" si="161"/>
        <v>227</v>
      </c>
      <c r="B342" s="288" t="s">
        <v>473</v>
      </c>
      <c r="C342" s="302">
        <f>D342+L342+N342+P342+R342+U342+W342+X342+Y342+K342</f>
        <v>5173272.8</v>
      </c>
      <c r="D342" s="390">
        <f>E342+F342+G342+H342+I342</f>
        <v>0</v>
      </c>
      <c r="E342" s="302"/>
      <c r="F342" s="302"/>
      <c r="G342" s="302"/>
      <c r="H342" s="302"/>
      <c r="I342" s="302"/>
      <c r="J342" s="302"/>
      <c r="K342" s="302"/>
      <c r="L342" s="302"/>
      <c r="M342" s="302">
        <v>883.12</v>
      </c>
      <c r="N342" s="223">
        <v>5173272.8</v>
      </c>
      <c r="O342" s="302"/>
      <c r="P342" s="302"/>
      <c r="Q342" s="302"/>
      <c r="R342" s="302"/>
      <c r="S342" s="302"/>
      <c r="T342" s="345"/>
      <c r="U342" s="302"/>
      <c r="V342" s="302"/>
      <c r="W342" s="302"/>
      <c r="X342" s="302"/>
      <c r="Y342" s="302"/>
      <c r="Z342" s="388"/>
      <c r="AA342" s="62" t="s">
        <v>379</v>
      </c>
      <c r="AB342" s="62" t="s">
        <v>379</v>
      </c>
    </row>
    <row r="343" spans="1:28" s="66" customFormat="1" x14ac:dyDescent="0.25">
      <c r="A343" s="115">
        <f t="shared" si="161"/>
        <v>228</v>
      </c>
      <c r="B343" s="288" t="s">
        <v>719</v>
      </c>
      <c r="C343" s="302">
        <f t="shared" si="159"/>
        <v>1667332.92</v>
      </c>
      <c r="D343" s="390">
        <f t="shared" si="160"/>
        <v>1667332.92</v>
      </c>
      <c r="E343" s="315">
        <v>1667332.92</v>
      </c>
      <c r="F343" s="302"/>
      <c r="G343" s="302"/>
      <c r="H343" s="302"/>
      <c r="I343" s="302"/>
      <c r="J343" s="302"/>
      <c r="K343" s="302"/>
      <c r="L343" s="302"/>
      <c r="M343" s="302"/>
      <c r="N343" s="223"/>
      <c r="O343" s="302"/>
      <c r="P343" s="302"/>
      <c r="Q343" s="302"/>
      <c r="R343" s="302"/>
      <c r="S343" s="302"/>
      <c r="T343" s="345"/>
      <c r="U343" s="302"/>
      <c r="V343" s="302"/>
      <c r="W343" s="302"/>
      <c r="X343" s="302"/>
      <c r="Y343" s="302"/>
      <c r="Z343" s="388"/>
      <c r="AA343" s="62" t="s">
        <v>379</v>
      </c>
      <c r="AB343" s="62" t="s">
        <v>379</v>
      </c>
    </row>
    <row r="344" spans="1:28" s="66" customFormat="1" x14ac:dyDescent="0.25">
      <c r="A344" s="115">
        <f t="shared" si="161"/>
        <v>229</v>
      </c>
      <c r="B344" s="288" t="s">
        <v>720</v>
      </c>
      <c r="C344" s="302">
        <f t="shared" si="159"/>
        <v>1725060.88</v>
      </c>
      <c r="D344" s="390">
        <f t="shared" si="160"/>
        <v>1725060.88</v>
      </c>
      <c r="E344" s="315">
        <v>1725060.88</v>
      </c>
      <c r="F344" s="302"/>
      <c r="G344" s="302"/>
      <c r="H344" s="302"/>
      <c r="I344" s="302"/>
      <c r="J344" s="302"/>
      <c r="K344" s="302"/>
      <c r="L344" s="302"/>
      <c r="M344" s="302"/>
      <c r="N344" s="223"/>
      <c r="O344" s="302"/>
      <c r="P344" s="302"/>
      <c r="Q344" s="302"/>
      <c r="R344" s="302"/>
      <c r="S344" s="302"/>
      <c r="T344" s="345"/>
      <c r="U344" s="302"/>
      <c r="V344" s="302"/>
      <c r="W344" s="302"/>
      <c r="X344" s="302"/>
      <c r="Y344" s="302"/>
      <c r="Z344" s="388"/>
      <c r="AA344" s="62"/>
      <c r="AB344" s="62"/>
    </row>
    <row r="345" spans="1:28" s="66" customFormat="1" x14ac:dyDescent="0.25">
      <c r="A345" s="115">
        <f t="shared" si="161"/>
        <v>230</v>
      </c>
      <c r="B345" s="288" t="s">
        <v>478</v>
      </c>
      <c r="C345" s="302">
        <f t="shared" si="159"/>
        <v>1663949.86</v>
      </c>
      <c r="D345" s="390">
        <f t="shared" si="160"/>
        <v>1663949.86</v>
      </c>
      <c r="E345" s="315">
        <v>1663949.86</v>
      </c>
      <c r="F345" s="302"/>
      <c r="G345" s="302"/>
      <c r="H345" s="302"/>
      <c r="I345" s="302"/>
      <c r="J345" s="302"/>
      <c r="K345" s="302"/>
      <c r="L345" s="302"/>
      <c r="M345" s="302"/>
      <c r="N345" s="223"/>
      <c r="O345" s="302"/>
      <c r="P345" s="302"/>
      <c r="Q345" s="302"/>
      <c r="R345" s="302"/>
      <c r="S345" s="302"/>
      <c r="T345" s="345"/>
      <c r="U345" s="302"/>
      <c r="V345" s="302"/>
      <c r="W345" s="302"/>
      <c r="X345" s="302"/>
      <c r="Y345" s="302"/>
      <c r="Z345" s="388"/>
      <c r="AA345" s="62" t="s">
        <v>379</v>
      </c>
      <c r="AB345" s="62" t="s">
        <v>379</v>
      </c>
    </row>
    <row r="346" spans="1:28" s="66" customFormat="1" x14ac:dyDescent="0.25">
      <c r="A346" s="115">
        <f t="shared" si="161"/>
        <v>231</v>
      </c>
      <c r="B346" s="288" t="s">
        <v>705</v>
      </c>
      <c r="C346" s="302">
        <f t="shared" si="159"/>
        <v>6186637.7999999998</v>
      </c>
      <c r="D346" s="390">
        <f t="shared" si="160"/>
        <v>6186637.7999999998</v>
      </c>
      <c r="E346" s="302">
        <v>6186637.7999999998</v>
      </c>
      <c r="F346" s="302"/>
      <c r="G346" s="302"/>
      <c r="H346" s="302"/>
      <c r="I346" s="302"/>
      <c r="J346" s="390"/>
      <c r="K346" s="302"/>
      <c r="L346" s="302"/>
      <c r="M346" s="302"/>
      <c r="N346" s="302"/>
      <c r="O346" s="390"/>
      <c r="P346" s="302"/>
      <c r="Q346" s="302"/>
      <c r="R346" s="302"/>
      <c r="S346" s="302"/>
      <c r="T346" s="345"/>
      <c r="U346" s="302"/>
      <c r="V346" s="302"/>
      <c r="W346" s="302"/>
      <c r="X346" s="302"/>
      <c r="Y346" s="390"/>
      <c r="Z346" s="390"/>
      <c r="AA346" s="62"/>
      <c r="AB346" s="62"/>
    </row>
    <row r="347" spans="1:28" s="66" customFormat="1" x14ac:dyDescent="0.25">
      <c r="A347" s="115">
        <f t="shared" si="161"/>
        <v>232</v>
      </c>
      <c r="B347" s="288" t="s">
        <v>480</v>
      </c>
      <c r="C347" s="302">
        <f t="shared" si="159"/>
        <v>2968470.75</v>
      </c>
      <c r="D347" s="390">
        <f t="shared" si="160"/>
        <v>2968470.75</v>
      </c>
      <c r="E347" s="302">
        <v>2968470.75</v>
      </c>
      <c r="F347" s="302"/>
      <c r="G347" s="302"/>
      <c r="H347" s="302"/>
      <c r="I347" s="302"/>
      <c r="J347" s="302"/>
      <c r="K347" s="302"/>
      <c r="L347" s="302"/>
      <c r="M347" s="302"/>
      <c r="N347" s="302"/>
      <c r="O347" s="302"/>
      <c r="P347" s="302"/>
      <c r="Q347" s="302"/>
      <c r="R347" s="302"/>
      <c r="S347" s="302"/>
      <c r="T347" s="345"/>
      <c r="U347" s="302"/>
      <c r="V347" s="302"/>
      <c r="W347" s="302"/>
      <c r="X347" s="302"/>
      <c r="Y347" s="390"/>
      <c r="Z347" s="390"/>
      <c r="AA347" s="62" t="s">
        <v>380</v>
      </c>
      <c r="AB347" s="62" t="s">
        <v>380</v>
      </c>
    </row>
    <row r="348" spans="1:28" s="66" customFormat="1" x14ac:dyDescent="0.25">
      <c r="A348" s="115">
        <f t="shared" si="161"/>
        <v>233</v>
      </c>
      <c r="B348" s="288" t="s">
        <v>481</v>
      </c>
      <c r="C348" s="302">
        <f t="shared" si="159"/>
        <v>2968470.75</v>
      </c>
      <c r="D348" s="390">
        <f t="shared" si="160"/>
        <v>2968470.75</v>
      </c>
      <c r="E348" s="302">
        <v>2968470.75</v>
      </c>
      <c r="F348" s="302"/>
      <c r="G348" s="302"/>
      <c r="H348" s="302"/>
      <c r="I348" s="302"/>
      <c r="J348" s="302"/>
      <c r="K348" s="302"/>
      <c r="L348" s="302"/>
      <c r="M348" s="302"/>
      <c r="N348" s="302"/>
      <c r="O348" s="302"/>
      <c r="P348" s="302"/>
      <c r="Q348" s="302"/>
      <c r="R348" s="302"/>
      <c r="S348" s="302"/>
      <c r="T348" s="345"/>
      <c r="U348" s="302"/>
      <c r="V348" s="302"/>
      <c r="W348" s="302"/>
      <c r="X348" s="302"/>
      <c r="Y348" s="390"/>
      <c r="Z348" s="390"/>
      <c r="AA348" s="62" t="s">
        <v>380</v>
      </c>
      <c r="AB348" s="62" t="s">
        <v>380</v>
      </c>
    </row>
    <row r="349" spans="1:28" s="66" customFormat="1" x14ac:dyDescent="0.25">
      <c r="A349" s="115">
        <f t="shared" si="161"/>
        <v>234</v>
      </c>
      <c r="B349" s="288" t="s">
        <v>711</v>
      </c>
      <c r="C349" s="302">
        <f t="shared" si="159"/>
        <v>2042714.52</v>
      </c>
      <c r="D349" s="390">
        <f t="shared" si="160"/>
        <v>2042714.52</v>
      </c>
      <c r="E349" s="315">
        <v>2042714.52</v>
      </c>
      <c r="F349" s="302"/>
      <c r="G349" s="302"/>
      <c r="H349" s="302"/>
      <c r="I349" s="302"/>
      <c r="J349" s="390"/>
      <c r="K349" s="302"/>
      <c r="L349" s="302"/>
      <c r="M349" s="302"/>
      <c r="N349" s="302"/>
      <c r="O349" s="390"/>
      <c r="P349" s="302"/>
      <c r="Q349" s="302"/>
      <c r="R349" s="302"/>
      <c r="S349" s="302"/>
      <c r="T349" s="345"/>
      <c r="U349" s="302"/>
      <c r="V349" s="302"/>
      <c r="W349" s="302"/>
      <c r="X349" s="302"/>
      <c r="Y349" s="390"/>
      <c r="Z349" s="390"/>
      <c r="AA349" s="62"/>
      <c r="AB349" s="62"/>
    </row>
    <row r="350" spans="1:28" s="66" customFormat="1" x14ac:dyDescent="0.25">
      <c r="A350" s="115">
        <f t="shared" si="161"/>
        <v>235</v>
      </c>
      <c r="B350" s="288" t="s">
        <v>482</v>
      </c>
      <c r="C350" s="302">
        <f t="shared" si="159"/>
        <v>4294207.05</v>
      </c>
      <c r="D350" s="390">
        <f t="shared" si="160"/>
        <v>4294207.05</v>
      </c>
      <c r="E350" s="302">
        <v>4294207.05</v>
      </c>
      <c r="F350" s="302"/>
      <c r="G350" s="302"/>
      <c r="H350" s="302"/>
      <c r="I350" s="302"/>
      <c r="J350" s="302"/>
      <c r="K350" s="302"/>
      <c r="L350" s="302"/>
      <c r="M350" s="302"/>
      <c r="N350" s="302"/>
      <c r="O350" s="302"/>
      <c r="P350" s="302"/>
      <c r="Q350" s="302"/>
      <c r="R350" s="302"/>
      <c r="S350" s="302"/>
      <c r="T350" s="345"/>
      <c r="U350" s="302"/>
      <c r="V350" s="302"/>
      <c r="W350" s="302"/>
      <c r="X350" s="302"/>
      <c r="Y350" s="390"/>
      <c r="Z350" s="390"/>
      <c r="AA350" s="62" t="s">
        <v>380</v>
      </c>
      <c r="AB350" s="62" t="s">
        <v>380</v>
      </c>
    </row>
    <row r="351" spans="1:28" s="66" customFormat="1" x14ac:dyDescent="0.25">
      <c r="A351" s="115">
        <f t="shared" si="161"/>
        <v>236</v>
      </c>
      <c r="B351" s="288" t="s">
        <v>712</v>
      </c>
      <c r="C351" s="302">
        <f t="shared" si="159"/>
        <v>843394.38</v>
      </c>
      <c r="D351" s="390">
        <f t="shared" si="160"/>
        <v>843394.38</v>
      </c>
      <c r="E351" s="315">
        <v>843394.38</v>
      </c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45"/>
      <c r="U351" s="302"/>
      <c r="V351" s="302"/>
      <c r="W351" s="302"/>
      <c r="X351" s="302"/>
      <c r="Y351" s="390"/>
      <c r="Z351" s="390"/>
      <c r="AA351" s="62"/>
      <c r="AB351" s="62"/>
    </row>
    <row r="352" spans="1:28" s="66" customFormat="1" x14ac:dyDescent="0.25">
      <c r="A352" s="115">
        <f t="shared" si="161"/>
        <v>237</v>
      </c>
      <c r="B352" s="288" t="s">
        <v>713</v>
      </c>
      <c r="C352" s="302">
        <f t="shared" si="159"/>
        <v>6561777.5999999996</v>
      </c>
      <c r="D352" s="390">
        <f t="shared" si="160"/>
        <v>0</v>
      </c>
      <c r="E352" s="302"/>
      <c r="F352" s="302"/>
      <c r="G352" s="302"/>
      <c r="H352" s="302"/>
      <c r="I352" s="302"/>
      <c r="J352" s="302"/>
      <c r="K352" s="302"/>
      <c r="L352" s="302"/>
      <c r="M352" s="302">
        <v>12608</v>
      </c>
      <c r="N352" s="302">
        <v>6561777.5999999996</v>
      </c>
      <c r="O352" s="302"/>
      <c r="P352" s="302"/>
      <c r="Q352" s="302"/>
      <c r="R352" s="302"/>
      <c r="S352" s="302"/>
      <c r="T352" s="345"/>
      <c r="U352" s="302"/>
      <c r="V352" s="302"/>
      <c r="W352" s="302"/>
      <c r="X352" s="302"/>
      <c r="Y352" s="390"/>
      <c r="Z352" s="390"/>
      <c r="AA352" s="62"/>
      <c r="AB352" s="62"/>
    </row>
    <row r="353" spans="1:30" s="66" customFormat="1" x14ac:dyDescent="0.25">
      <c r="A353" s="115">
        <f t="shared" si="161"/>
        <v>238</v>
      </c>
      <c r="B353" s="288" t="s">
        <v>483</v>
      </c>
      <c r="C353" s="302">
        <f t="shared" si="159"/>
        <v>2805192.6</v>
      </c>
      <c r="D353" s="390">
        <f t="shared" si="160"/>
        <v>2805192.6</v>
      </c>
      <c r="E353" s="302">
        <v>2805192.6</v>
      </c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45"/>
      <c r="U353" s="302"/>
      <c r="V353" s="302"/>
      <c r="W353" s="302"/>
      <c r="X353" s="302"/>
      <c r="Y353" s="390"/>
      <c r="Z353" s="390"/>
      <c r="AA353" s="62" t="s">
        <v>380</v>
      </c>
      <c r="AB353" s="62" t="s">
        <v>380</v>
      </c>
    </row>
    <row r="354" spans="1:30" s="66" customFormat="1" x14ac:dyDescent="0.25">
      <c r="A354" s="115">
        <f t="shared" si="161"/>
        <v>239</v>
      </c>
      <c r="B354" s="288" t="s">
        <v>714</v>
      </c>
      <c r="C354" s="302">
        <f t="shared" si="159"/>
        <v>1635371.44</v>
      </c>
      <c r="D354" s="390">
        <f t="shared" si="160"/>
        <v>1635371.44</v>
      </c>
      <c r="E354" s="315">
        <v>1635371.44</v>
      </c>
      <c r="F354" s="302"/>
      <c r="G354" s="302"/>
      <c r="H354" s="302"/>
      <c r="I354" s="302"/>
      <c r="J354" s="302"/>
      <c r="K354" s="302"/>
      <c r="L354" s="302"/>
      <c r="M354" s="302"/>
      <c r="N354" s="302"/>
      <c r="O354" s="302"/>
      <c r="P354" s="302"/>
      <c r="Q354" s="302"/>
      <c r="R354" s="302"/>
      <c r="S354" s="302"/>
      <c r="T354" s="345"/>
      <c r="U354" s="302"/>
      <c r="V354" s="302"/>
      <c r="W354" s="302"/>
      <c r="X354" s="302"/>
      <c r="Y354" s="390"/>
      <c r="Z354" s="390"/>
      <c r="AA354" s="62"/>
      <c r="AB354" s="62"/>
    </row>
    <row r="355" spans="1:30" s="66" customFormat="1" x14ac:dyDescent="0.25">
      <c r="A355" s="115">
        <f t="shared" si="161"/>
        <v>240</v>
      </c>
      <c r="B355" s="288" t="s">
        <v>484</v>
      </c>
      <c r="C355" s="302">
        <f t="shared" si="159"/>
        <v>2805192.6</v>
      </c>
      <c r="D355" s="390">
        <f t="shared" si="160"/>
        <v>2805192.6</v>
      </c>
      <c r="E355" s="302">
        <v>2805192.6</v>
      </c>
      <c r="F355" s="302"/>
      <c r="G355" s="302"/>
      <c r="H355" s="302"/>
      <c r="I355" s="302"/>
      <c r="J355" s="390"/>
      <c r="K355" s="302"/>
      <c r="L355" s="302"/>
      <c r="M355" s="302"/>
      <c r="N355" s="302"/>
      <c r="O355" s="390"/>
      <c r="P355" s="302"/>
      <c r="Q355" s="302"/>
      <c r="R355" s="302"/>
      <c r="S355" s="302"/>
      <c r="T355" s="345"/>
      <c r="U355" s="302"/>
      <c r="V355" s="302"/>
      <c r="W355" s="302"/>
      <c r="X355" s="302"/>
      <c r="Y355" s="390"/>
      <c r="Z355" s="390"/>
      <c r="AA355" s="62" t="s">
        <v>380</v>
      </c>
      <c r="AB355" s="62" t="s">
        <v>380</v>
      </c>
    </row>
    <row r="356" spans="1:30" s="66" customFormat="1" x14ac:dyDescent="0.25">
      <c r="A356" s="115">
        <f t="shared" si="161"/>
        <v>241</v>
      </c>
      <c r="B356" s="288" t="s">
        <v>715</v>
      </c>
      <c r="C356" s="302">
        <f t="shared" si="159"/>
        <v>1667332.92</v>
      </c>
      <c r="D356" s="390">
        <f t="shared" si="160"/>
        <v>1667332.92</v>
      </c>
      <c r="E356" s="315">
        <v>1667332.92</v>
      </c>
      <c r="F356" s="302"/>
      <c r="G356" s="302"/>
      <c r="H356" s="302"/>
      <c r="I356" s="302"/>
      <c r="J356" s="390"/>
      <c r="K356" s="302"/>
      <c r="L356" s="302"/>
      <c r="M356" s="302"/>
      <c r="N356" s="302"/>
      <c r="O356" s="390"/>
      <c r="P356" s="302"/>
      <c r="Q356" s="302"/>
      <c r="R356" s="302"/>
      <c r="S356" s="302"/>
      <c r="T356" s="345"/>
      <c r="U356" s="302"/>
      <c r="V356" s="302"/>
      <c r="W356" s="302"/>
      <c r="X356" s="302"/>
      <c r="Y356" s="390"/>
      <c r="Z356" s="390"/>
      <c r="AA356" s="62"/>
      <c r="AB356" s="62"/>
    </row>
    <row r="357" spans="1:30" s="66" customFormat="1" x14ac:dyDescent="0.25">
      <c r="A357" s="115">
        <f t="shared" si="161"/>
        <v>242</v>
      </c>
      <c r="B357" s="288" t="s">
        <v>716</v>
      </c>
      <c r="C357" s="302">
        <f t="shared" si="159"/>
        <v>1667332.92</v>
      </c>
      <c r="D357" s="390">
        <f t="shared" si="160"/>
        <v>1667332.92</v>
      </c>
      <c r="E357" s="315">
        <v>1667332.92</v>
      </c>
      <c r="F357" s="302"/>
      <c r="G357" s="302"/>
      <c r="H357" s="302"/>
      <c r="I357" s="302"/>
      <c r="J357" s="390"/>
      <c r="K357" s="302"/>
      <c r="L357" s="302"/>
      <c r="M357" s="302"/>
      <c r="N357" s="302"/>
      <c r="O357" s="390"/>
      <c r="P357" s="302"/>
      <c r="Q357" s="302"/>
      <c r="R357" s="302"/>
      <c r="S357" s="302"/>
      <c r="T357" s="345"/>
      <c r="U357" s="302"/>
      <c r="V357" s="302"/>
      <c r="W357" s="302"/>
      <c r="X357" s="302"/>
      <c r="Y357" s="390"/>
      <c r="Z357" s="390"/>
      <c r="AA357" s="62"/>
      <c r="AB357" s="62"/>
    </row>
    <row r="358" spans="1:30" s="66" customFormat="1" x14ac:dyDescent="0.25">
      <c r="A358" s="115">
        <f t="shared" si="161"/>
        <v>243</v>
      </c>
      <c r="B358" s="288" t="s">
        <v>717</v>
      </c>
      <c r="C358" s="302">
        <f t="shared" si="159"/>
        <v>1667332.92</v>
      </c>
      <c r="D358" s="390">
        <f t="shared" si="160"/>
        <v>1667332.92</v>
      </c>
      <c r="E358" s="315">
        <v>1667332.92</v>
      </c>
      <c r="F358" s="302"/>
      <c r="G358" s="302"/>
      <c r="H358" s="302"/>
      <c r="I358" s="302"/>
      <c r="J358" s="390"/>
      <c r="K358" s="302"/>
      <c r="L358" s="302"/>
      <c r="M358" s="302"/>
      <c r="N358" s="302"/>
      <c r="O358" s="390"/>
      <c r="P358" s="302"/>
      <c r="Q358" s="302"/>
      <c r="R358" s="302"/>
      <c r="S358" s="302"/>
      <c r="T358" s="345"/>
      <c r="U358" s="302"/>
      <c r="V358" s="302"/>
      <c r="W358" s="302"/>
      <c r="X358" s="302"/>
      <c r="Y358" s="390"/>
      <c r="Z358" s="390"/>
      <c r="AA358" s="62"/>
      <c r="AB358" s="62"/>
    </row>
    <row r="359" spans="1:30" s="66" customFormat="1" x14ac:dyDescent="0.25">
      <c r="A359" s="115">
        <f t="shared" si="161"/>
        <v>244</v>
      </c>
      <c r="B359" s="288" t="s">
        <v>718</v>
      </c>
      <c r="C359" s="302">
        <f t="shared" si="159"/>
        <v>5092315.9400000004</v>
      </c>
      <c r="D359" s="390">
        <f t="shared" si="160"/>
        <v>0</v>
      </c>
      <c r="E359" s="302"/>
      <c r="F359" s="302"/>
      <c r="G359" s="302"/>
      <c r="H359" s="302"/>
      <c r="I359" s="302"/>
      <c r="J359" s="390"/>
      <c r="K359" s="302"/>
      <c r="L359" s="302"/>
      <c r="M359" s="302">
        <v>869.3</v>
      </c>
      <c r="N359" s="302">
        <v>5092315.9400000004</v>
      </c>
      <c r="O359" s="390"/>
      <c r="P359" s="302"/>
      <c r="Q359" s="302"/>
      <c r="R359" s="302"/>
      <c r="S359" s="302"/>
      <c r="T359" s="345"/>
      <c r="U359" s="302"/>
      <c r="V359" s="302"/>
      <c r="W359" s="302"/>
      <c r="X359" s="302"/>
      <c r="Y359" s="390"/>
      <c r="Z359" s="390"/>
      <c r="AA359" s="62"/>
      <c r="AB359" s="62"/>
    </row>
    <row r="360" spans="1:30" s="66" customFormat="1" ht="25.5" customHeight="1" x14ac:dyDescent="0.2">
      <c r="A360" s="310" t="s">
        <v>15</v>
      </c>
      <c r="B360" s="191"/>
      <c r="C360" s="9">
        <f t="shared" ref="C360:T360" si="162">SUM(C329:C359)</f>
        <v>101848200.06999998</v>
      </c>
      <c r="D360" s="9">
        <f t="shared" si="162"/>
        <v>45923431.930000007</v>
      </c>
      <c r="E360" s="9">
        <f t="shared" si="162"/>
        <v>45923431.930000007</v>
      </c>
      <c r="F360" s="9">
        <f t="shared" si="162"/>
        <v>0</v>
      </c>
      <c r="G360" s="9">
        <f t="shared" si="162"/>
        <v>0</v>
      </c>
      <c r="H360" s="9">
        <f t="shared" si="162"/>
        <v>0</v>
      </c>
      <c r="I360" s="9">
        <f t="shared" si="162"/>
        <v>0</v>
      </c>
      <c r="J360" s="9">
        <f t="shared" si="162"/>
        <v>0</v>
      </c>
      <c r="K360" s="9">
        <f t="shared" si="162"/>
        <v>0</v>
      </c>
      <c r="L360" s="9">
        <f t="shared" si="162"/>
        <v>0</v>
      </c>
      <c r="M360" s="9">
        <f t="shared" si="162"/>
        <v>20425.66</v>
      </c>
      <c r="N360" s="9">
        <f t="shared" si="162"/>
        <v>55924768.140000001</v>
      </c>
      <c r="O360" s="9">
        <f t="shared" si="162"/>
        <v>0</v>
      </c>
      <c r="P360" s="9">
        <f t="shared" si="162"/>
        <v>0</v>
      </c>
      <c r="Q360" s="9">
        <f t="shared" si="162"/>
        <v>0</v>
      </c>
      <c r="R360" s="9">
        <f t="shared" si="162"/>
        <v>0</v>
      </c>
      <c r="S360" s="9">
        <f t="shared" si="162"/>
        <v>0</v>
      </c>
      <c r="T360" s="349">
        <f t="shared" si="162"/>
        <v>0</v>
      </c>
      <c r="U360" s="9">
        <f>SUM(U329:U359)</f>
        <v>0</v>
      </c>
      <c r="V360" s="9">
        <f>SUM(V329:V359)</f>
        <v>0</v>
      </c>
      <c r="W360" s="9">
        <f>SUM(W329:W359)</f>
        <v>0</v>
      </c>
      <c r="X360" s="9">
        <f>SUM(X329:X359)</f>
        <v>0</v>
      </c>
      <c r="Y360" s="9">
        <f>SUM(Y329:Y359)</f>
        <v>0</v>
      </c>
      <c r="Z360" s="302">
        <f>(C360-Y360)*0.0214</f>
        <v>2179551.4814979993</v>
      </c>
      <c r="AA360" s="10"/>
      <c r="AB360" s="62"/>
    </row>
    <row r="361" spans="1:30" ht="17.25" customHeight="1" x14ac:dyDescent="0.25">
      <c r="A361" s="391" t="s">
        <v>32</v>
      </c>
      <c r="B361" s="194"/>
      <c r="C361" s="397">
        <f>C360+C327</f>
        <v>107790076.56999998</v>
      </c>
      <c r="D361" s="397">
        <f t="shared" ref="D361:Y361" si="163">D360+D327</f>
        <v>51865308.430000007</v>
      </c>
      <c r="E361" s="397">
        <f t="shared" si="163"/>
        <v>48788191.030000009</v>
      </c>
      <c r="F361" s="397">
        <f t="shared" si="163"/>
        <v>2471781.9</v>
      </c>
      <c r="G361" s="397">
        <f t="shared" si="163"/>
        <v>0</v>
      </c>
      <c r="H361" s="397">
        <f t="shared" si="163"/>
        <v>605335.5</v>
      </c>
      <c r="I361" s="397">
        <f t="shared" si="163"/>
        <v>0</v>
      </c>
      <c r="J361" s="397">
        <f t="shared" si="163"/>
        <v>0</v>
      </c>
      <c r="K361" s="397">
        <f t="shared" si="163"/>
        <v>0</v>
      </c>
      <c r="L361" s="397">
        <f t="shared" si="163"/>
        <v>0</v>
      </c>
      <c r="M361" s="397">
        <f t="shared" si="163"/>
        <v>20425.66</v>
      </c>
      <c r="N361" s="397">
        <f t="shared" si="163"/>
        <v>55924768.140000001</v>
      </c>
      <c r="O361" s="397">
        <f t="shared" si="163"/>
        <v>0</v>
      </c>
      <c r="P361" s="397">
        <f t="shared" si="163"/>
        <v>0</v>
      </c>
      <c r="Q361" s="397">
        <f t="shared" si="163"/>
        <v>0</v>
      </c>
      <c r="R361" s="397">
        <f t="shared" si="163"/>
        <v>0</v>
      </c>
      <c r="S361" s="397">
        <f t="shared" si="163"/>
        <v>0</v>
      </c>
      <c r="T361" s="344">
        <f t="shared" si="163"/>
        <v>0</v>
      </c>
      <c r="U361" s="397">
        <f t="shared" si="163"/>
        <v>0</v>
      </c>
      <c r="V361" s="397">
        <f t="shared" si="163"/>
        <v>0</v>
      </c>
      <c r="W361" s="397">
        <f t="shared" si="163"/>
        <v>0</v>
      </c>
      <c r="X361" s="397">
        <f t="shared" si="163"/>
        <v>0</v>
      </c>
      <c r="Y361" s="397">
        <f t="shared" si="163"/>
        <v>0</v>
      </c>
      <c r="Z361" s="302">
        <f>(C361-Y361)*0.0214</f>
        <v>2306707.6385979992</v>
      </c>
      <c r="AA361" s="201" t="e">
        <f>#REF!+#REF!</f>
        <v>#REF!</v>
      </c>
      <c r="AB361" s="20"/>
      <c r="AC361" s="96"/>
      <c r="AD361" s="3"/>
    </row>
    <row r="362" spans="1:30" ht="15" customHeight="1" x14ac:dyDescent="0.25">
      <c r="A362" s="389" t="s">
        <v>79</v>
      </c>
      <c r="B362" s="201"/>
      <c r="C362" s="397"/>
      <c r="D362" s="397"/>
      <c r="E362" s="397"/>
      <c r="F362" s="397"/>
      <c r="G362" s="397"/>
      <c r="H362" s="397"/>
      <c r="I362" s="397"/>
      <c r="J362" s="397"/>
      <c r="K362" s="397"/>
      <c r="L362" s="397"/>
      <c r="M362" s="397"/>
      <c r="N362" s="397"/>
      <c r="O362" s="397"/>
      <c r="P362" s="397"/>
      <c r="Q362" s="397"/>
      <c r="R362" s="397"/>
      <c r="S362" s="397"/>
      <c r="T362" s="344"/>
      <c r="U362" s="397"/>
      <c r="V362" s="397"/>
      <c r="W362" s="397"/>
      <c r="X362" s="397"/>
      <c r="Y362" s="397"/>
      <c r="Z362" s="397"/>
      <c r="AA362" s="397"/>
      <c r="AB362" s="397"/>
      <c r="AC362" s="22"/>
    </row>
    <row r="363" spans="1:30" ht="17.25" customHeight="1" x14ac:dyDescent="0.25">
      <c r="A363" s="391" t="s">
        <v>80</v>
      </c>
      <c r="B363" s="193"/>
      <c r="C363" s="387"/>
      <c r="D363" s="201"/>
      <c r="E363" s="201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348"/>
      <c r="U363" s="201"/>
      <c r="V363" s="201"/>
      <c r="W363" s="201"/>
      <c r="X363" s="201"/>
      <c r="Y363" s="201"/>
      <c r="Z363" s="201"/>
      <c r="AA363" s="9"/>
      <c r="AB363" s="20"/>
      <c r="AC363" s="22"/>
    </row>
    <row r="364" spans="1:30" ht="12.75" customHeight="1" x14ac:dyDescent="0.25">
      <c r="A364" s="115">
        <f>A359+1</f>
        <v>245</v>
      </c>
      <c r="B364" s="176" t="s">
        <v>721</v>
      </c>
      <c r="C364" s="302">
        <f t="shared" ref="C364:C371" si="164">D364+L364+N364+P364+R364+U364+W364+X364+Y364+K364+S364</f>
        <v>103101.46</v>
      </c>
      <c r="D364" s="390">
        <f t="shared" ref="D364:D371" si="165">E364+F364+G364+H364+I364</f>
        <v>0</v>
      </c>
      <c r="E364" s="302"/>
      <c r="F364" s="302"/>
      <c r="G364" s="302"/>
      <c r="H364" s="302"/>
      <c r="I364" s="302"/>
      <c r="J364" s="302"/>
      <c r="K364" s="302"/>
      <c r="L364" s="302"/>
      <c r="M364" s="302"/>
      <c r="N364" s="302"/>
      <c r="O364" s="302"/>
      <c r="P364" s="302"/>
      <c r="Q364" s="302"/>
      <c r="R364" s="302"/>
      <c r="S364" s="302"/>
      <c r="T364" s="345"/>
      <c r="U364" s="302"/>
      <c r="V364" s="302"/>
      <c r="W364" s="302"/>
      <c r="X364" s="390"/>
      <c r="Y364" s="390">
        <v>103101.46</v>
      </c>
      <c r="Z364" s="390" t="s">
        <v>853</v>
      </c>
      <c r="AA364" s="9"/>
      <c r="AB364" s="20" t="s">
        <v>293</v>
      </c>
      <c r="AC364" s="22"/>
      <c r="AD364" s="64"/>
    </row>
    <row r="365" spans="1:30" ht="12.75" customHeight="1" x14ac:dyDescent="0.25">
      <c r="A365" s="115">
        <f t="shared" ref="A365:A367" si="166">A364+1</f>
        <v>246</v>
      </c>
      <c r="B365" s="176" t="s">
        <v>225</v>
      </c>
      <c r="C365" s="302">
        <f t="shared" si="164"/>
        <v>584589.6</v>
      </c>
      <c r="D365" s="390">
        <f t="shared" si="165"/>
        <v>584589.6</v>
      </c>
      <c r="E365" s="302">
        <v>584589.6</v>
      </c>
      <c r="F365" s="302"/>
      <c r="G365" s="302"/>
      <c r="H365" s="302"/>
      <c r="I365" s="302"/>
      <c r="J365" s="302"/>
      <c r="K365" s="302"/>
      <c r="L365" s="302"/>
      <c r="M365" s="302"/>
      <c r="N365" s="302"/>
      <c r="O365" s="302"/>
      <c r="P365" s="302"/>
      <c r="Q365" s="302"/>
      <c r="R365" s="302"/>
      <c r="S365" s="302"/>
      <c r="T365" s="345"/>
      <c r="U365" s="302"/>
      <c r="V365" s="302"/>
      <c r="W365" s="302"/>
      <c r="X365" s="390"/>
      <c r="Y365" s="390"/>
      <c r="Z365" s="390"/>
      <c r="AA365" s="9"/>
      <c r="AB365" s="20" t="s">
        <v>300</v>
      </c>
      <c r="AC365" s="22"/>
      <c r="AD365" s="64"/>
    </row>
    <row r="366" spans="1:30" ht="12.75" customHeight="1" x14ac:dyDescent="0.25">
      <c r="A366" s="115">
        <f t="shared" si="166"/>
        <v>247</v>
      </c>
      <c r="B366" s="176" t="s">
        <v>226</v>
      </c>
      <c r="C366" s="302">
        <f t="shared" si="164"/>
        <v>652471.19999999995</v>
      </c>
      <c r="D366" s="390">
        <f t="shared" si="165"/>
        <v>652471.19999999995</v>
      </c>
      <c r="E366" s="302">
        <v>652471.19999999995</v>
      </c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302"/>
      <c r="T366" s="345"/>
      <c r="U366" s="302"/>
      <c r="V366" s="302"/>
      <c r="W366" s="302"/>
      <c r="X366" s="390"/>
      <c r="Y366" s="390"/>
      <c r="Z366" s="390"/>
      <c r="AA366" s="9"/>
      <c r="AB366" s="20" t="s">
        <v>301</v>
      </c>
      <c r="AC366" s="22"/>
      <c r="AD366" s="64"/>
    </row>
    <row r="367" spans="1:30" ht="12.75" customHeight="1" x14ac:dyDescent="0.25">
      <c r="A367" s="115">
        <f t="shared" si="166"/>
        <v>248</v>
      </c>
      <c r="B367" s="176" t="s">
        <v>227</v>
      </c>
      <c r="C367" s="302">
        <f t="shared" si="164"/>
        <v>7678125.4699999997</v>
      </c>
      <c r="D367" s="390">
        <f t="shared" si="165"/>
        <v>0</v>
      </c>
      <c r="E367" s="302"/>
      <c r="F367" s="302"/>
      <c r="G367" s="302"/>
      <c r="H367" s="302"/>
      <c r="I367" s="302"/>
      <c r="J367" s="302"/>
      <c r="K367" s="302"/>
      <c r="L367" s="302"/>
      <c r="M367" s="302">
        <v>1310.72</v>
      </c>
      <c r="N367" s="302">
        <v>7678125.4699999997</v>
      </c>
      <c r="O367" s="302"/>
      <c r="P367" s="302"/>
      <c r="Q367" s="302"/>
      <c r="R367" s="302"/>
      <c r="S367" s="302"/>
      <c r="T367" s="345"/>
      <c r="U367" s="302"/>
      <c r="V367" s="302"/>
      <c r="W367" s="302"/>
      <c r="X367" s="390"/>
      <c r="Y367" s="390"/>
      <c r="Z367" s="390"/>
      <c r="AA367" s="9"/>
      <c r="AB367" s="20" t="s">
        <v>304</v>
      </c>
      <c r="AC367" s="22"/>
      <c r="AD367" s="64"/>
    </row>
    <row r="368" spans="1:30" ht="12.75" customHeight="1" x14ac:dyDescent="0.25">
      <c r="A368" s="115">
        <f t="shared" ref="A368:A371" si="167">A367+1</f>
        <v>249</v>
      </c>
      <c r="B368" s="176" t="s">
        <v>228</v>
      </c>
      <c r="C368" s="302">
        <f t="shared" si="164"/>
        <v>2155222.7999999998</v>
      </c>
      <c r="D368" s="390">
        <f t="shared" si="165"/>
        <v>0</v>
      </c>
      <c r="E368" s="302"/>
      <c r="F368" s="302"/>
      <c r="G368" s="302"/>
      <c r="H368" s="302"/>
      <c r="I368" s="302"/>
      <c r="J368" s="302"/>
      <c r="K368" s="302"/>
      <c r="L368" s="302"/>
      <c r="M368" s="302" t="s">
        <v>722</v>
      </c>
      <c r="N368" s="302">
        <v>2155222.7999999998</v>
      </c>
      <c r="O368" s="302"/>
      <c r="P368" s="302"/>
      <c r="Q368" s="302"/>
      <c r="R368" s="302"/>
      <c r="S368" s="302"/>
      <c r="T368" s="345"/>
      <c r="U368" s="302"/>
      <c r="V368" s="302"/>
      <c r="W368" s="302"/>
      <c r="X368" s="390"/>
      <c r="Y368" s="390"/>
      <c r="Z368" s="390"/>
      <c r="AA368" s="9"/>
      <c r="AB368" s="20" t="s">
        <v>305</v>
      </c>
      <c r="AC368" s="22"/>
      <c r="AD368" s="64"/>
    </row>
    <row r="369" spans="1:32" ht="12.75" customHeight="1" x14ac:dyDescent="0.25">
      <c r="A369" s="115">
        <f t="shared" si="167"/>
        <v>250</v>
      </c>
      <c r="B369" s="177" t="s">
        <v>229</v>
      </c>
      <c r="C369" s="302">
        <f t="shared" si="164"/>
        <v>578446.80000000005</v>
      </c>
      <c r="D369" s="390">
        <f t="shared" si="165"/>
        <v>578446.80000000005</v>
      </c>
      <c r="E369" s="302">
        <v>578446.80000000005</v>
      </c>
      <c r="F369" s="302"/>
      <c r="G369" s="302"/>
      <c r="H369" s="302"/>
      <c r="I369" s="302"/>
      <c r="J369" s="302"/>
      <c r="K369" s="302"/>
      <c r="L369" s="302"/>
      <c r="M369" s="302"/>
      <c r="N369" s="302"/>
      <c r="O369" s="302"/>
      <c r="P369" s="302"/>
      <c r="Q369" s="302"/>
      <c r="R369" s="302"/>
      <c r="S369" s="302"/>
      <c r="T369" s="345"/>
      <c r="U369" s="302"/>
      <c r="V369" s="302"/>
      <c r="W369" s="302"/>
      <c r="X369" s="390"/>
      <c r="Y369" s="390"/>
      <c r="Z369" s="390"/>
      <c r="AA369" s="9"/>
      <c r="AB369" s="20" t="s">
        <v>306</v>
      </c>
      <c r="AC369" s="22"/>
      <c r="AD369" s="64"/>
    </row>
    <row r="370" spans="1:32" ht="12.75" customHeight="1" x14ac:dyDescent="0.25">
      <c r="A370" s="115">
        <f t="shared" si="167"/>
        <v>251</v>
      </c>
      <c r="B370" s="176" t="s">
        <v>230</v>
      </c>
      <c r="C370" s="302">
        <f t="shared" si="164"/>
        <v>1433789.68</v>
      </c>
      <c r="D370" s="390">
        <f t="shared" si="165"/>
        <v>1433789.68</v>
      </c>
      <c r="E370" s="302">
        <v>1433789.68</v>
      </c>
      <c r="F370" s="302"/>
      <c r="G370" s="302"/>
      <c r="H370" s="302"/>
      <c r="I370" s="302"/>
      <c r="J370" s="302"/>
      <c r="K370" s="302"/>
      <c r="L370" s="302"/>
      <c r="M370" s="302"/>
      <c r="N370" s="302"/>
      <c r="O370" s="302"/>
      <c r="P370" s="302"/>
      <c r="Q370" s="302"/>
      <c r="R370" s="302"/>
      <c r="S370" s="302"/>
      <c r="T370" s="345"/>
      <c r="U370" s="302"/>
      <c r="V370" s="302"/>
      <c r="W370" s="302"/>
      <c r="X370" s="390"/>
      <c r="Y370" s="390"/>
      <c r="Z370" s="390"/>
      <c r="AA370" s="9"/>
      <c r="AB370" s="20" t="s">
        <v>303</v>
      </c>
      <c r="AC370" s="22"/>
      <c r="AD370" s="64"/>
    </row>
    <row r="371" spans="1:32" ht="12.75" customHeight="1" x14ac:dyDescent="0.25">
      <c r="A371" s="115">
        <f t="shared" si="167"/>
        <v>252</v>
      </c>
      <c r="B371" s="176" t="s">
        <v>231</v>
      </c>
      <c r="C371" s="302">
        <f t="shared" si="164"/>
        <v>4596906.3</v>
      </c>
      <c r="D371" s="390">
        <f t="shared" si="165"/>
        <v>4596906.3</v>
      </c>
      <c r="E371" s="302"/>
      <c r="F371" s="302">
        <v>4596906.3</v>
      </c>
      <c r="G371" s="302"/>
      <c r="H371" s="302"/>
      <c r="I371" s="302"/>
      <c r="J371" s="302"/>
      <c r="K371" s="302"/>
      <c r="L371" s="302"/>
      <c r="M371" s="302"/>
      <c r="N371" s="302"/>
      <c r="O371" s="302"/>
      <c r="P371" s="302"/>
      <c r="Q371" s="302"/>
      <c r="R371" s="302"/>
      <c r="S371" s="302"/>
      <c r="T371" s="345"/>
      <c r="U371" s="302"/>
      <c r="V371" s="302"/>
      <c r="W371" s="302"/>
      <c r="X371" s="390"/>
      <c r="Y371" s="390"/>
      <c r="Z371" s="390"/>
      <c r="AA371" s="9"/>
      <c r="AB371" s="20" t="s">
        <v>295</v>
      </c>
      <c r="AC371" s="22"/>
      <c r="AD371" s="64"/>
    </row>
    <row r="372" spans="1:32" ht="17.25" customHeight="1" x14ac:dyDescent="0.25">
      <c r="A372" s="171" t="s">
        <v>15</v>
      </c>
      <c r="B372" s="199"/>
      <c r="C372" s="302">
        <f t="shared" ref="C372:Y372" si="168">SUM(C364:C371)</f>
        <v>17782653.310000002</v>
      </c>
      <c r="D372" s="302">
        <f t="shared" si="168"/>
        <v>7846203.5800000001</v>
      </c>
      <c r="E372" s="302">
        <f t="shared" si="168"/>
        <v>3249297.28</v>
      </c>
      <c r="F372" s="302">
        <f t="shared" si="168"/>
        <v>4596906.3</v>
      </c>
      <c r="G372" s="302">
        <f t="shared" si="168"/>
        <v>0</v>
      </c>
      <c r="H372" s="302">
        <f t="shared" si="168"/>
        <v>0</v>
      </c>
      <c r="I372" s="302">
        <f t="shared" si="168"/>
        <v>0</v>
      </c>
      <c r="J372" s="302">
        <f t="shared" si="168"/>
        <v>0</v>
      </c>
      <c r="K372" s="302">
        <f t="shared" si="168"/>
        <v>0</v>
      </c>
      <c r="L372" s="302">
        <f t="shared" si="168"/>
        <v>0</v>
      </c>
      <c r="M372" s="302">
        <f t="shared" si="168"/>
        <v>1310.72</v>
      </c>
      <c r="N372" s="302">
        <f t="shared" si="168"/>
        <v>9833348.2699999996</v>
      </c>
      <c r="O372" s="302">
        <f t="shared" si="168"/>
        <v>0</v>
      </c>
      <c r="P372" s="302">
        <f t="shared" si="168"/>
        <v>0</v>
      </c>
      <c r="Q372" s="302">
        <f t="shared" si="168"/>
        <v>0</v>
      </c>
      <c r="R372" s="302">
        <f t="shared" si="168"/>
        <v>0</v>
      </c>
      <c r="S372" s="302">
        <f t="shared" si="168"/>
        <v>0</v>
      </c>
      <c r="T372" s="345">
        <f t="shared" si="168"/>
        <v>0</v>
      </c>
      <c r="U372" s="302">
        <f t="shared" si="168"/>
        <v>0</v>
      </c>
      <c r="V372" s="302">
        <f t="shared" si="168"/>
        <v>0</v>
      </c>
      <c r="W372" s="302">
        <f t="shared" si="168"/>
        <v>0</v>
      </c>
      <c r="X372" s="302">
        <f t="shared" si="168"/>
        <v>0</v>
      </c>
      <c r="Y372" s="302">
        <f t="shared" si="168"/>
        <v>103101.46</v>
      </c>
      <c r="Z372" s="302">
        <f>(C372-Y372)*0.0214</f>
        <v>378342.40959</v>
      </c>
      <c r="AA372" s="9"/>
      <c r="AB372" s="20"/>
      <c r="AC372" s="45"/>
      <c r="AF372" s="46"/>
    </row>
    <row r="373" spans="1:32" ht="17.25" customHeight="1" x14ac:dyDescent="0.25">
      <c r="A373" s="391" t="s">
        <v>81</v>
      </c>
      <c r="B373" s="193"/>
      <c r="C373" s="387"/>
      <c r="D373" s="201"/>
      <c r="E373" s="201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348"/>
      <c r="U373" s="201"/>
      <c r="V373" s="201"/>
      <c r="W373" s="201"/>
      <c r="X373" s="201"/>
      <c r="Y373" s="201"/>
      <c r="Z373" s="201"/>
      <c r="AA373" s="9"/>
      <c r="AB373" s="20"/>
      <c r="AC373" s="22"/>
    </row>
    <row r="374" spans="1:32" ht="17.25" customHeight="1" x14ac:dyDescent="0.25">
      <c r="A374" s="235">
        <f>A371+1</f>
        <v>253</v>
      </c>
      <c r="B374" s="287" t="s">
        <v>723</v>
      </c>
      <c r="C374" s="302">
        <f>D374+L374+N374+P374+R374+U374+W374+X374+Y374+K374+S374</f>
        <v>660366</v>
      </c>
      <c r="D374" s="390">
        <f t="shared" ref="D374:D384" si="169">E374+F374+G374+H374+I374</f>
        <v>660366</v>
      </c>
      <c r="E374" s="302"/>
      <c r="F374" s="390"/>
      <c r="G374" s="302">
        <v>440244</v>
      </c>
      <c r="H374" s="390"/>
      <c r="I374" s="390">
        <v>220122</v>
      </c>
      <c r="J374" s="302"/>
      <c r="K374" s="302"/>
      <c r="L374" s="302"/>
      <c r="M374" s="302"/>
      <c r="N374" s="302"/>
      <c r="O374" s="302"/>
      <c r="P374" s="302"/>
      <c r="Q374" s="302"/>
      <c r="R374" s="302"/>
      <c r="S374" s="302"/>
      <c r="T374" s="345"/>
      <c r="U374" s="302"/>
      <c r="V374" s="302"/>
      <c r="W374" s="302"/>
      <c r="X374" s="302"/>
      <c r="Y374" s="302"/>
      <c r="Z374" s="302"/>
      <c r="AA374" s="9"/>
      <c r="AB374" s="20"/>
      <c r="AC374" s="45"/>
    </row>
    <row r="375" spans="1:32" ht="17.25" customHeight="1" x14ac:dyDescent="0.25">
      <c r="A375" s="115">
        <f>A374+1</f>
        <v>254</v>
      </c>
      <c r="B375" s="287" t="s">
        <v>724</v>
      </c>
      <c r="C375" s="302">
        <f>D375+L375+N375+P375+R375+U375+W375+X375+Y375+K375+S375</f>
        <v>660366</v>
      </c>
      <c r="D375" s="390">
        <f t="shared" si="169"/>
        <v>660366</v>
      </c>
      <c r="E375" s="302"/>
      <c r="F375" s="390"/>
      <c r="G375" s="302">
        <v>440244</v>
      </c>
      <c r="H375" s="390"/>
      <c r="I375" s="390">
        <v>220122</v>
      </c>
      <c r="J375" s="302"/>
      <c r="K375" s="302"/>
      <c r="L375" s="302"/>
      <c r="M375" s="302"/>
      <c r="N375" s="302"/>
      <c r="O375" s="302"/>
      <c r="P375" s="302"/>
      <c r="Q375" s="302"/>
      <c r="R375" s="302"/>
      <c r="S375" s="302"/>
      <c r="T375" s="345"/>
      <c r="U375" s="302"/>
      <c r="V375" s="302"/>
      <c r="W375" s="302"/>
      <c r="X375" s="302"/>
      <c r="Y375" s="302"/>
      <c r="Z375" s="302"/>
      <c r="AA375" s="9"/>
      <c r="AB375" s="20"/>
      <c r="AC375" s="45"/>
    </row>
    <row r="376" spans="1:32" ht="17.25" customHeight="1" x14ac:dyDescent="0.25">
      <c r="A376" s="115">
        <f t="shared" ref="A376:A384" si="170">A375+1</f>
        <v>255</v>
      </c>
      <c r="B376" s="287" t="s">
        <v>725</v>
      </c>
      <c r="C376" s="302">
        <f>D376+L376+N376+P376+R376+U376+W376+X376+Y376+K376+S376</f>
        <v>660366</v>
      </c>
      <c r="D376" s="390">
        <f t="shared" si="169"/>
        <v>660366</v>
      </c>
      <c r="E376" s="302"/>
      <c r="F376" s="390"/>
      <c r="G376" s="302">
        <v>440244</v>
      </c>
      <c r="H376" s="390"/>
      <c r="I376" s="390">
        <v>220122</v>
      </c>
      <c r="J376" s="302"/>
      <c r="K376" s="302"/>
      <c r="L376" s="302"/>
      <c r="M376" s="302"/>
      <c r="N376" s="302"/>
      <c r="O376" s="302"/>
      <c r="P376" s="302"/>
      <c r="Q376" s="302"/>
      <c r="R376" s="302"/>
      <c r="S376" s="302"/>
      <c r="T376" s="345"/>
      <c r="U376" s="302"/>
      <c r="V376" s="302"/>
      <c r="W376" s="302"/>
      <c r="X376" s="302"/>
      <c r="Y376" s="302"/>
      <c r="Z376" s="302"/>
      <c r="AA376" s="9"/>
      <c r="AB376" s="20"/>
      <c r="AC376" s="45"/>
    </row>
    <row r="377" spans="1:32" ht="17.25" customHeight="1" x14ac:dyDescent="0.25">
      <c r="A377" s="115">
        <f t="shared" si="170"/>
        <v>256</v>
      </c>
      <c r="B377" s="287" t="s">
        <v>726</v>
      </c>
      <c r="C377" s="302">
        <f t="shared" ref="C377:C384" si="171">D377+L377+N377+P377+R377+U377+W377+X377+Y377+K377+S377</f>
        <v>660366</v>
      </c>
      <c r="D377" s="390">
        <f t="shared" si="169"/>
        <v>660366</v>
      </c>
      <c r="E377" s="302"/>
      <c r="F377" s="390"/>
      <c r="G377" s="302">
        <v>440244</v>
      </c>
      <c r="H377" s="390"/>
      <c r="I377" s="390">
        <v>220122</v>
      </c>
      <c r="J377" s="302"/>
      <c r="K377" s="302"/>
      <c r="L377" s="302"/>
      <c r="M377" s="302"/>
      <c r="N377" s="302"/>
      <c r="O377" s="302"/>
      <c r="P377" s="302"/>
      <c r="Q377" s="302"/>
      <c r="R377" s="302"/>
      <c r="S377" s="302"/>
      <c r="T377" s="345"/>
      <c r="U377" s="302"/>
      <c r="V377" s="302"/>
      <c r="W377" s="302"/>
      <c r="X377" s="302"/>
      <c r="Y377" s="302"/>
      <c r="Z377" s="302"/>
      <c r="AA377" s="9"/>
      <c r="AB377" s="20"/>
      <c r="AC377" s="45"/>
    </row>
    <row r="378" spans="1:32" ht="17.25" customHeight="1" x14ac:dyDescent="0.25">
      <c r="A378" s="115">
        <f t="shared" si="170"/>
        <v>257</v>
      </c>
      <c r="B378" s="287" t="s">
        <v>727</v>
      </c>
      <c r="C378" s="302">
        <f t="shared" si="171"/>
        <v>366870</v>
      </c>
      <c r="D378" s="390">
        <f t="shared" si="169"/>
        <v>366870</v>
      </c>
      <c r="E378" s="302"/>
      <c r="F378" s="390"/>
      <c r="G378" s="302">
        <v>220122</v>
      </c>
      <c r="H378" s="390"/>
      <c r="I378" s="390">
        <v>146748</v>
      </c>
      <c r="J378" s="302"/>
      <c r="K378" s="302"/>
      <c r="L378" s="302"/>
      <c r="M378" s="302"/>
      <c r="N378" s="302"/>
      <c r="O378" s="302"/>
      <c r="P378" s="302"/>
      <c r="Q378" s="302"/>
      <c r="R378" s="302"/>
      <c r="S378" s="302"/>
      <c r="T378" s="345"/>
      <c r="U378" s="302"/>
      <c r="V378" s="302"/>
      <c r="W378" s="302"/>
      <c r="X378" s="302"/>
      <c r="Y378" s="302"/>
      <c r="Z378" s="302"/>
      <c r="AA378" s="9"/>
      <c r="AB378" s="20"/>
      <c r="AC378" s="45"/>
    </row>
    <row r="379" spans="1:32" ht="17.25" customHeight="1" x14ac:dyDescent="0.25">
      <c r="A379" s="115">
        <f t="shared" si="170"/>
        <v>258</v>
      </c>
      <c r="B379" s="287" t="s">
        <v>728</v>
      </c>
      <c r="C379" s="302">
        <f t="shared" si="171"/>
        <v>366870</v>
      </c>
      <c r="D379" s="390">
        <f t="shared" si="169"/>
        <v>366870</v>
      </c>
      <c r="E379" s="302"/>
      <c r="F379" s="390"/>
      <c r="G379" s="302">
        <v>220122</v>
      </c>
      <c r="H379" s="390"/>
      <c r="I379" s="390">
        <v>146748</v>
      </c>
      <c r="J379" s="302"/>
      <c r="K379" s="302"/>
      <c r="L379" s="302"/>
      <c r="M379" s="302"/>
      <c r="N379" s="302"/>
      <c r="O379" s="302"/>
      <c r="P379" s="302"/>
      <c r="Q379" s="302"/>
      <c r="R379" s="302"/>
      <c r="S379" s="302"/>
      <c r="T379" s="345"/>
      <c r="U379" s="302"/>
      <c r="V379" s="302"/>
      <c r="W379" s="302"/>
      <c r="X379" s="302"/>
      <c r="Y379" s="302"/>
      <c r="Z379" s="302"/>
      <c r="AA379" s="9"/>
      <c r="AB379" s="20"/>
      <c r="AC379" s="45"/>
    </row>
    <row r="380" spans="1:32" ht="17.25" customHeight="1" x14ac:dyDescent="0.25">
      <c r="A380" s="115">
        <f t="shared" si="170"/>
        <v>259</v>
      </c>
      <c r="B380" s="287" t="s">
        <v>321</v>
      </c>
      <c r="C380" s="302">
        <f t="shared" si="171"/>
        <v>17956225.800000001</v>
      </c>
      <c r="D380" s="390">
        <f t="shared" si="169"/>
        <v>3670053.3</v>
      </c>
      <c r="E380" s="302">
        <v>578750.4</v>
      </c>
      <c r="F380" s="390">
        <v>2614371.9</v>
      </c>
      <c r="G380" s="302">
        <v>476931</v>
      </c>
      <c r="H380" s="390"/>
      <c r="I380" s="390"/>
      <c r="J380" s="302"/>
      <c r="K380" s="302"/>
      <c r="L380" s="302"/>
      <c r="M380" s="302">
        <v>870</v>
      </c>
      <c r="N380" s="302">
        <v>6607345.5</v>
      </c>
      <c r="O380" s="302"/>
      <c r="P380" s="302"/>
      <c r="Q380" s="302">
        <v>911</v>
      </c>
      <c r="R380" s="302">
        <v>6998119.8000000007</v>
      </c>
      <c r="S380" s="302">
        <v>680707.2</v>
      </c>
      <c r="T380" s="345"/>
      <c r="U380" s="302"/>
      <c r="V380" s="302"/>
      <c r="W380" s="302"/>
      <c r="X380" s="302"/>
      <c r="Y380" s="302"/>
      <c r="Z380" s="302"/>
      <c r="AA380" s="9"/>
      <c r="AB380" s="20" t="s">
        <v>355</v>
      </c>
      <c r="AC380" s="45"/>
    </row>
    <row r="381" spans="1:32" ht="17.25" customHeight="1" x14ac:dyDescent="0.25">
      <c r="A381" s="115">
        <f t="shared" si="170"/>
        <v>260</v>
      </c>
      <c r="B381" s="287" t="s">
        <v>322</v>
      </c>
      <c r="C381" s="302">
        <f t="shared" si="171"/>
        <v>2257713.15</v>
      </c>
      <c r="D381" s="390">
        <f t="shared" si="169"/>
        <v>2257713.15</v>
      </c>
      <c r="E381" s="302">
        <v>2257713.15</v>
      </c>
      <c r="F381" s="390"/>
      <c r="G381" s="302"/>
      <c r="H381" s="390"/>
      <c r="I381" s="390"/>
      <c r="J381" s="302"/>
      <c r="K381" s="302"/>
      <c r="L381" s="302"/>
      <c r="M381" s="302"/>
      <c r="N381" s="302"/>
      <c r="O381" s="302"/>
      <c r="P381" s="302"/>
      <c r="Q381" s="302"/>
      <c r="R381" s="302"/>
      <c r="S381" s="302"/>
      <c r="T381" s="345"/>
      <c r="U381" s="302"/>
      <c r="V381" s="302"/>
      <c r="W381" s="302"/>
      <c r="X381" s="302"/>
      <c r="Y381" s="302"/>
      <c r="Z381" s="302"/>
      <c r="AA381" s="9"/>
      <c r="AB381" s="20" t="s">
        <v>303</v>
      </c>
      <c r="AC381" s="45"/>
    </row>
    <row r="382" spans="1:32" ht="17.25" customHeight="1" x14ac:dyDescent="0.25">
      <c r="A382" s="115">
        <f t="shared" si="170"/>
        <v>261</v>
      </c>
      <c r="B382" s="287" t="s">
        <v>320</v>
      </c>
      <c r="C382" s="302">
        <f t="shared" si="171"/>
        <v>19372947.215599999</v>
      </c>
      <c r="D382" s="390">
        <f t="shared" si="169"/>
        <v>2849180.0156</v>
      </c>
      <c r="E382" s="302">
        <v>755097.78120000008</v>
      </c>
      <c r="F382" s="390">
        <v>1787584.3944000001</v>
      </c>
      <c r="G382" s="302">
        <v>153248.92000000001</v>
      </c>
      <c r="H382" s="390"/>
      <c r="I382" s="390">
        <v>153248.92000000001</v>
      </c>
      <c r="J382" s="302"/>
      <c r="K382" s="302"/>
      <c r="L382" s="302"/>
      <c r="M382" s="302">
        <v>520</v>
      </c>
      <c r="N382" s="302">
        <v>3046134</v>
      </c>
      <c r="O382" s="302"/>
      <c r="P382" s="302"/>
      <c r="Q382" s="302">
        <v>610</v>
      </c>
      <c r="R382" s="302">
        <v>6770085</v>
      </c>
      <c r="S382" s="302">
        <v>150000</v>
      </c>
      <c r="T382" s="345">
        <v>64</v>
      </c>
      <c r="U382" s="302">
        <v>5877112.5</v>
      </c>
      <c r="V382" s="302"/>
      <c r="W382" s="302"/>
      <c r="X382" s="302">
        <v>680435.7</v>
      </c>
      <c r="Y382" s="302"/>
      <c r="Z382" s="302"/>
      <c r="AA382" s="20"/>
      <c r="AB382" s="20" t="s">
        <v>433</v>
      </c>
      <c r="AC382" s="45"/>
    </row>
    <row r="383" spans="1:32" ht="17.25" customHeight="1" x14ac:dyDescent="0.25">
      <c r="A383" s="115">
        <f t="shared" si="170"/>
        <v>262</v>
      </c>
      <c r="B383" s="287" t="s">
        <v>323</v>
      </c>
      <c r="C383" s="302">
        <f t="shared" si="171"/>
        <v>2415081.2200000002</v>
      </c>
      <c r="D383" s="390">
        <f t="shared" si="169"/>
        <v>2415081.2200000002</v>
      </c>
      <c r="E383" s="302">
        <v>2415081.2200000002</v>
      </c>
      <c r="F383" s="390"/>
      <c r="G383" s="302"/>
      <c r="H383" s="390"/>
      <c r="I383" s="390"/>
      <c r="J383" s="302"/>
      <c r="K383" s="302"/>
      <c r="L383" s="302"/>
      <c r="M383" s="302"/>
      <c r="N383" s="302"/>
      <c r="O383" s="302"/>
      <c r="P383" s="302"/>
      <c r="Q383" s="302"/>
      <c r="R383" s="302"/>
      <c r="S383" s="302"/>
      <c r="T383" s="345"/>
      <c r="U383" s="302"/>
      <c r="V383" s="302"/>
      <c r="W383" s="302"/>
      <c r="X383" s="302"/>
      <c r="Y383" s="302"/>
      <c r="Z383" s="302"/>
      <c r="AA383" s="9"/>
      <c r="AB383" s="20" t="s">
        <v>303</v>
      </c>
      <c r="AC383" s="45"/>
    </row>
    <row r="384" spans="1:32" ht="17.25" customHeight="1" x14ac:dyDescent="0.25">
      <c r="A384" s="115">
        <f t="shared" si="170"/>
        <v>263</v>
      </c>
      <c r="B384" s="287" t="s">
        <v>324</v>
      </c>
      <c r="C384" s="302">
        <f t="shared" si="171"/>
        <v>2824308.9</v>
      </c>
      <c r="D384" s="390">
        <f t="shared" si="169"/>
        <v>2824308.9</v>
      </c>
      <c r="E384" s="302">
        <v>2824308.9</v>
      </c>
      <c r="F384" s="390"/>
      <c r="G384" s="302"/>
      <c r="H384" s="390"/>
      <c r="I384" s="390"/>
      <c r="J384" s="302"/>
      <c r="K384" s="302"/>
      <c r="L384" s="302"/>
      <c r="M384" s="302"/>
      <c r="N384" s="302"/>
      <c r="O384" s="302"/>
      <c r="P384" s="302"/>
      <c r="Q384" s="302"/>
      <c r="R384" s="302"/>
      <c r="S384" s="302"/>
      <c r="T384" s="345"/>
      <c r="U384" s="302"/>
      <c r="V384" s="302"/>
      <c r="W384" s="302"/>
      <c r="X384" s="302"/>
      <c r="Y384" s="302"/>
      <c r="Z384" s="302"/>
      <c r="AA384" s="9"/>
      <c r="AB384" s="20" t="s">
        <v>303</v>
      </c>
      <c r="AC384" s="45"/>
    </row>
    <row r="385" spans="1:32" ht="17.25" customHeight="1" x14ac:dyDescent="0.25">
      <c r="A385" s="171" t="s">
        <v>15</v>
      </c>
      <c r="B385" s="199"/>
      <c r="C385" s="302">
        <f t="shared" ref="C385:Y385" si="172">SUM(C374:C384)</f>
        <v>48201480.285599999</v>
      </c>
      <c r="D385" s="302">
        <f t="shared" si="172"/>
        <v>17391540.5856</v>
      </c>
      <c r="E385" s="302">
        <f t="shared" si="172"/>
        <v>8830951.4512000009</v>
      </c>
      <c r="F385" s="302">
        <f t="shared" si="172"/>
        <v>4401956.2944</v>
      </c>
      <c r="G385" s="302">
        <f t="shared" si="172"/>
        <v>2831399.92</v>
      </c>
      <c r="H385" s="302">
        <f t="shared" si="172"/>
        <v>0</v>
      </c>
      <c r="I385" s="302">
        <f t="shared" si="172"/>
        <v>1327232.92</v>
      </c>
      <c r="J385" s="302">
        <f t="shared" si="172"/>
        <v>0</v>
      </c>
      <c r="K385" s="302">
        <f t="shared" si="172"/>
        <v>0</v>
      </c>
      <c r="L385" s="302">
        <f t="shared" si="172"/>
        <v>0</v>
      </c>
      <c r="M385" s="302">
        <f t="shared" si="172"/>
        <v>1390</v>
      </c>
      <c r="N385" s="302">
        <f t="shared" si="172"/>
        <v>9653479.5</v>
      </c>
      <c r="O385" s="302">
        <f t="shared" si="172"/>
        <v>0</v>
      </c>
      <c r="P385" s="302">
        <f t="shared" si="172"/>
        <v>0</v>
      </c>
      <c r="Q385" s="302">
        <f t="shared" si="172"/>
        <v>1521</v>
      </c>
      <c r="R385" s="302">
        <f t="shared" si="172"/>
        <v>13768204.800000001</v>
      </c>
      <c r="S385" s="302">
        <f t="shared" si="172"/>
        <v>830707.19999999995</v>
      </c>
      <c r="T385" s="345">
        <f t="shared" si="172"/>
        <v>64</v>
      </c>
      <c r="U385" s="302">
        <f t="shared" si="172"/>
        <v>5877112.5</v>
      </c>
      <c r="V385" s="302">
        <f t="shared" si="172"/>
        <v>0</v>
      </c>
      <c r="W385" s="302">
        <f t="shared" si="172"/>
        <v>0</v>
      </c>
      <c r="X385" s="302">
        <f t="shared" si="172"/>
        <v>680435.7</v>
      </c>
      <c r="Y385" s="302">
        <f t="shared" si="172"/>
        <v>0</v>
      </c>
      <c r="Z385" s="302">
        <f>(C385-Y385)*0.0214</f>
        <v>1031511.6781118399</v>
      </c>
      <c r="AA385" s="9"/>
      <c r="AB385" s="20"/>
      <c r="AC385" s="45"/>
      <c r="AF385" s="46"/>
    </row>
    <row r="386" spans="1:32" ht="17.25" customHeight="1" x14ac:dyDescent="0.25">
      <c r="A386" s="171" t="s">
        <v>729</v>
      </c>
      <c r="B386" s="214"/>
      <c r="C386" s="196"/>
      <c r="D386" s="302"/>
      <c r="E386" s="302"/>
      <c r="F386" s="302"/>
      <c r="G386" s="302"/>
      <c r="H386" s="302"/>
      <c r="I386" s="302"/>
      <c r="J386" s="302"/>
      <c r="K386" s="302"/>
      <c r="L386" s="302"/>
      <c r="M386" s="302"/>
      <c r="N386" s="302"/>
      <c r="O386" s="302"/>
      <c r="P386" s="302"/>
      <c r="Q386" s="302"/>
      <c r="R386" s="302"/>
      <c r="S386" s="302"/>
      <c r="T386" s="345"/>
      <c r="U386" s="302"/>
      <c r="V386" s="302"/>
      <c r="W386" s="302"/>
      <c r="X386" s="302"/>
      <c r="Y386" s="302"/>
      <c r="Z386" s="302"/>
      <c r="AA386" s="9"/>
      <c r="AB386" s="20"/>
      <c r="AC386" s="45"/>
      <c r="AF386" s="46"/>
    </row>
    <row r="387" spans="1:32" ht="17.25" customHeight="1" x14ac:dyDescent="0.25">
      <c r="A387" s="235">
        <f>A384+1</f>
        <v>264</v>
      </c>
      <c r="B387" s="261" t="s">
        <v>730</v>
      </c>
      <c r="C387" s="302">
        <f t="shared" ref="C387" si="173">D387+L387+N387+P387+R387+U387+W387+X387+Y387+K387+S387</f>
        <v>10231252.909500001</v>
      </c>
      <c r="D387" s="390">
        <f t="shared" ref="D387" si="174">E387+F387+G387+H387+I387</f>
        <v>10231252.909500001</v>
      </c>
      <c r="E387" s="302"/>
      <c r="F387" s="302">
        <v>10231252.909500001</v>
      </c>
      <c r="G387" s="302"/>
      <c r="H387" s="302"/>
      <c r="I387" s="302"/>
      <c r="J387" s="302"/>
      <c r="K387" s="302"/>
      <c r="L387" s="302"/>
      <c r="M387" s="302"/>
      <c r="N387" s="302"/>
      <c r="O387" s="302"/>
      <c r="P387" s="302"/>
      <c r="Q387" s="302"/>
      <c r="R387" s="302"/>
      <c r="S387" s="302"/>
      <c r="T387" s="345"/>
      <c r="U387" s="302"/>
      <c r="V387" s="302"/>
      <c r="W387" s="302"/>
      <c r="X387" s="302"/>
      <c r="Y387" s="302"/>
      <c r="Z387" s="302"/>
      <c r="AA387" s="9"/>
      <c r="AB387" s="20"/>
      <c r="AC387" s="45"/>
      <c r="AF387" s="46"/>
    </row>
    <row r="388" spans="1:32" ht="17.25" customHeight="1" x14ac:dyDescent="0.25">
      <c r="A388" s="171" t="s">
        <v>15</v>
      </c>
      <c r="B388" s="214"/>
      <c r="C388" s="196">
        <f>C387</f>
        <v>10231252.909500001</v>
      </c>
      <c r="D388" s="196">
        <f t="shared" ref="D388:Y388" si="175">D387</f>
        <v>10231252.909500001</v>
      </c>
      <c r="E388" s="196">
        <f t="shared" si="175"/>
        <v>0</v>
      </c>
      <c r="F388" s="196">
        <f t="shared" si="175"/>
        <v>10231252.909500001</v>
      </c>
      <c r="G388" s="196">
        <f t="shared" si="175"/>
        <v>0</v>
      </c>
      <c r="H388" s="196">
        <f t="shared" si="175"/>
        <v>0</v>
      </c>
      <c r="I388" s="196">
        <f t="shared" si="175"/>
        <v>0</v>
      </c>
      <c r="J388" s="196">
        <f t="shared" si="175"/>
        <v>0</v>
      </c>
      <c r="K388" s="196">
        <f t="shared" si="175"/>
        <v>0</v>
      </c>
      <c r="L388" s="196">
        <f t="shared" si="175"/>
        <v>0</v>
      </c>
      <c r="M388" s="196">
        <f t="shared" si="175"/>
        <v>0</v>
      </c>
      <c r="N388" s="196">
        <f t="shared" si="175"/>
        <v>0</v>
      </c>
      <c r="O388" s="196">
        <f t="shared" si="175"/>
        <v>0</v>
      </c>
      <c r="P388" s="196">
        <f t="shared" si="175"/>
        <v>0</v>
      </c>
      <c r="Q388" s="196">
        <f t="shared" si="175"/>
        <v>0</v>
      </c>
      <c r="R388" s="196">
        <f t="shared" si="175"/>
        <v>0</v>
      </c>
      <c r="S388" s="196">
        <f t="shared" si="175"/>
        <v>0</v>
      </c>
      <c r="T388" s="347">
        <f t="shared" si="175"/>
        <v>0</v>
      </c>
      <c r="U388" s="196">
        <f t="shared" si="175"/>
        <v>0</v>
      </c>
      <c r="V388" s="196">
        <f t="shared" si="175"/>
        <v>0</v>
      </c>
      <c r="W388" s="196">
        <f t="shared" si="175"/>
        <v>0</v>
      </c>
      <c r="X388" s="196">
        <f t="shared" si="175"/>
        <v>0</v>
      </c>
      <c r="Y388" s="196">
        <f t="shared" si="175"/>
        <v>0</v>
      </c>
      <c r="Z388" s="302"/>
      <c r="AA388" s="9"/>
      <c r="AB388" s="20"/>
      <c r="AC388" s="45"/>
      <c r="AF388" s="46"/>
    </row>
    <row r="389" spans="1:32" ht="17.25" customHeight="1" x14ac:dyDescent="0.25">
      <c r="A389" s="391" t="s">
        <v>82</v>
      </c>
      <c r="B389" s="193"/>
      <c r="C389" s="387"/>
      <c r="D389" s="201"/>
      <c r="E389" s="201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348"/>
      <c r="U389" s="201"/>
      <c r="V389" s="201"/>
      <c r="W389" s="201"/>
      <c r="X389" s="201"/>
      <c r="Y389" s="201"/>
      <c r="Z389" s="201"/>
      <c r="AA389" s="9"/>
      <c r="AB389" s="20"/>
      <c r="AC389" s="22"/>
    </row>
    <row r="390" spans="1:32" ht="12.75" customHeight="1" x14ac:dyDescent="0.25">
      <c r="A390" s="235">
        <f>A387+1</f>
        <v>265</v>
      </c>
      <c r="B390" s="287" t="s">
        <v>232</v>
      </c>
      <c r="C390" s="302">
        <f t="shared" ref="C390:C391" si="176">D390+L390+N390+P390+R390+U390+W390+X390+Y390+K390+S390</f>
        <v>2642938.2000000002</v>
      </c>
      <c r="D390" s="390">
        <f t="shared" ref="D390:D391" si="177">E390+F390+G390+H390+I390</f>
        <v>0</v>
      </c>
      <c r="E390" s="201"/>
      <c r="F390" s="201"/>
      <c r="G390" s="201"/>
      <c r="H390" s="201"/>
      <c r="I390" s="390"/>
      <c r="J390" s="201"/>
      <c r="K390" s="201"/>
      <c r="L390" s="201"/>
      <c r="M390" s="390">
        <v>348</v>
      </c>
      <c r="N390" s="390">
        <v>2642938.2000000002</v>
      </c>
      <c r="O390" s="201"/>
      <c r="P390" s="201"/>
      <c r="Q390" s="201"/>
      <c r="R390" s="390"/>
      <c r="S390" s="390"/>
      <c r="T390" s="348"/>
      <c r="U390" s="201"/>
      <c r="V390" s="390"/>
      <c r="W390" s="390"/>
      <c r="X390" s="201"/>
      <c r="Y390" s="390"/>
      <c r="Z390" s="390"/>
      <c r="AA390" s="9" t="s">
        <v>375</v>
      </c>
      <c r="AB390" s="20" t="s">
        <v>318</v>
      </c>
      <c r="AC390" s="22"/>
      <c r="AD390" s="64"/>
    </row>
    <row r="391" spans="1:32" ht="12.75" customHeight="1" x14ac:dyDescent="0.25">
      <c r="A391" s="115">
        <f>A390+1</f>
        <v>266</v>
      </c>
      <c r="B391" s="287" t="s">
        <v>233</v>
      </c>
      <c r="C391" s="302">
        <f t="shared" si="176"/>
        <v>451503.15</v>
      </c>
      <c r="D391" s="390">
        <f t="shared" si="177"/>
        <v>451503.15</v>
      </c>
      <c r="E391" s="302">
        <v>451503.15</v>
      </c>
      <c r="F391" s="302"/>
      <c r="G391" s="302"/>
      <c r="H391" s="302"/>
      <c r="I391" s="302"/>
      <c r="J391" s="302"/>
      <c r="K391" s="302"/>
      <c r="L391" s="302"/>
      <c r="M391" s="302"/>
      <c r="N391" s="302"/>
      <c r="O391" s="302"/>
      <c r="P391" s="302"/>
      <c r="Q391" s="302"/>
      <c r="R391" s="302"/>
      <c r="S391" s="302"/>
      <c r="T391" s="345"/>
      <c r="U391" s="302"/>
      <c r="V391" s="302"/>
      <c r="W391" s="302"/>
      <c r="X391" s="302"/>
      <c r="Y391" s="302"/>
      <c r="Z391" s="302"/>
      <c r="AA391" s="9"/>
      <c r="AB391" s="302" t="s">
        <v>491</v>
      </c>
      <c r="AD391" s="64"/>
    </row>
    <row r="392" spans="1:32" ht="17.25" customHeight="1" x14ac:dyDescent="0.25">
      <c r="A392" s="171" t="s">
        <v>15</v>
      </c>
      <c r="B392" s="199"/>
      <c r="C392" s="302">
        <f t="shared" ref="C392:T392" si="178">SUM(C390:C391)</f>
        <v>3094441.35</v>
      </c>
      <c r="D392" s="302">
        <f t="shared" si="178"/>
        <v>451503.15</v>
      </c>
      <c r="E392" s="302">
        <f t="shared" si="178"/>
        <v>451503.15</v>
      </c>
      <c r="F392" s="302">
        <f t="shared" si="178"/>
        <v>0</v>
      </c>
      <c r="G392" s="302">
        <f t="shared" si="178"/>
        <v>0</v>
      </c>
      <c r="H392" s="302">
        <f t="shared" si="178"/>
        <v>0</v>
      </c>
      <c r="I392" s="302">
        <f t="shared" si="178"/>
        <v>0</v>
      </c>
      <c r="J392" s="302">
        <f t="shared" si="178"/>
        <v>0</v>
      </c>
      <c r="K392" s="302">
        <f t="shared" si="178"/>
        <v>0</v>
      </c>
      <c r="L392" s="302">
        <f t="shared" si="178"/>
        <v>0</v>
      </c>
      <c r="M392" s="302">
        <f t="shared" si="178"/>
        <v>348</v>
      </c>
      <c r="N392" s="302">
        <f t="shared" si="178"/>
        <v>2642938.2000000002</v>
      </c>
      <c r="O392" s="302">
        <f t="shared" si="178"/>
        <v>0</v>
      </c>
      <c r="P392" s="302">
        <f t="shared" si="178"/>
        <v>0</v>
      </c>
      <c r="Q392" s="302">
        <f t="shared" si="178"/>
        <v>0</v>
      </c>
      <c r="R392" s="302">
        <f t="shared" si="178"/>
        <v>0</v>
      </c>
      <c r="S392" s="302">
        <f t="shared" si="178"/>
        <v>0</v>
      </c>
      <c r="T392" s="345">
        <f t="shared" si="178"/>
        <v>0</v>
      </c>
      <c r="U392" s="302">
        <f>SUM(U390:U391)</f>
        <v>0</v>
      </c>
      <c r="V392" s="302">
        <f>SUM(V390:V391)</f>
        <v>0</v>
      </c>
      <c r="W392" s="302">
        <f>SUM(W390:W391)</f>
        <v>0</v>
      </c>
      <c r="X392" s="302">
        <f>SUM(X390:X391)</f>
        <v>0</v>
      </c>
      <c r="Y392" s="302">
        <f>SUM(Y390:Y391)</f>
        <v>0</v>
      </c>
      <c r="Z392" s="302">
        <f>(C392-Y392)*0.0214</f>
        <v>66221.044890000005</v>
      </c>
      <c r="AA392" s="390">
        <f>SUM(AA390:AA391)</f>
        <v>0</v>
      </c>
      <c r="AB392" s="20"/>
      <c r="AC392" s="45"/>
    </row>
    <row r="393" spans="1:32" ht="17.25" customHeight="1" x14ac:dyDescent="0.25">
      <c r="A393" s="391" t="s">
        <v>83</v>
      </c>
      <c r="B393" s="194"/>
      <c r="C393" s="397">
        <f t="shared" ref="C393:Y393" si="179">C385+C372+C388+C392</f>
        <v>79309827.855099991</v>
      </c>
      <c r="D393" s="397">
        <f t="shared" si="179"/>
        <v>35920500.225100003</v>
      </c>
      <c r="E393" s="397">
        <f t="shared" si="179"/>
        <v>12531751.881200001</v>
      </c>
      <c r="F393" s="397">
        <f t="shared" si="179"/>
        <v>19230115.503899999</v>
      </c>
      <c r="G393" s="397">
        <f t="shared" si="179"/>
        <v>2831399.92</v>
      </c>
      <c r="H393" s="397">
        <f t="shared" si="179"/>
        <v>0</v>
      </c>
      <c r="I393" s="397">
        <f t="shared" si="179"/>
        <v>1327232.92</v>
      </c>
      <c r="J393" s="397">
        <f t="shared" si="179"/>
        <v>0</v>
      </c>
      <c r="K393" s="397">
        <f t="shared" si="179"/>
        <v>0</v>
      </c>
      <c r="L393" s="397">
        <f t="shared" si="179"/>
        <v>0</v>
      </c>
      <c r="M393" s="397">
        <f t="shared" si="179"/>
        <v>3048.7200000000003</v>
      </c>
      <c r="N393" s="397">
        <f t="shared" si="179"/>
        <v>22129765.969999999</v>
      </c>
      <c r="O393" s="397">
        <f t="shared" si="179"/>
        <v>0</v>
      </c>
      <c r="P393" s="397">
        <f t="shared" si="179"/>
        <v>0</v>
      </c>
      <c r="Q393" s="397">
        <f t="shared" si="179"/>
        <v>1521</v>
      </c>
      <c r="R393" s="397">
        <f t="shared" si="179"/>
        <v>13768204.800000001</v>
      </c>
      <c r="S393" s="397">
        <f t="shared" si="179"/>
        <v>830707.19999999995</v>
      </c>
      <c r="T393" s="344">
        <f t="shared" si="179"/>
        <v>64</v>
      </c>
      <c r="U393" s="397">
        <f t="shared" si="179"/>
        <v>5877112.5</v>
      </c>
      <c r="V393" s="397">
        <f t="shared" si="179"/>
        <v>0</v>
      </c>
      <c r="W393" s="397">
        <f t="shared" si="179"/>
        <v>0</v>
      </c>
      <c r="X393" s="397">
        <f t="shared" si="179"/>
        <v>680435.7</v>
      </c>
      <c r="Y393" s="397">
        <f t="shared" si="179"/>
        <v>103101.46</v>
      </c>
      <c r="Z393" s="397" t="e">
        <f>#REF!+Z392+#REF!+#REF!+Z385+#REF!+Z372</f>
        <v>#REF!</v>
      </c>
      <c r="AA393" s="397" t="e">
        <f>#REF!+AA392+#REF!+#REF!+AA385+#REF!+AA372</f>
        <v>#REF!</v>
      </c>
      <c r="AB393" s="397" t="e">
        <f>#REF!+AB392+#REF!+#REF!+AB385+#REF!+AB372</f>
        <v>#REF!</v>
      </c>
      <c r="AC393" s="397" t="e">
        <f>#REF!+AC392+#REF!+#REF!+AC385+#REF!+AC372</f>
        <v>#REF!</v>
      </c>
      <c r="AD393" s="397" t="e">
        <f>#REF!+AD392+#REF!+#REF!+AD385+#REF!+AD372</f>
        <v>#REF!</v>
      </c>
    </row>
    <row r="394" spans="1:32" ht="12.75" customHeight="1" x14ac:dyDescent="0.25">
      <c r="A394" s="389" t="s">
        <v>33</v>
      </c>
      <c r="B394" s="201"/>
      <c r="C394" s="397"/>
      <c r="D394" s="397"/>
      <c r="E394" s="397"/>
      <c r="F394" s="397"/>
      <c r="G394" s="397"/>
      <c r="H394" s="397"/>
      <c r="I394" s="397"/>
      <c r="J394" s="397"/>
      <c r="K394" s="397"/>
      <c r="L394" s="397"/>
      <c r="M394" s="397"/>
      <c r="N394" s="397"/>
      <c r="O394" s="397"/>
      <c r="P394" s="397"/>
      <c r="Q394" s="397"/>
      <c r="R394" s="397"/>
      <c r="S394" s="397"/>
      <c r="T394" s="344"/>
      <c r="U394" s="397"/>
      <c r="V394" s="397"/>
      <c r="W394" s="397"/>
      <c r="X394" s="397"/>
      <c r="Y394" s="397"/>
      <c r="Z394" s="397"/>
      <c r="AA394" s="9"/>
      <c r="AB394" s="20"/>
    </row>
    <row r="395" spans="1:32" ht="18" customHeight="1" x14ac:dyDescent="0.25">
      <c r="A395" s="391" t="s">
        <v>34</v>
      </c>
      <c r="B395" s="193"/>
      <c r="C395" s="387"/>
      <c r="D395" s="201"/>
      <c r="E395" s="201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348"/>
      <c r="U395" s="201"/>
      <c r="V395" s="201"/>
      <c r="W395" s="201"/>
      <c r="X395" s="201"/>
      <c r="Y395" s="201"/>
      <c r="Z395" s="201"/>
      <c r="AA395" s="9"/>
      <c r="AB395" s="20"/>
    </row>
    <row r="396" spans="1:32" ht="18" customHeight="1" x14ac:dyDescent="0.25">
      <c r="A396" s="235">
        <f>A391+1</f>
        <v>267</v>
      </c>
      <c r="B396" s="287" t="s">
        <v>732</v>
      </c>
      <c r="C396" s="302">
        <f t="shared" ref="C396:C397" si="180">D396+L396+N396+P396+R396+U396+W396+X396+Y396+K396+S396</f>
        <v>520857.77</v>
      </c>
      <c r="D396" s="390">
        <f t="shared" ref="D396:D397" si="181">E396+F396+G396+H396+I396</f>
        <v>0</v>
      </c>
      <c r="E396" s="302"/>
      <c r="F396" s="302"/>
      <c r="G396" s="302"/>
      <c r="H396" s="302"/>
      <c r="I396" s="302"/>
      <c r="J396" s="302"/>
      <c r="K396" s="302"/>
      <c r="L396" s="302"/>
      <c r="M396" s="302"/>
      <c r="N396" s="302"/>
      <c r="O396" s="302"/>
      <c r="P396" s="302"/>
      <c r="Q396" s="302"/>
      <c r="R396" s="302"/>
      <c r="S396" s="302"/>
      <c r="T396" s="345"/>
      <c r="U396" s="302"/>
      <c r="V396" s="302"/>
      <c r="W396" s="302"/>
      <c r="X396" s="302"/>
      <c r="Y396" s="302">
        <v>520857.77</v>
      </c>
      <c r="Z396" s="390" t="s">
        <v>379</v>
      </c>
      <c r="AA396" s="9"/>
      <c r="AB396" s="20"/>
    </row>
    <row r="397" spans="1:32" s="66" customFormat="1" x14ac:dyDescent="0.2">
      <c r="A397" s="115">
        <f>A396+1</f>
        <v>268</v>
      </c>
      <c r="B397" s="289" t="s">
        <v>731</v>
      </c>
      <c r="C397" s="302">
        <f t="shared" si="180"/>
        <v>407667.68</v>
      </c>
      <c r="D397" s="390">
        <f t="shared" si="181"/>
        <v>0</v>
      </c>
      <c r="E397" s="302"/>
      <c r="F397" s="302"/>
      <c r="G397" s="302"/>
      <c r="H397" s="302"/>
      <c r="I397" s="302"/>
      <c r="J397" s="302"/>
      <c r="K397" s="302"/>
      <c r="L397" s="302"/>
      <c r="M397" s="302"/>
      <c r="N397" s="390"/>
      <c r="O397" s="302"/>
      <c r="P397" s="302"/>
      <c r="Q397" s="302"/>
      <c r="R397" s="300"/>
      <c r="S397" s="300"/>
      <c r="T397" s="345"/>
      <c r="U397" s="302"/>
      <c r="V397" s="302"/>
      <c r="W397" s="300"/>
      <c r="X397" s="302"/>
      <c r="Y397" s="390">
        <f>208331.32+199336.36</f>
        <v>407667.68</v>
      </c>
      <c r="Z397" s="390" t="s">
        <v>615</v>
      </c>
      <c r="AA397" s="10"/>
      <c r="AB397" s="62" t="s">
        <v>340</v>
      </c>
    </row>
    <row r="398" spans="1:32" ht="18" customHeight="1" x14ac:dyDescent="0.25">
      <c r="A398" s="171" t="s">
        <v>15</v>
      </c>
      <c r="B398" s="199"/>
      <c r="C398" s="302">
        <f t="shared" ref="C398:Y398" si="182">SUM(C396:C397)</f>
        <v>928525.45</v>
      </c>
      <c r="D398" s="302">
        <f t="shared" si="182"/>
        <v>0</v>
      </c>
      <c r="E398" s="302">
        <f t="shared" si="182"/>
        <v>0</v>
      </c>
      <c r="F398" s="302">
        <f t="shared" si="182"/>
        <v>0</v>
      </c>
      <c r="G398" s="302">
        <f t="shared" si="182"/>
        <v>0</v>
      </c>
      <c r="H398" s="302">
        <f t="shared" si="182"/>
        <v>0</v>
      </c>
      <c r="I398" s="302">
        <f t="shared" si="182"/>
        <v>0</v>
      </c>
      <c r="J398" s="302">
        <f t="shared" si="182"/>
        <v>0</v>
      </c>
      <c r="K398" s="302">
        <f t="shared" si="182"/>
        <v>0</v>
      </c>
      <c r="L398" s="302">
        <f t="shared" si="182"/>
        <v>0</v>
      </c>
      <c r="M398" s="302">
        <f t="shared" si="182"/>
        <v>0</v>
      </c>
      <c r="N398" s="302">
        <f t="shared" si="182"/>
        <v>0</v>
      </c>
      <c r="O398" s="302">
        <f t="shared" si="182"/>
        <v>0</v>
      </c>
      <c r="P398" s="302">
        <f t="shared" si="182"/>
        <v>0</v>
      </c>
      <c r="Q398" s="302">
        <f t="shared" si="182"/>
        <v>0</v>
      </c>
      <c r="R398" s="302">
        <f t="shared" si="182"/>
        <v>0</v>
      </c>
      <c r="S398" s="302">
        <f t="shared" si="182"/>
        <v>0</v>
      </c>
      <c r="T398" s="345">
        <f t="shared" si="182"/>
        <v>0</v>
      </c>
      <c r="U398" s="302">
        <f t="shared" si="182"/>
        <v>0</v>
      </c>
      <c r="V398" s="302">
        <f t="shared" si="182"/>
        <v>0</v>
      </c>
      <c r="W398" s="302">
        <f t="shared" si="182"/>
        <v>0</v>
      </c>
      <c r="X398" s="302">
        <f t="shared" si="182"/>
        <v>0</v>
      </c>
      <c r="Y398" s="302">
        <f t="shared" si="182"/>
        <v>928525.45</v>
      </c>
      <c r="Z398" s="302">
        <f>(C398-Y398)*0.0214</f>
        <v>0</v>
      </c>
      <c r="AA398" s="9"/>
      <c r="AB398" s="20"/>
      <c r="AC398" s="45"/>
      <c r="AF398" s="46"/>
    </row>
    <row r="399" spans="1:32" s="4" customFormat="1" ht="18" customHeight="1" x14ac:dyDescent="0.25">
      <c r="A399" s="391" t="s">
        <v>35</v>
      </c>
      <c r="B399" s="194"/>
      <c r="C399" s="397">
        <f>C398</f>
        <v>928525.45</v>
      </c>
      <c r="D399" s="397">
        <f t="shared" ref="D399:Y399" si="183">D398</f>
        <v>0</v>
      </c>
      <c r="E399" s="397">
        <f t="shared" si="183"/>
        <v>0</v>
      </c>
      <c r="F399" s="397">
        <f t="shared" si="183"/>
        <v>0</v>
      </c>
      <c r="G399" s="397">
        <f t="shared" si="183"/>
        <v>0</v>
      </c>
      <c r="H399" s="397">
        <f t="shared" si="183"/>
        <v>0</v>
      </c>
      <c r="I399" s="397">
        <f t="shared" si="183"/>
        <v>0</v>
      </c>
      <c r="J399" s="397">
        <f t="shared" si="183"/>
        <v>0</v>
      </c>
      <c r="K399" s="397">
        <f t="shared" si="183"/>
        <v>0</v>
      </c>
      <c r="L399" s="397">
        <f t="shared" si="183"/>
        <v>0</v>
      </c>
      <c r="M399" s="397">
        <f t="shared" si="183"/>
        <v>0</v>
      </c>
      <c r="N399" s="397">
        <f t="shared" si="183"/>
        <v>0</v>
      </c>
      <c r="O399" s="397">
        <f t="shared" si="183"/>
        <v>0</v>
      </c>
      <c r="P399" s="397">
        <f t="shared" si="183"/>
        <v>0</v>
      </c>
      <c r="Q399" s="397">
        <f t="shared" si="183"/>
        <v>0</v>
      </c>
      <c r="R399" s="397">
        <f t="shared" si="183"/>
        <v>0</v>
      </c>
      <c r="S399" s="397">
        <f t="shared" si="183"/>
        <v>0</v>
      </c>
      <c r="T399" s="344">
        <f t="shared" si="183"/>
        <v>0</v>
      </c>
      <c r="U399" s="397">
        <f t="shared" si="183"/>
        <v>0</v>
      </c>
      <c r="V399" s="397">
        <f t="shared" si="183"/>
        <v>0</v>
      </c>
      <c r="W399" s="397">
        <f t="shared" si="183"/>
        <v>0</v>
      </c>
      <c r="X399" s="397">
        <f t="shared" si="183"/>
        <v>0</v>
      </c>
      <c r="Y399" s="397">
        <f t="shared" si="183"/>
        <v>928525.45</v>
      </c>
      <c r="Z399" s="302">
        <f>(C399-Y399)*0.0214</f>
        <v>0</v>
      </c>
      <c r="AA399" s="9"/>
      <c r="AB399" s="20"/>
      <c r="AC399" s="45"/>
      <c r="AD399" s="46"/>
    </row>
    <row r="400" spans="1:32" ht="12.75" customHeight="1" x14ac:dyDescent="0.25">
      <c r="A400" s="391" t="s">
        <v>36</v>
      </c>
      <c r="B400" s="193"/>
      <c r="C400" s="386"/>
      <c r="D400" s="386"/>
      <c r="E400" s="386"/>
      <c r="F400" s="386"/>
      <c r="G400" s="386"/>
      <c r="H400" s="386"/>
      <c r="I400" s="386"/>
      <c r="J400" s="386"/>
      <c r="K400" s="386"/>
      <c r="L400" s="386"/>
      <c r="M400" s="386"/>
      <c r="N400" s="386"/>
      <c r="O400" s="386"/>
      <c r="P400" s="386"/>
      <c r="Q400" s="386"/>
      <c r="R400" s="386"/>
      <c r="S400" s="386"/>
      <c r="T400" s="350"/>
      <c r="U400" s="386"/>
      <c r="V400" s="386"/>
      <c r="W400" s="386"/>
      <c r="X400" s="386"/>
      <c r="Y400" s="387"/>
      <c r="Z400" s="397"/>
      <c r="AA400" s="20"/>
      <c r="AB400" s="20"/>
    </row>
    <row r="401" spans="1:32" ht="15.75" customHeight="1" x14ac:dyDescent="0.25">
      <c r="A401" s="391" t="s">
        <v>143</v>
      </c>
      <c r="B401" s="400"/>
      <c r="C401" s="392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348"/>
      <c r="U401" s="201"/>
      <c r="V401" s="201"/>
      <c r="W401" s="201"/>
      <c r="X401" s="201"/>
      <c r="Y401" s="201"/>
      <c r="Z401" s="201"/>
      <c r="AA401" s="20"/>
      <c r="AB401" s="20"/>
    </row>
    <row r="402" spans="1:32" s="66" customFormat="1" x14ac:dyDescent="0.2">
      <c r="A402" s="235">
        <f>A397+1</f>
        <v>269</v>
      </c>
      <c r="B402" s="155" t="s">
        <v>733</v>
      </c>
      <c r="C402" s="302">
        <f t="shared" ref="C402:C405" si="184">D402+L402+N402+P402+R402+U402+W402+X402+Y402+K402+S402</f>
        <v>2041441.92</v>
      </c>
      <c r="D402" s="390">
        <f t="shared" ref="D402:D405" si="185">E402+F402+G402+H402+I402</f>
        <v>0</v>
      </c>
      <c r="E402" s="302"/>
      <c r="F402" s="302"/>
      <c r="G402" s="302"/>
      <c r="H402" s="302"/>
      <c r="I402" s="302"/>
      <c r="J402" s="302"/>
      <c r="K402" s="302"/>
      <c r="L402" s="302"/>
      <c r="M402" s="302">
        <v>268.8</v>
      </c>
      <c r="N402" s="302">
        <v>2041441.92</v>
      </c>
      <c r="O402" s="302"/>
      <c r="P402" s="302"/>
      <c r="Q402" s="302"/>
      <c r="R402" s="302"/>
      <c r="S402" s="302"/>
      <c r="T402" s="345"/>
      <c r="U402" s="302"/>
      <c r="V402" s="302"/>
      <c r="W402" s="302"/>
      <c r="X402" s="302"/>
      <c r="Y402" s="106"/>
      <c r="Z402" s="302">
        <v>1513245.7500000002</v>
      </c>
      <c r="AA402" s="302"/>
      <c r="AB402" s="62" t="s">
        <v>496</v>
      </c>
    </row>
    <row r="403" spans="1:32" s="66" customFormat="1" x14ac:dyDescent="0.2">
      <c r="A403" s="115">
        <f t="shared" ref="A403:A405" si="186">A402+1</f>
        <v>270</v>
      </c>
      <c r="B403" s="155" t="s">
        <v>734</v>
      </c>
      <c r="C403" s="302">
        <f t="shared" si="184"/>
        <v>2007326.63</v>
      </c>
      <c r="D403" s="390">
        <f t="shared" si="185"/>
        <v>0</v>
      </c>
      <c r="E403" s="302"/>
      <c r="F403" s="302"/>
      <c r="G403" s="302"/>
      <c r="H403" s="302"/>
      <c r="I403" s="302"/>
      <c r="J403" s="302"/>
      <c r="K403" s="302"/>
      <c r="L403" s="302"/>
      <c r="M403" s="302">
        <v>235.8</v>
      </c>
      <c r="N403" s="302">
        <v>2007326.63</v>
      </c>
      <c r="O403" s="302"/>
      <c r="P403" s="302"/>
      <c r="Q403" s="302"/>
      <c r="R403" s="302"/>
      <c r="S403" s="302"/>
      <c r="T403" s="345"/>
      <c r="U403" s="302"/>
      <c r="V403" s="302"/>
      <c r="W403" s="302"/>
      <c r="X403" s="302"/>
      <c r="Y403" s="106"/>
      <c r="Z403" s="302"/>
      <c r="AA403" s="302"/>
      <c r="AB403" s="62"/>
    </row>
    <row r="404" spans="1:32" s="66" customFormat="1" ht="12.75" x14ac:dyDescent="0.2">
      <c r="A404" s="115">
        <f t="shared" si="186"/>
        <v>271</v>
      </c>
      <c r="B404" s="279" t="s">
        <v>735</v>
      </c>
      <c r="C404" s="302">
        <f t="shared" si="184"/>
        <v>33068325.824999999</v>
      </c>
      <c r="D404" s="390">
        <f t="shared" si="185"/>
        <v>12866346.929999998</v>
      </c>
      <c r="E404" s="302">
        <v>849691.69</v>
      </c>
      <c r="F404" s="302">
        <v>8531974.0399999991</v>
      </c>
      <c r="G404" s="106">
        <v>1012561.2000000001</v>
      </c>
      <c r="H404" s="106">
        <v>1716951.6</v>
      </c>
      <c r="I404" s="302">
        <v>755168.4</v>
      </c>
      <c r="J404" s="302"/>
      <c r="K404" s="302"/>
      <c r="L404" s="302"/>
      <c r="M404" s="302">
        <v>844</v>
      </c>
      <c r="N404" s="302">
        <v>4944109.8</v>
      </c>
      <c r="O404" s="302">
        <v>549.9</v>
      </c>
      <c r="P404" s="302">
        <v>13638647.295000002</v>
      </c>
      <c r="Q404" s="302"/>
      <c r="R404" s="302"/>
      <c r="S404" s="302"/>
      <c r="T404" s="345"/>
      <c r="U404" s="302"/>
      <c r="V404" s="302"/>
      <c r="W404" s="302"/>
      <c r="X404" s="302">
        <v>1619221.8</v>
      </c>
      <c r="Y404" s="106"/>
      <c r="Z404" s="302"/>
      <c r="AA404" s="302"/>
      <c r="AB404" s="62"/>
    </row>
    <row r="405" spans="1:32" s="66" customFormat="1" x14ac:dyDescent="0.2">
      <c r="A405" s="115">
        <f t="shared" si="186"/>
        <v>272</v>
      </c>
      <c r="B405" s="155" t="s">
        <v>234</v>
      </c>
      <c r="C405" s="302">
        <f t="shared" si="184"/>
        <v>32819530.380000003</v>
      </c>
      <c r="D405" s="390">
        <f t="shared" si="185"/>
        <v>10196256.630000001</v>
      </c>
      <c r="E405" s="302">
        <v>2094237.6</v>
      </c>
      <c r="F405" s="302">
        <v>4489614.3600000003</v>
      </c>
      <c r="G405" s="302">
        <v>1041910.8</v>
      </c>
      <c r="H405" s="302">
        <v>1827012.6</v>
      </c>
      <c r="I405" s="302">
        <v>743481.27</v>
      </c>
      <c r="J405" s="302"/>
      <c r="K405" s="302"/>
      <c r="L405" s="302"/>
      <c r="M405" s="302"/>
      <c r="N405" s="302"/>
      <c r="O405" s="302">
        <v>832</v>
      </c>
      <c r="P405" s="302">
        <v>20635305.600000001</v>
      </c>
      <c r="Q405" s="302"/>
      <c r="R405" s="302"/>
      <c r="S405" s="302"/>
      <c r="T405" s="345"/>
      <c r="U405" s="302"/>
      <c r="V405" s="302"/>
      <c r="W405" s="302"/>
      <c r="X405" s="302">
        <v>1987968.1500000001</v>
      </c>
      <c r="Y405" s="106"/>
      <c r="Z405" s="302">
        <v>1892392.3699999999</v>
      </c>
      <c r="AA405" s="302"/>
      <c r="AB405" s="62" t="s">
        <v>497</v>
      </c>
    </row>
    <row r="406" spans="1:32" ht="15.75" customHeight="1" x14ac:dyDescent="0.25">
      <c r="A406" s="401" t="s">
        <v>15</v>
      </c>
      <c r="B406" s="303"/>
      <c r="C406" s="302">
        <f t="shared" ref="C406:Y406" si="187">SUM(C402:C405)</f>
        <v>69936624.754999995</v>
      </c>
      <c r="D406" s="302">
        <f t="shared" si="187"/>
        <v>23062603.559999999</v>
      </c>
      <c r="E406" s="302">
        <f t="shared" si="187"/>
        <v>2943929.29</v>
      </c>
      <c r="F406" s="302">
        <f t="shared" si="187"/>
        <v>13021588.399999999</v>
      </c>
      <c r="G406" s="302">
        <f t="shared" si="187"/>
        <v>2054472</v>
      </c>
      <c r="H406" s="302">
        <f t="shared" si="187"/>
        <v>3543964.2</v>
      </c>
      <c r="I406" s="302">
        <f t="shared" si="187"/>
        <v>1498649.67</v>
      </c>
      <c r="J406" s="302">
        <f t="shared" si="187"/>
        <v>0</v>
      </c>
      <c r="K406" s="302">
        <f t="shared" si="187"/>
        <v>0</v>
      </c>
      <c r="L406" s="302">
        <f t="shared" si="187"/>
        <v>0</v>
      </c>
      <c r="M406" s="302">
        <f t="shared" si="187"/>
        <v>1348.6</v>
      </c>
      <c r="N406" s="302">
        <f t="shared" si="187"/>
        <v>8992878.3499999996</v>
      </c>
      <c r="O406" s="302">
        <f t="shared" si="187"/>
        <v>1381.9</v>
      </c>
      <c r="P406" s="302">
        <f t="shared" si="187"/>
        <v>34273952.895000003</v>
      </c>
      <c r="Q406" s="302">
        <f t="shared" si="187"/>
        <v>0</v>
      </c>
      <c r="R406" s="302">
        <f t="shared" si="187"/>
        <v>0</v>
      </c>
      <c r="S406" s="302">
        <f t="shared" si="187"/>
        <v>0</v>
      </c>
      <c r="T406" s="345">
        <f t="shared" si="187"/>
        <v>0</v>
      </c>
      <c r="U406" s="302">
        <f t="shared" si="187"/>
        <v>0</v>
      </c>
      <c r="V406" s="302">
        <f t="shared" si="187"/>
        <v>0</v>
      </c>
      <c r="W406" s="302">
        <f t="shared" si="187"/>
        <v>0</v>
      </c>
      <c r="X406" s="302">
        <f t="shared" si="187"/>
        <v>3607189.95</v>
      </c>
      <c r="Y406" s="302">
        <f t="shared" si="187"/>
        <v>0</v>
      </c>
      <c r="Z406" s="302">
        <f>(C406-Y406)*0.0214</f>
        <v>1496643.7697569998</v>
      </c>
      <c r="AA406" s="20"/>
      <c r="AB406" s="20"/>
      <c r="AC406" s="45"/>
      <c r="AF406" s="46"/>
    </row>
    <row r="407" spans="1:32" ht="15.75" customHeight="1" x14ac:dyDescent="0.25">
      <c r="A407" s="391" t="s">
        <v>736</v>
      </c>
      <c r="B407" s="261"/>
      <c r="C407" s="196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45"/>
      <c r="U407" s="302"/>
      <c r="V407" s="302"/>
      <c r="W407" s="302"/>
      <c r="X407" s="302"/>
      <c r="Y407" s="302"/>
      <c r="Z407" s="302"/>
      <c r="AA407" s="20"/>
      <c r="AB407" s="20"/>
      <c r="AC407" s="45"/>
      <c r="AF407" s="46"/>
    </row>
    <row r="408" spans="1:32" ht="15.75" customHeight="1" x14ac:dyDescent="0.25">
      <c r="A408" s="235">
        <f>A405+1</f>
        <v>273</v>
      </c>
      <c r="B408" s="261" t="s">
        <v>737</v>
      </c>
      <c r="C408" s="302">
        <f t="shared" ref="C408" si="188">D408+L408+N408+P408+R408+U408+W408+X408+Y408+K408+S408</f>
        <v>13508432.699999999</v>
      </c>
      <c r="D408" s="390">
        <f t="shared" ref="D408" si="189">E408+F408+G408+H408+I408</f>
        <v>0</v>
      </c>
      <c r="E408" s="302"/>
      <c r="F408" s="302"/>
      <c r="G408" s="302"/>
      <c r="H408" s="302"/>
      <c r="I408" s="302"/>
      <c r="J408" s="302"/>
      <c r="K408" s="302"/>
      <c r="L408" s="302"/>
      <c r="M408" s="302">
        <v>2306</v>
      </c>
      <c r="N408" s="302">
        <v>13508432.699999999</v>
      </c>
      <c r="O408" s="302"/>
      <c r="P408" s="302"/>
      <c r="Q408" s="302"/>
      <c r="R408" s="302"/>
      <c r="S408" s="302"/>
      <c r="T408" s="345"/>
      <c r="U408" s="302"/>
      <c r="V408" s="302"/>
      <c r="W408" s="302"/>
      <c r="X408" s="302"/>
      <c r="Y408" s="302"/>
      <c r="Z408" s="302"/>
      <c r="AA408" s="20"/>
      <c r="AB408" s="20"/>
      <c r="AC408" s="45"/>
      <c r="AF408" s="46"/>
    </row>
    <row r="409" spans="1:32" ht="15.75" customHeight="1" x14ac:dyDescent="0.25">
      <c r="A409" s="401" t="s">
        <v>15</v>
      </c>
      <c r="B409" s="303"/>
      <c r="C409" s="302">
        <f>SUM(C408)</f>
        <v>13508432.699999999</v>
      </c>
      <c r="D409" s="302">
        <f t="shared" ref="D409:Y409" si="190">SUM(D408)</f>
        <v>0</v>
      </c>
      <c r="E409" s="302">
        <f t="shared" si="190"/>
        <v>0</v>
      </c>
      <c r="F409" s="302">
        <f t="shared" si="190"/>
        <v>0</v>
      </c>
      <c r="G409" s="302">
        <f t="shared" si="190"/>
        <v>0</v>
      </c>
      <c r="H409" s="302">
        <f t="shared" si="190"/>
        <v>0</v>
      </c>
      <c r="I409" s="302">
        <f t="shared" si="190"/>
        <v>0</v>
      </c>
      <c r="J409" s="302">
        <f t="shared" si="190"/>
        <v>0</v>
      </c>
      <c r="K409" s="302">
        <f t="shared" si="190"/>
        <v>0</v>
      </c>
      <c r="L409" s="302">
        <f t="shared" si="190"/>
        <v>0</v>
      </c>
      <c r="M409" s="302">
        <f t="shared" si="190"/>
        <v>2306</v>
      </c>
      <c r="N409" s="302">
        <f t="shared" si="190"/>
        <v>13508432.699999999</v>
      </c>
      <c r="O409" s="302">
        <f t="shared" si="190"/>
        <v>0</v>
      </c>
      <c r="P409" s="302">
        <f t="shared" si="190"/>
        <v>0</v>
      </c>
      <c r="Q409" s="302">
        <f t="shared" si="190"/>
        <v>0</v>
      </c>
      <c r="R409" s="302">
        <f t="shared" si="190"/>
        <v>0</v>
      </c>
      <c r="S409" s="302">
        <f t="shared" si="190"/>
        <v>0</v>
      </c>
      <c r="T409" s="345">
        <f t="shared" si="190"/>
        <v>0</v>
      </c>
      <c r="U409" s="302">
        <f t="shared" si="190"/>
        <v>0</v>
      </c>
      <c r="V409" s="302">
        <f t="shared" si="190"/>
        <v>0</v>
      </c>
      <c r="W409" s="302">
        <f t="shared" si="190"/>
        <v>0</v>
      </c>
      <c r="X409" s="302">
        <f t="shared" si="190"/>
        <v>0</v>
      </c>
      <c r="Y409" s="302">
        <f t="shared" si="190"/>
        <v>0</v>
      </c>
      <c r="Z409" s="302">
        <f>(C409-Y409)*0.0214</f>
        <v>289080.45977999998</v>
      </c>
      <c r="AA409" s="20"/>
      <c r="AB409" s="20"/>
      <c r="AC409" s="45"/>
      <c r="AF409" s="46"/>
    </row>
    <row r="410" spans="1:32" ht="15.75" customHeight="1" x14ac:dyDescent="0.25">
      <c r="A410" s="391" t="s">
        <v>738</v>
      </c>
      <c r="B410" s="261"/>
      <c r="C410" s="196"/>
      <c r="D410" s="302"/>
      <c r="E410" s="302"/>
      <c r="F410" s="302"/>
      <c r="G410" s="302"/>
      <c r="H410" s="302"/>
      <c r="I410" s="302"/>
      <c r="J410" s="302"/>
      <c r="K410" s="302"/>
      <c r="L410" s="302"/>
      <c r="M410" s="302"/>
      <c r="N410" s="302"/>
      <c r="O410" s="302"/>
      <c r="P410" s="302"/>
      <c r="Q410" s="302"/>
      <c r="R410" s="302"/>
      <c r="S410" s="302"/>
      <c r="T410" s="345"/>
      <c r="U410" s="302"/>
      <c r="V410" s="302"/>
      <c r="W410" s="302"/>
      <c r="X410" s="302"/>
      <c r="Y410" s="302"/>
      <c r="Z410" s="302"/>
      <c r="AA410" s="20"/>
      <c r="AB410" s="20"/>
      <c r="AC410" s="45"/>
      <c r="AF410" s="46"/>
    </row>
    <row r="411" spans="1:32" ht="15.75" customHeight="1" x14ac:dyDescent="0.25">
      <c r="A411" s="235">
        <f>A408+1</f>
        <v>274</v>
      </c>
      <c r="B411" s="261" t="s">
        <v>739</v>
      </c>
      <c r="C411" s="302">
        <f t="shared" ref="C411" si="191">D411+L411+N411+P411+R411+U411+W411+X411+Y411+K411+S411</f>
        <v>11180978.810000001</v>
      </c>
      <c r="D411" s="390">
        <f t="shared" ref="D411" si="192">E411+F411+G411+H411+I411</f>
        <v>0</v>
      </c>
      <c r="E411" s="302"/>
      <c r="F411" s="302"/>
      <c r="G411" s="302"/>
      <c r="H411" s="302"/>
      <c r="I411" s="302"/>
      <c r="J411" s="302"/>
      <c r="K411" s="302"/>
      <c r="L411" s="302"/>
      <c r="M411" s="302">
        <v>1657</v>
      </c>
      <c r="N411" s="302">
        <v>11180978.810000001</v>
      </c>
      <c r="O411" s="302"/>
      <c r="P411" s="302"/>
      <c r="Q411" s="302"/>
      <c r="R411" s="302"/>
      <c r="S411" s="302"/>
      <c r="T411" s="345"/>
      <c r="U411" s="302"/>
      <c r="V411" s="302"/>
      <c r="W411" s="302"/>
      <c r="X411" s="302"/>
      <c r="Y411" s="302"/>
      <c r="Z411" s="302"/>
      <c r="AA411" s="20"/>
      <c r="AB411" s="20"/>
      <c r="AC411" s="45"/>
      <c r="AF411" s="46"/>
    </row>
    <row r="412" spans="1:32" ht="15.75" customHeight="1" x14ac:dyDescent="0.25">
      <c r="A412" s="401" t="s">
        <v>15</v>
      </c>
      <c r="B412" s="303"/>
      <c r="C412" s="302">
        <f>SUM(C411)</f>
        <v>11180978.810000001</v>
      </c>
      <c r="D412" s="302">
        <f t="shared" ref="D412:Y412" si="193">SUM(D411)</f>
        <v>0</v>
      </c>
      <c r="E412" s="302">
        <f t="shared" si="193"/>
        <v>0</v>
      </c>
      <c r="F412" s="302">
        <f t="shared" si="193"/>
        <v>0</v>
      </c>
      <c r="G412" s="302">
        <f t="shared" si="193"/>
        <v>0</v>
      </c>
      <c r="H412" s="302">
        <f t="shared" si="193"/>
        <v>0</v>
      </c>
      <c r="I412" s="302">
        <f t="shared" si="193"/>
        <v>0</v>
      </c>
      <c r="J412" s="302">
        <f t="shared" si="193"/>
        <v>0</v>
      </c>
      <c r="K412" s="302">
        <f t="shared" si="193"/>
        <v>0</v>
      </c>
      <c r="L412" s="302">
        <f t="shared" si="193"/>
        <v>0</v>
      </c>
      <c r="M412" s="302">
        <f t="shared" si="193"/>
        <v>1657</v>
      </c>
      <c r="N412" s="302">
        <f t="shared" si="193"/>
        <v>11180978.810000001</v>
      </c>
      <c r="O412" s="302">
        <f t="shared" si="193"/>
        <v>0</v>
      </c>
      <c r="P412" s="302">
        <f t="shared" si="193"/>
        <v>0</v>
      </c>
      <c r="Q412" s="302">
        <f t="shared" si="193"/>
        <v>0</v>
      </c>
      <c r="R412" s="302">
        <f t="shared" si="193"/>
        <v>0</v>
      </c>
      <c r="S412" s="302">
        <f t="shared" si="193"/>
        <v>0</v>
      </c>
      <c r="T412" s="345">
        <f t="shared" si="193"/>
        <v>0</v>
      </c>
      <c r="U412" s="302">
        <f t="shared" si="193"/>
        <v>0</v>
      </c>
      <c r="V412" s="302">
        <f t="shared" si="193"/>
        <v>0</v>
      </c>
      <c r="W412" s="302">
        <f t="shared" si="193"/>
        <v>0</v>
      </c>
      <c r="X412" s="302">
        <f t="shared" si="193"/>
        <v>0</v>
      </c>
      <c r="Y412" s="302">
        <f t="shared" si="193"/>
        <v>0</v>
      </c>
      <c r="Z412" s="302">
        <f>(C412-Y412)*0.0214</f>
        <v>239272.94653399999</v>
      </c>
      <c r="AA412" s="20"/>
      <c r="AB412" s="20"/>
      <c r="AC412" s="45"/>
      <c r="AF412" s="46"/>
    </row>
    <row r="413" spans="1:32" ht="15.75" customHeight="1" x14ac:dyDescent="0.25">
      <c r="A413" s="391" t="s">
        <v>97</v>
      </c>
      <c r="B413" s="400"/>
      <c r="C413" s="392"/>
      <c r="D413" s="201"/>
      <c r="E413" s="201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348"/>
      <c r="U413" s="201"/>
      <c r="V413" s="201"/>
      <c r="W413" s="201"/>
      <c r="X413" s="201"/>
      <c r="Y413" s="201"/>
      <c r="Z413" s="302">
        <f>(C413-Y413)*0.0214</f>
        <v>0</v>
      </c>
      <c r="AA413" s="20"/>
      <c r="AB413" s="20"/>
      <c r="AC413" s="45"/>
      <c r="AD413" s="64"/>
    </row>
    <row r="414" spans="1:32" ht="15.75" customHeight="1" x14ac:dyDescent="0.25">
      <c r="A414" s="235">
        <f>A411+1</f>
        <v>275</v>
      </c>
      <c r="B414" s="287" t="s">
        <v>740</v>
      </c>
      <c r="C414" s="302">
        <f t="shared" ref="C414" si="194">D414+L414+N414+P414+R414+U414+W414+X414+Y414+K414+S414</f>
        <v>411125.04</v>
      </c>
      <c r="D414" s="390">
        <f t="shared" ref="D414" si="195">E414+F414+G414+H414+I414</f>
        <v>0</v>
      </c>
      <c r="E414" s="60"/>
      <c r="F414" s="302"/>
      <c r="G414" s="302"/>
      <c r="H414" s="302"/>
      <c r="I414" s="302"/>
      <c r="J414" s="302"/>
      <c r="K414" s="302"/>
      <c r="L414" s="302"/>
      <c r="M414" s="302"/>
      <c r="N414" s="302"/>
      <c r="O414" s="302"/>
      <c r="P414" s="302"/>
      <c r="Q414" s="302"/>
      <c r="R414" s="302"/>
      <c r="S414" s="302"/>
      <c r="T414" s="345"/>
      <c r="U414" s="302"/>
      <c r="V414" s="302"/>
      <c r="W414" s="302"/>
      <c r="X414" s="302"/>
      <c r="Y414" s="302">
        <v>411125.04</v>
      </c>
      <c r="Z414" s="302" t="s">
        <v>379</v>
      </c>
      <c r="AA414" s="20"/>
      <c r="AB414" s="20"/>
      <c r="AC414" s="45"/>
      <c r="AD414" s="64"/>
    </row>
    <row r="415" spans="1:32" ht="15.75" customHeight="1" x14ac:dyDescent="0.25">
      <c r="A415" s="401" t="s">
        <v>15</v>
      </c>
      <c r="B415" s="303"/>
      <c r="C415" s="302">
        <f t="shared" ref="C415:Y415" si="196">SUM(C414:C414)</f>
        <v>411125.04</v>
      </c>
      <c r="D415" s="302">
        <f t="shared" si="196"/>
        <v>0</v>
      </c>
      <c r="E415" s="302">
        <f t="shared" si="196"/>
        <v>0</v>
      </c>
      <c r="F415" s="302">
        <f t="shared" si="196"/>
        <v>0</v>
      </c>
      <c r="G415" s="302">
        <f t="shared" si="196"/>
        <v>0</v>
      </c>
      <c r="H415" s="302">
        <f t="shared" si="196"/>
        <v>0</v>
      </c>
      <c r="I415" s="302">
        <f t="shared" si="196"/>
        <v>0</v>
      </c>
      <c r="J415" s="302">
        <f t="shared" si="196"/>
        <v>0</v>
      </c>
      <c r="K415" s="302">
        <f t="shared" si="196"/>
        <v>0</v>
      </c>
      <c r="L415" s="302">
        <f t="shared" si="196"/>
        <v>0</v>
      </c>
      <c r="M415" s="302">
        <f t="shared" si="196"/>
        <v>0</v>
      </c>
      <c r="N415" s="302">
        <f t="shared" si="196"/>
        <v>0</v>
      </c>
      <c r="O415" s="302">
        <f t="shared" si="196"/>
        <v>0</v>
      </c>
      <c r="P415" s="302">
        <f t="shared" si="196"/>
        <v>0</v>
      </c>
      <c r="Q415" s="302">
        <f t="shared" si="196"/>
        <v>0</v>
      </c>
      <c r="R415" s="302">
        <f t="shared" si="196"/>
        <v>0</v>
      </c>
      <c r="S415" s="302">
        <f t="shared" si="196"/>
        <v>0</v>
      </c>
      <c r="T415" s="345">
        <f t="shared" si="196"/>
        <v>0</v>
      </c>
      <c r="U415" s="302">
        <f t="shared" si="196"/>
        <v>0</v>
      </c>
      <c r="V415" s="302">
        <f t="shared" si="196"/>
        <v>0</v>
      </c>
      <c r="W415" s="302">
        <f t="shared" si="196"/>
        <v>0</v>
      </c>
      <c r="X415" s="302">
        <f t="shared" si="196"/>
        <v>0</v>
      </c>
      <c r="Y415" s="302">
        <f t="shared" si="196"/>
        <v>411125.04</v>
      </c>
      <c r="Z415" s="302">
        <f>(C415-Y415)*0.0214</f>
        <v>0</v>
      </c>
      <c r="AA415" s="20"/>
      <c r="AB415" s="20"/>
      <c r="AC415" s="45"/>
      <c r="AD415" s="64"/>
      <c r="AE415" s="46"/>
    </row>
    <row r="416" spans="1:32" ht="15.75" customHeight="1" x14ac:dyDescent="0.25">
      <c r="A416" s="391" t="s">
        <v>742</v>
      </c>
      <c r="B416" s="400"/>
      <c r="C416" s="392"/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348"/>
      <c r="U416" s="201"/>
      <c r="V416" s="201"/>
      <c r="W416" s="201"/>
      <c r="X416" s="201"/>
      <c r="Y416" s="201"/>
      <c r="Z416" s="201"/>
      <c r="AA416" s="20"/>
      <c r="AB416" s="20"/>
      <c r="AC416" s="45"/>
    </row>
    <row r="417" spans="1:29" ht="15.75" customHeight="1" x14ac:dyDescent="0.25">
      <c r="A417" s="235">
        <f>A414+1</f>
        <v>276</v>
      </c>
      <c r="B417" s="288" t="s">
        <v>741</v>
      </c>
      <c r="C417" s="302">
        <f t="shared" ref="C417:C419" si="197">D417+L417+N417+P417+R417+U417+W417+X417+Y417+K417+S417</f>
        <v>4590763.55</v>
      </c>
      <c r="D417" s="390">
        <f t="shared" ref="D417:D419" si="198">E417+F417+G417+H417+I417</f>
        <v>0</v>
      </c>
      <c r="E417" s="302"/>
      <c r="F417" s="302"/>
      <c r="G417" s="302"/>
      <c r="H417" s="302"/>
      <c r="I417" s="302"/>
      <c r="J417" s="302"/>
      <c r="K417" s="302"/>
      <c r="L417" s="302"/>
      <c r="M417" s="302">
        <v>750</v>
      </c>
      <c r="N417" s="302">
        <v>4393462.5</v>
      </c>
      <c r="O417" s="302"/>
      <c r="P417" s="302"/>
      <c r="Q417" s="302"/>
      <c r="R417" s="302"/>
      <c r="S417" s="302"/>
      <c r="T417" s="345"/>
      <c r="U417" s="302"/>
      <c r="V417" s="302"/>
      <c r="W417" s="302"/>
      <c r="X417" s="302"/>
      <c r="Y417" s="60">
        <v>197301.05</v>
      </c>
      <c r="Z417" s="302" t="s">
        <v>379</v>
      </c>
      <c r="AA417" s="20"/>
      <c r="AB417" s="20" t="s">
        <v>397</v>
      </c>
      <c r="AC417" s="45"/>
    </row>
    <row r="418" spans="1:29" ht="15.75" customHeight="1" x14ac:dyDescent="0.25">
      <c r="A418" s="235">
        <f t="shared" ref="A418:A419" si="199">A417+1</f>
        <v>277</v>
      </c>
      <c r="B418" s="288" t="s">
        <v>743</v>
      </c>
      <c r="C418" s="302">
        <f t="shared" si="197"/>
        <v>3719162.55</v>
      </c>
      <c r="D418" s="390">
        <f t="shared" si="198"/>
        <v>3719162.55</v>
      </c>
      <c r="E418" s="302"/>
      <c r="F418" s="302">
        <v>2596913.5499999998</v>
      </c>
      <c r="G418" s="302">
        <v>623679</v>
      </c>
      <c r="H418" s="302"/>
      <c r="I418" s="302">
        <v>498570</v>
      </c>
      <c r="J418" s="302"/>
      <c r="K418" s="302"/>
      <c r="L418" s="302"/>
      <c r="M418" s="302"/>
      <c r="N418" s="302"/>
      <c r="O418" s="302"/>
      <c r="P418" s="302"/>
      <c r="Q418" s="302"/>
      <c r="R418" s="302"/>
      <c r="S418" s="302"/>
      <c r="T418" s="345"/>
      <c r="U418" s="302"/>
      <c r="V418" s="302"/>
      <c r="W418" s="302"/>
      <c r="X418" s="302"/>
      <c r="Y418" s="302"/>
      <c r="Z418" s="302">
        <v>2023735.1099999999</v>
      </c>
      <c r="AA418" s="20"/>
      <c r="AB418" s="20" t="s">
        <v>498</v>
      </c>
      <c r="AC418" s="45"/>
    </row>
    <row r="419" spans="1:29" ht="15.75" customHeight="1" x14ac:dyDescent="0.25">
      <c r="A419" s="235">
        <f t="shared" si="199"/>
        <v>278</v>
      </c>
      <c r="B419" s="288" t="s">
        <v>744</v>
      </c>
      <c r="C419" s="302">
        <f t="shared" si="197"/>
        <v>5420495.8500000006</v>
      </c>
      <c r="D419" s="390">
        <f t="shared" si="198"/>
        <v>5420495.8500000006</v>
      </c>
      <c r="E419" s="302"/>
      <c r="F419" s="302">
        <v>4166419.95</v>
      </c>
      <c r="G419" s="302">
        <v>678709.5</v>
      </c>
      <c r="H419" s="302"/>
      <c r="I419" s="302">
        <v>575366.40000000002</v>
      </c>
      <c r="J419" s="302"/>
      <c r="K419" s="302"/>
      <c r="L419" s="302"/>
      <c r="M419" s="302"/>
      <c r="N419" s="302"/>
      <c r="O419" s="302"/>
      <c r="P419" s="302"/>
      <c r="Q419" s="302"/>
      <c r="R419" s="302"/>
      <c r="S419" s="302"/>
      <c r="T419" s="345"/>
      <c r="U419" s="302"/>
      <c r="V419" s="302"/>
      <c r="W419" s="302"/>
      <c r="X419" s="302"/>
      <c r="Y419" s="302"/>
      <c r="Z419" s="302">
        <v>2003623.3599999999</v>
      </c>
      <c r="AA419" s="20"/>
      <c r="AB419" s="20" t="s">
        <v>499</v>
      </c>
      <c r="AC419" s="45"/>
    </row>
    <row r="420" spans="1:29" ht="15.75" customHeight="1" x14ac:dyDescent="0.25">
      <c r="A420" s="401" t="s">
        <v>15</v>
      </c>
      <c r="B420" s="303"/>
      <c r="C420" s="302">
        <f t="shared" ref="C420:Z420" si="200">SUM(C417:C419)</f>
        <v>13730421.949999999</v>
      </c>
      <c r="D420" s="302">
        <f t="shared" si="200"/>
        <v>9139658.4000000004</v>
      </c>
      <c r="E420" s="302">
        <f t="shared" si="200"/>
        <v>0</v>
      </c>
      <c r="F420" s="302">
        <f t="shared" si="200"/>
        <v>6763333.5</v>
      </c>
      <c r="G420" s="302">
        <f t="shared" si="200"/>
        <v>1302388.5</v>
      </c>
      <c r="H420" s="302">
        <f t="shared" si="200"/>
        <v>0</v>
      </c>
      <c r="I420" s="302">
        <f t="shared" si="200"/>
        <v>1073936.3999999999</v>
      </c>
      <c r="J420" s="302">
        <f t="shared" si="200"/>
        <v>0</v>
      </c>
      <c r="K420" s="302">
        <f t="shared" si="200"/>
        <v>0</v>
      </c>
      <c r="L420" s="302">
        <f t="shared" si="200"/>
        <v>0</v>
      </c>
      <c r="M420" s="302">
        <f t="shared" si="200"/>
        <v>750</v>
      </c>
      <c r="N420" s="302">
        <f t="shared" si="200"/>
        <v>4393462.5</v>
      </c>
      <c r="O420" s="302">
        <f t="shared" si="200"/>
        <v>0</v>
      </c>
      <c r="P420" s="302">
        <f t="shared" si="200"/>
        <v>0</v>
      </c>
      <c r="Q420" s="302">
        <f t="shared" si="200"/>
        <v>0</v>
      </c>
      <c r="R420" s="302">
        <f t="shared" si="200"/>
        <v>0</v>
      </c>
      <c r="S420" s="302">
        <f t="shared" si="200"/>
        <v>0</v>
      </c>
      <c r="T420" s="345">
        <f t="shared" si="200"/>
        <v>0</v>
      </c>
      <c r="U420" s="302">
        <f t="shared" si="200"/>
        <v>0</v>
      </c>
      <c r="V420" s="302">
        <f t="shared" si="200"/>
        <v>0</v>
      </c>
      <c r="W420" s="302">
        <f t="shared" si="200"/>
        <v>0</v>
      </c>
      <c r="X420" s="302">
        <f t="shared" si="200"/>
        <v>0</v>
      </c>
      <c r="Y420" s="302">
        <f t="shared" si="200"/>
        <v>197301.05</v>
      </c>
      <c r="Z420" s="302">
        <f t="shared" si="200"/>
        <v>4027358.4699999997</v>
      </c>
      <c r="AA420" s="20"/>
      <c r="AB420" s="20">
        <f>Y420-Z420</f>
        <v>-3830057.42</v>
      </c>
      <c r="AC420" s="45"/>
    </row>
    <row r="421" spans="1:29" ht="15.75" customHeight="1" x14ac:dyDescent="0.25">
      <c r="A421" s="391" t="s">
        <v>745</v>
      </c>
      <c r="B421" s="400"/>
      <c r="C421" s="196"/>
      <c r="D421" s="302"/>
      <c r="E421" s="302"/>
      <c r="F421" s="302"/>
      <c r="G421" s="302"/>
      <c r="H421" s="302"/>
      <c r="I421" s="302"/>
      <c r="J421" s="302"/>
      <c r="K421" s="302"/>
      <c r="L421" s="302"/>
      <c r="M421" s="302"/>
      <c r="N421" s="302"/>
      <c r="O421" s="302"/>
      <c r="P421" s="302"/>
      <c r="Q421" s="302"/>
      <c r="R421" s="302"/>
      <c r="S421" s="302"/>
      <c r="T421" s="345"/>
      <c r="U421" s="302"/>
      <c r="V421" s="302"/>
      <c r="W421" s="302"/>
      <c r="X421" s="302"/>
      <c r="Y421" s="302"/>
      <c r="Z421" s="302"/>
      <c r="AA421" s="20"/>
      <c r="AB421" s="20"/>
      <c r="AC421" s="45"/>
    </row>
    <row r="422" spans="1:29" ht="15.75" customHeight="1" x14ac:dyDescent="0.25">
      <c r="A422" s="235">
        <f>A419+1</f>
        <v>279</v>
      </c>
      <c r="B422" s="261" t="s">
        <v>746</v>
      </c>
      <c r="C422" s="302">
        <f t="shared" ref="C422:C424" si="201">D422+L422+N422+P422+R422+U422+W422+X422+Y422+K422+S422</f>
        <v>403443.86</v>
      </c>
      <c r="D422" s="390">
        <f t="shared" ref="D422:D424" si="202">E422+F422+G422+H422+I422</f>
        <v>0</v>
      </c>
      <c r="E422" s="302"/>
      <c r="F422" s="302"/>
      <c r="G422" s="302"/>
      <c r="H422" s="302"/>
      <c r="I422" s="302"/>
      <c r="J422" s="302"/>
      <c r="K422" s="302"/>
      <c r="L422" s="302"/>
      <c r="M422" s="302"/>
      <c r="N422" s="302"/>
      <c r="O422" s="302"/>
      <c r="P422" s="302"/>
      <c r="Q422" s="302"/>
      <c r="R422" s="302"/>
      <c r="S422" s="302"/>
      <c r="T422" s="345"/>
      <c r="U422" s="302"/>
      <c r="V422" s="302"/>
      <c r="W422" s="302"/>
      <c r="X422" s="302"/>
      <c r="Y422" s="302">
        <v>403443.86</v>
      </c>
      <c r="Z422" s="302" t="s">
        <v>379</v>
      </c>
      <c r="AA422" s="20"/>
      <c r="AB422" s="20"/>
      <c r="AC422" s="45"/>
    </row>
    <row r="423" spans="1:29" ht="15.75" customHeight="1" x14ac:dyDescent="0.25">
      <c r="A423" s="235">
        <f>A422+1</f>
        <v>280</v>
      </c>
      <c r="B423" s="261" t="s">
        <v>747</v>
      </c>
      <c r="C423" s="302">
        <f t="shared" si="201"/>
        <v>5156753.3899999997</v>
      </c>
      <c r="D423" s="390">
        <f t="shared" si="202"/>
        <v>0</v>
      </c>
      <c r="E423" s="302"/>
      <c r="F423" s="302"/>
      <c r="G423" s="302"/>
      <c r="H423" s="302"/>
      <c r="I423" s="302"/>
      <c r="J423" s="302"/>
      <c r="K423" s="302"/>
      <c r="L423" s="302"/>
      <c r="M423" s="302">
        <v>880.3</v>
      </c>
      <c r="N423" s="302">
        <v>5156753.3899999997</v>
      </c>
      <c r="O423" s="302"/>
      <c r="P423" s="302"/>
      <c r="Q423" s="302"/>
      <c r="R423" s="302"/>
      <c r="S423" s="302"/>
      <c r="T423" s="345"/>
      <c r="U423" s="302"/>
      <c r="V423" s="302"/>
      <c r="W423" s="302"/>
      <c r="X423" s="302"/>
      <c r="Y423" s="302"/>
      <c r="Z423" s="302"/>
      <c r="AA423" s="20"/>
      <c r="AB423" s="20"/>
      <c r="AC423" s="45"/>
    </row>
    <row r="424" spans="1:29" ht="15.75" customHeight="1" x14ac:dyDescent="0.25">
      <c r="A424" s="235">
        <f t="shared" ref="A424" si="203">A423+1</f>
        <v>281</v>
      </c>
      <c r="B424" s="261" t="s">
        <v>748</v>
      </c>
      <c r="C424" s="302">
        <f t="shared" si="201"/>
        <v>5115161.9400000004</v>
      </c>
      <c r="D424" s="390">
        <f t="shared" si="202"/>
        <v>0</v>
      </c>
      <c r="E424" s="302"/>
      <c r="F424" s="302"/>
      <c r="G424" s="302"/>
      <c r="H424" s="302"/>
      <c r="I424" s="302"/>
      <c r="J424" s="302"/>
      <c r="K424" s="302"/>
      <c r="L424" s="302"/>
      <c r="M424" s="302">
        <v>873.2</v>
      </c>
      <c r="N424" s="302">
        <v>5115161.9400000004</v>
      </c>
      <c r="O424" s="302"/>
      <c r="P424" s="302"/>
      <c r="Q424" s="302"/>
      <c r="R424" s="302"/>
      <c r="S424" s="302"/>
      <c r="T424" s="345"/>
      <c r="U424" s="302"/>
      <c r="V424" s="302"/>
      <c r="W424" s="302"/>
      <c r="X424" s="302"/>
      <c r="Y424" s="302"/>
      <c r="Z424" s="302"/>
      <c r="AA424" s="20"/>
      <c r="AB424" s="20"/>
      <c r="AC424" s="45"/>
    </row>
    <row r="425" spans="1:29" ht="15.75" customHeight="1" x14ac:dyDescent="0.25">
      <c r="A425" s="401" t="s">
        <v>15</v>
      </c>
      <c r="B425" s="303"/>
      <c r="C425" s="302">
        <f t="shared" ref="C425:Y425" si="204">SUM(C422:C424)</f>
        <v>10675359.190000001</v>
      </c>
      <c r="D425" s="302">
        <f t="shared" si="204"/>
        <v>0</v>
      </c>
      <c r="E425" s="302">
        <f t="shared" si="204"/>
        <v>0</v>
      </c>
      <c r="F425" s="302">
        <f t="shared" si="204"/>
        <v>0</v>
      </c>
      <c r="G425" s="302">
        <f t="shared" si="204"/>
        <v>0</v>
      </c>
      <c r="H425" s="302">
        <f t="shared" si="204"/>
        <v>0</v>
      </c>
      <c r="I425" s="302">
        <f t="shared" si="204"/>
        <v>0</v>
      </c>
      <c r="J425" s="302">
        <f t="shared" si="204"/>
        <v>0</v>
      </c>
      <c r="K425" s="302">
        <f t="shared" si="204"/>
        <v>0</v>
      </c>
      <c r="L425" s="302">
        <f t="shared" si="204"/>
        <v>0</v>
      </c>
      <c r="M425" s="302">
        <f t="shared" si="204"/>
        <v>1753.5</v>
      </c>
      <c r="N425" s="302">
        <f t="shared" si="204"/>
        <v>10271915.33</v>
      </c>
      <c r="O425" s="302">
        <f t="shared" si="204"/>
        <v>0</v>
      </c>
      <c r="P425" s="302">
        <f t="shared" si="204"/>
        <v>0</v>
      </c>
      <c r="Q425" s="302">
        <f t="shared" si="204"/>
        <v>0</v>
      </c>
      <c r="R425" s="302">
        <f t="shared" si="204"/>
        <v>0</v>
      </c>
      <c r="S425" s="302">
        <f t="shared" si="204"/>
        <v>0</v>
      </c>
      <c r="T425" s="345">
        <f t="shared" si="204"/>
        <v>0</v>
      </c>
      <c r="U425" s="302">
        <f t="shared" si="204"/>
        <v>0</v>
      </c>
      <c r="V425" s="302">
        <f t="shared" si="204"/>
        <v>0</v>
      </c>
      <c r="W425" s="302">
        <f t="shared" si="204"/>
        <v>0</v>
      </c>
      <c r="X425" s="302">
        <f t="shared" si="204"/>
        <v>0</v>
      </c>
      <c r="Y425" s="302">
        <f t="shared" si="204"/>
        <v>403443.86</v>
      </c>
      <c r="Z425" s="302">
        <f>SUM(Z421:Z424)</f>
        <v>0</v>
      </c>
      <c r="AA425" s="20"/>
      <c r="AB425" s="20">
        <f>Y425-Z425</f>
        <v>403443.86</v>
      </c>
      <c r="AC425" s="45"/>
    </row>
    <row r="426" spans="1:29" ht="15.75" customHeight="1" x14ac:dyDescent="0.25">
      <c r="A426" s="391" t="s">
        <v>398</v>
      </c>
      <c r="B426" s="400"/>
      <c r="C426" s="392"/>
      <c r="D426" s="302"/>
      <c r="E426" s="302"/>
      <c r="F426" s="302"/>
      <c r="G426" s="302"/>
      <c r="H426" s="302"/>
      <c r="I426" s="302"/>
      <c r="J426" s="302"/>
      <c r="K426" s="302"/>
      <c r="L426" s="302"/>
      <c r="M426" s="302"/>
      <c r="N426" s="302"/>
      <c r="O426" s="302"/>
      <c r="P426" s="302"/>
      <c r="Q426" s="302"/>
      <c r="R426" s="302"/>
      <c r="S426" s="302"/>
      <c r="T426" s="345"/>
      <c r="U426" s="302"/>
      <c r="V426" s="302"/>
      <c r="W426" s="302"/>
      <c r="X426" s="302"/>
      <c r="Y426" s="302"/>
      <c r="Z426" s="302"/>
      <c r="AA426" s="20"/>
      <c r="AB426" s="20"/>
      <c r="AC426" s="45"/>
    </row>
    <row r="427" spans="1:29" ht="15.75" customHeight="1" x14ac:dyDescent="0.25">
      <c r="A427" s="235">
        <f>A424+1</f>
        <v>282</v>
      </c>
      <c r="B427" s="7" t="s">
        <v>399</v>
      </c>
      <c r="C427" s="302">
        <f t="shared" ref="C427:C428" si="205">D427+L427+N427+P427+R427+U427+W427+X427+Y427+K427+S427</f>
        <v>46280220.659999996</v>
      </c>
      <c r="D427" s="390">
        <f t="shared" ref="D427:D428" si="206">E427+F427+G427+H427+I427</f>
        <v>34777642.859999999</v>
      </c>
      <c r="E427" s="302">
        <v>4380625.2</v>
      </c>
      <c r="F427" s="302">
        <v>14076796.859999999</v>
      </c>
      <c r="G427" s="302">
        <v>5635123.2000000002</v>
      </c>
      <c r="H427" s="302">
        <v>9069026.4000000004</v>
      </c>
      <c r="I427" s="302">
        <v>1616071.2</v>
      </c>
      <c r="J427" s="302"/>
      <c r="K427" s="302"/>
      <c r="L427" s="302"/>
      <c r="M427" s="302">
        <v>1738</v>
      </c>
      <c r="N427" s="302">
        <v>8552607</v>
      </c>
      <c r="O427" s="302"/>
      <c r="P427" s="302"/>
      <c r="Q427" s="302"/>
      <c r="R427" s="302"/>
      <c r="S427" s="302"/>
      <c r="T427" s="345"/>
      <c r="U427" s="302"/>
      <c r="V427" s="302"/>
      <c r="W427" s="302"/>
      <c r="X427" s="302">
        <v>2949970.8</v>
      </c>
      <c r="Y427" s="20"/>
      <c r="Z427" s="20"/>
      <c r="AA427" s="299"/>
      <c r="AB427" s="20" t="s">
        <v>400</v>
      </c>
      <c r="AC427" s="45"/>
    </row>
    <row r="428" spans="1:29" ht="15.75" customHeight="1" x14ac:dyDescent="0.25">
      <c r="A428" s="235">
        <f t="shared" ref="A428" si="207">A427+1</f>
        <v>283</v>
      </c>
      <c r="B428" s="7" t="s">
        <v>749</v>
      </c>
      <c r="C428" s="302">
        <f t="shared" si="205"/>
        <v>41661169.349999994</v>
      </c>
      <c r="D428" s="390">
        <f t="shared" si="206"/>
        <v>38342452.199999996</v>
      </c>
      <c r="E428" s="302">
        <v>4716838.3499999996</v>
      </c>
      <c r="F428" s="302">
        <v>16667919.449999999</v>
      </c>
      <c r="G428" s="302">
        <v>5635123.2000000002</v>
      </c>
      <c r="H428" s="302">
        <v>9069026.4000000004</v>
      </c>
      <c r="I428" s="302">
        <v>2253544.7999999998</v>
      </c>
      <c r="J428" s="302"/>
      <c r="K428" s="302"/>
      <c r="L428" s="302"/>
      <c r="M428" s="302"/>
      <c r="N428" s="302"/>
      <c r="O428" s="302"/>
      <c r="P428" s="302"/>
      <c r="Q428" s="302"/>
      <c r="R428" s="302"/>
      <c r="S428" s="302"/>
      <c r="T428" s="345"/>
      <c r="U428" s="302"/>
      <c r="V428" s="302"/>
      <c r="W428" s="302"/>
      <c r="X428" s="302">
        <v>3318717.15</v>
      </c>
      <c r="Y428" s="20"/>
      <c r="Z428" s="20"/>
      <c r="AA428" s="299"/>
      <c r="AB428" s="20"/>
      <c r="AC428" s="45"/>
    </row>
    <row r="429" spans="1:29" ht="15.75" customHeight="1" x14ac:dyDescent="0.25">
      <c r="A429" s="401" t="s">
        <v>15</v>
      </c>
      <c r="B429" s="303"/>
      <c r="C429" s="302">
        <f>SUM(C427:C428)</f>
        <v>87941390.00999999</v>
      </c>
      <c r="D429" s="302">
        <f t="shared" ref="D429:Y429" si="208">SUM(D427:D428)</f>
        <v>73120095.060000002</v>
      </c>
      <c r="E429" s="302">
        <f t="shared" si="208"/>
        <v>9097463.5500000007</v>
      </c>
      <c r="F429" s="302">
        <f t="shared" si="208"/>
        <v>30744716.309999999</v>
      </c>
      <c r="G429" s="302">
        <f t="shared" si="208"/>
        <v>11270246.4</v>
      </c>
      <c r="H429" s="302">
        <f t="shared" si="208"/>
        <v>18138052.800000001</v>
      </c>
      <c r="I429" s="302">
        <f t="shared" si="208"/>
        <v>3869616</v>
      </c>
      <c r="J429" s="302">
        <f t="shared" si="208"/>
        <v>0</v>
      </c>
      <c r="K429" s="302">
        <f t="shared" si="208"/>
        <v>0</v>
      </c>
      <c r="L429" s="302">
        <f t="shared" si="208"/>
        <v>0</v>
      </c>
      <c r="M429" s="302">
        <f t="shared" si="208"/>
        <v>1738</v>
      </c>
      <c r="N429" s="302">
        <f t="shared" si="208"/>
        <v>8552607</v>
      </c>
      <c r="O429" s="302">
        <f t="shared" si="208"/>
        <v>0</v>
      </c>
      <c r="P429" s="302">
        <f t="shared" si="208"/>
        <v>0</v>
      </c>
      <c r="Q429" s="302">
        <f t="shared" si="208"/>
        <v>0</v>
      </c>
      <c r="R429" s="302">
        <f t="shared" si="208"/>
        <v>0</v>
      </c>
      <c r="S429" s="302">
        <f t="shared" si="208"/>
        <v>0</v>
      </c>
      <c r="T429" s="345">
        <f t="shared" si="208"/>
        <v>0</v>
      </c>
      <c r="U429" s="302">
        <f t="shared" si="208"/>
        <v>0</v>
      </c>
      <c r="V429" s="302">
        <f t="shared" si="208"/>
        <v>0</v>
      </c>
      <c r="W429" s="302">
        <f t="shared" si="208"/>
        <v>0</v>
      </c>
      <c r="X429" s="302">
        <f t="shared" si="208"/>
        <v>6268687.9499999993</v>
      </c>
      <c r="Y429" s="302">
        <f t="shared" si="208"/>
        <v>0</v>
      </c>
      <c r="Z429" s="302">
        <f>(C429-Y429)*0.0214</f>
        <v>1881945.7462139998</v>
      </c>
      <c r="AA429" s="20"/>
      <c r="AB429" s="20"/>
      <c r="AC429" s="45"/>
    </row>
    <row r="430" spans="1:29" ht="15.75" customHeight="1" x14ac:dyDescent="0.25">
      <c r="A430" s="391" t="s">
        <v>401</v>
      </c>
      <c r="B430" s="400"/>
      <c r="C430" s="392"/>
      <c r="D430" s="302"/>
      <c r="E430" s="302"/>
      <c r="F430" s="302"/>
      <c r="G430" s="302"/>
      <c r="H430" s="302"/>
      <c r="I430" s="302"/>
      <c r="J430" s="302"/>
      <c r="K430" s="302"/>
      <c r="L430" s="302"/>
      <c r="M430" s="302"/>
      <c r="N430" s="302"/>
      <c r="O430" s="302"/>
      <c r="P430" s="302"/>
      <c r="Q430" s="302"/>
      <c r="R430" s="302"/>
      <c r="S430" s="302"/>
      <c r="T430" s="345"/>
      <c r="U430" s="302"/>
      <c r="V430" s="302"/>
      <c r="W430" s="302"/>
      <c r="X430" s="302"/>
      <c r="Y430" s="302"/>
      <c r="Z430" s="302"/>
      <c r="AA430" s="20"/>
      <c r="AB430" s="20"/>
      <c r="AC430" s="45"/>
    </row>
    <row r="431" spans="1:29" ht="15.75" customHeight="1" x14ac:dyDescent="0.25">
      <c r="A431" s="235">
        <f>A428+1</f>
        <v>284</v>
      </c>
      <c r="B431" s="287" t="s">
        <v>402</v>
      </c>
      <c r="C431" s="302">
        <f t="shared" ref="C431:C433" si="209">D431+L431+N431+P431+R431+U431+W431+X431+Y431+K431+S431</f>
        <v>3676550.7800000003</v>
      </c>
      <c r="D431" s="390">
        <f t="shared" ref="D431:D433" si="210">E431+F431+G431+H431+I431</f>
        <v>1344951.3</v>
      </c>
      <c r="E431" s="302">
        <v>1344951.3</v>
      </c>
      <c r="F431" s="302"/>
      <c r="G431" s="302"/>
      <c r="H431" s="302"/>
      <c r="I431" s="302"/>
      <c r="J431" s="302"/>
      <c r="K431" s="302"/>
      <c r="L431" s="302"/>
      <c r="M431" s="302">
        <v>189.9</v>
      </c>
      <c r="N431" s="302">
        <v>2331599.48</v>
      </c>
      <c r="O431" s="302"/>
      <c r="P431" s="302"/>
      <c r="Q431" s="302"/>
      <c r="R431" s="302"/>
      <c r="S431" s="302"/>
      <c r="T431" s="345"/>
      <c r="U431" s="302"/>
      <c r="V431" s="302"/>
      <c r="W431" s="302"/>
      <c r="X431" s="302"/>
      <c r="Y431" s="302"/>
      <c r="Z431" s="302"/>
      <c r="AA431" s="20" t="s">
        <v>504</v>
      </c>
      <c r="AB431" s="20" t="s">
        <v>403</v>
      </c>
      <c r="AC431" s="45"/>
    </row>
    <row r="432" spans="1:29" ht="15.75" customHeight="1" x14ac:dyDescent="0.25">
      <c r="A432" s="235">
        <f>A431+1</f>
        <v>285</v>
      </c>
      <c r="B432" s="287" t="s">
        <v>404</v>
      </c>
      <c r="C432" s="302">
        <f t="shared" si="209"/>
        <v>2773562.4</v>
      </c>
      <c r="D432" s="390">
        <f t="shared" si="210"/>
        <v>0</v>
      </c>
      <c r="E432" s="302"/>
      <c r="F432" s="302"/>
      <c r="G432" s="302"/>
      <c r="H432" s="302"/>
      <c r="I432" s="302"/>
      <c r="J432" s="302"/>
      <c r="K432" s="302"/>
      <c r="L432" s="302"/>
      <c r="M432" s="302">
        <v>189.5</v>
      </c>
      <c r="N432" s="302">
        <v>2773562.4</v>
      </c>
      <c r="O432" s="302"/>
      <c r="P432" s="302"/>
      <c r="Q432" s="302"/>
      <c r="R432" s="302"/>
      <c r="S432" s="302"/>
      <c r="T432" s="345"/>
      <c r="U432" s="302"/>
      <c r="V432" s="302"/>
      <c r="W432" s="302"/>
      <c r="X432" s="302"/>
      <c r="Y432" s="302"/>
      <c r="Z432" s="302"/>
      <c r="AA432" s="20" t="s">
        <v>379</v>
      </c>
      <c r="AB432" s="20" t="s">
        <v>379</v>
      </c>
      <c r="AC432" s="45"/>
    </row>
    <row r="433" spans="1:32" ht="15.75" customHeight="1" x14ac:dyDescent="0.25">
      <c r="A433" s="235">
        <f>A432+1</f>
        <v>286</v>
      </c>
      <c r="B433" s="287" t="s">
        <v>405</v>
      </c>
      <c r="C433" s="302">
        <f t="shared" si="209"/>
        <v>6284839.4699999997</v>
      </c>
      <c r="D433" s="390">
        <f t="shared" si="210"/>
        <v>0</v>
      </c>
      <c r="E433" s="302"/>
      <c r="F433" s="302"/>
      <c r="G433" s="302"/>
      <c r="H433" s="302"/>
      <c r="I433" s="302"/>
      <c r="J433" s="302"/>
      <c r="K433" s="302"/>
      <c r="L433" s="302"/>
      <c r="M433" s="302"/>
      <c r="N433" s="302"/>
      <c r="O433" s="302">
        <v>253.4</v>
      </c>
      <c r="P433" s="302">
        <v>6284839.4699999997</v>
      </c>
      <c r="Q433" s="302"/>
      <c r="R433" s="302"/>
      <c r="S433" s="302"/>
      <c r="T433" s="345"/>
      <c r="U433" s="302"/>
      <c r="V433" s="302"/>
      <c r="W433" s="302"/>
      <c r="X433" s="302"/>
      <c r="Y433" s="302"/>
      <c r="Z433" s="302"/>
      <c r="AA433" s="20" t="s">
        <v>197</v>
      </c>
      <c r="AB433" s="20" t="s">
        <v>197</v>
      </c>
      <c r="AC433" s="45"/>
    </row>
    <row r="434" spans="1:32" ht="15.75" customHeight="1" x14ac:dyDescent="0.25">
      <c r="A434" s="401" t="s">
        <v>15</v>
      </c>
      <c r="B434" s="303"/>
      <c r="C434" s="302">
        <f t="shared" ref="C434:T434" si="211">SUM(C431:C433)</f>
        <v>12734952.649999999</v>
      </c>
      <c r="D434" s="302">
        <f t="shared" si="211"/>
        <v>1344951.3</v>
      </c>
      <c r="E434" s="302">
        <f t="shared" si="211"/>
        <v>1344951.3</v>
      </c>
      <c r="F434" s="302">
        <f t="shared" si="211"/>
        <v>0</v>
      </c>
      <c r="G434" s="302">
        <f t="shared" si="211"/>
        <v>0</v>
      </c>
      <c r="H434" s="302">
        <f t="shared" si="211"/>
        <v>0</v>
      </c>
      <c r="I434" s="302">
        <f t="shared" si="211"/>
        <v>0</v>
      </c>
      <c r="J434" s="302">
        <f t="shared" si="211"/>
        <v>0</v>
      </c>
      <c r="K434" s="302">
        <f t="shared" si="211"/>
        <v>0</v>
      </c>
      <c r="L434" s="302">
        <f t="shared" si="211"/>
        <v>0</v>
      </c>
      <c r="M434" s="302">
        <f t="shared" si="211"/>
        <v>379.4</v>
      </c>
      <c r="N434" s="302">
        <f t="shared" si="211"/>
        <v>5105161.88</v>
      </c>
      <c r="O434" s="302">
        <f t="shared" si="211"/>
        <v>253.4</v>
      </c>
      <c r="P434" s="302">
        <f t="shared" si="211"/>
        <v>6284839.4699999997</v>
      </c>
      <c r="Q434" s="302">
        <f t="shared" si="211"/>
        <v>0</v>
      </c>
      <c r="R434" s="302">
        <f t="shared" si="211"/>
        <v>0</v>
      </c>
      <c r="S434" s="302">
        <f t="shared" si="211"/>
        <v>0</v>
      </c>
      <c r="T434" s="345">
        <f t="shared" si="211"/>
        <v>0</v>
      </c>
      <c r="U434" s="302">
        <f>SUM(U431:U433)</f>
        <v>0</v>
      </c>
      <c r="V434" s="302">
        <f>SUM(V431:V433)</f>
        <v>0</v>
      </c>
      <c r="W434" s="302">
        <f>SUM(W431:W433)</f>
        <v>0</v>
      </c>
      <c r="X434" s="302">
        <f>SUM(X431:X433)</f>
        <v>0</v>
      </c>
      <c r="Y434" s="302">
        <f>SUM(Y431:Y433)</f>
        <v>0</v>
      </c>
      <c r="Z434" s="302">
        <f>(C434-Y434)*0.0214</f>
        <v>272527.98670999997</v>
      </c>
      <c r="AA434" s="20"/>
      <c r="AB434" s="20"/>
      <c r="AC434" s="45"/>
    </row>
    <row r="435" spans="1:32" ht="15.75" customHeight="1" x14ac:dyDescent="0.25">
      <c r="A435" s="391" t="s">
        <v>750</v>
      </c>
      <c r="B435" s="400"/>
      <c r="C435" s="392"/>
      <c r="D435" s="302"/>
      <c r="E435" s="302"/>
      <c r="F435" s="302"/>
      <c r="G435" s="302"/>
      <c r="H435" s="302"/>
      <c r="I435" s="302"/>
      <c r="J435" s="302"/>
      <c r="K435" s="302"/>
      <c r="L435" s="302"/>
      <c r="M435" s="302"/>
      <c r="N435" s="302"/>
      <c r="O435" s="302"/>
      <c r="P435" s="302"/>
      <c r="Q435" s="302"/>
      <c r="R435" s="302"/>
      <c r="S435" s="302"/>
      <c r="T435" s="345"/>
      <c r="U435" s="302"/>
      <c r="V435" s="302"/>
      <c r="W435" s="302"/>
      <c r="X435" s="302"/>
      <c r="Y435" s="302"/>
      <c r="Z435" s="302"/>
      <c r="AA435" s="20"/>
      <c r="AB435" s="20"/>
      <c r="AC435" s="45"/>
      <c r="AF435" s="46"/>
    </row>
    <row r="436" spans="1:32" s="25" customFormat="1" ht="20.25" customHeight="1" x14ac:dyDescent="0.2">
      <c r="A436" s="235">
        <f>A433+1</f>
        <v>287</v>
      </c>
      <c r="B436" s="280" t="s">
        <v>751</v>
      </c>
      <c r="C436" s="302">
        <f t="shared" ref="C436" si="212">D436+L436+N436+P436+R436+U436+W436+X436+Y436+K436+S436</f>
        <v>5371013.5199999996</v>
      </c>
      <c r="D436" s="390">
        <f t="shared" ref="D436" si="213">E436+F436+G436+H436+I436</f>
        <v>0</v>
      </c>
      <c r="E436" s="316"/>
      <c r="F436" s="316"/>
      <c r="G436" s="316"/>
      <c r="H436" s="316"/>
      <c r="I436" s="316"/>
      <c r="J436" s="316"/>
      <c r="K436" s="316"/>
      <c r="L436" s="316"/>
      <c r="M436" s="316">
        <v>366.5</v>
      </c>
      <c r="N436" s="316">
        <v>2876211.67</v>
      </c>
      <c r="O436" s="316"/>
      <c r="P436" s="316"/>
      <c r="Q436" s="316"/>
      <c r="R436" s="316"/>
      <c r="S436" s="316"/>
      <c r="T436" s="365">
        <v>172.4</v>
      </c>
      <c r="U436" s="316">
        <v>2494801.85</v>
      </c>
      <c r="V436" s="316"/>
      <c r="W436" s="316"/>
      <c r="X436" s="316"/>
      <c r="Y436" s="390"/>
      <c r="Z436" s="390"/>
      <c r="AA436" s="20" t="s">
        <v>406</v>
      </c>
      <c r="AB436" s="53" t="s">
        <v>289</v>
      </c>
    </row>
    <row r="437" spans="1:32" ht="15.75" customHeight="1" x14ac:dyDescent="0.25">
      <c r="A437" s="401" t="s">
        <v>15</v>
      </c>
      <c r="B437" s="303"/>
      <c r="C437" s="302">
        <f>SUM(C436)</f>
        <v>5371013.5199999996</v>
      </c>
      <c r="D437" s="302">
        <f t="shared" ref="D437:Y437" si="214">SUM(D436)</f>
        <v>0</v>
      </c>
      <c r="E437" s="302">
        <f t="shared" si="214"/>
        <v>0</v>
      </c>
      <c r="F437" s="302">
        <f t="shared" si="214"/>
        <v>0</v>
      </c>
      <c r="G437" s="302">
        <f t="shared" si="214"/>
        <v>0</v>
      </c>
      <c r="H437" s="302">
        <f t="shared" si="214"/>
        <v>0</v>
      </c>
      <c r="I437" s="302">
        <f t="shared" si="214"/>
        <v>0</v>
      </c>
      <c r="J437" s="302">
        <f t="shared" si="214"/>
        <v>0</v>
      </c>
      <c r="K437" s="302">
        <f t="shared" si="214"/>
        <v>0</v>
      </c>
      <c r="L437" s="302">
        <f t="shared" si="214"/>
        <v>0</v>
      </c>
      <c r="M437" s="302">
        <f t="shared" si="214"/>
        <v>366.5</v>
      </c>
      <c r="N437" s="302">
        <f t="shared" si="214"/>
        <v>2876211.67</v>
      </c>
      <c r="O437" s="302">
        <f t="shared" si="214"/>
        <v>0</v>
      </c>
      <c r="P437" s="302">
        <f t="shared" si="214"/>
        <v>0</v>
      </c>
      <c r="Q437" s="302">
        <f t="shared" si="214"/>
        <v>0</v>
      </c>
      <c r="R437" s="302">
        <f t="shared" si="214"/>
        <v>0</v>
      </c>
      <c r="S437" s="302">
        <f t="shared" si="214"/>
        <v>0</v>
      </c>
      <c r="T437" s="345">
        <f t="shared" si="214"/>
        <v>172.4</v>
      </c>
      <c r="U437" s="302">
        <f t="shared" si="214"/>
        <v>2494801.85</v>
      </c>
      <c r="V437" s="302">
        <f t="shared" si="214"/>
        <v>0</v>
      </c>
      <c r="W437" s="302">
        <f t="shared" si="214"/>
        <v>0</v>
      </c>
      <c r="X437" s="302">
        <f t="shared" si="214"/>
        <v>0</v>
      </c>
      <c r="Y437" s="302">
        <f t="shared" si="214"/>
        <v>0</v>
      </c>
      <c r="Z437" s="302">
        <f>(C437-Y437)*0.0214</f>
        <v>114939.68932799998</v>
      </c>
      <c r="AA437" s="20"/>
      <c r="AB437" s="20"/>
      <c r="AC437" s="45"/>
    </row>
    <row r="438" spans="1:32" s="4" customFormat="1" ht="15.75" customHeight="1" x14ac:dyDescent="0.25">
      <c r="A438" s="389" t="s">
        <v>37</v>
      </c>
      <c r="B438" s="200"/>
      <c r="C438" s="397">
        <f t="shared" ref="C438:Y438" si="215">C406+C420+C429+C434+C437+C415+C425+C412+C409</f>
        <v>225490298.62499997</v>
      </c>
      <c r="D438" s="397">
        <f t="shared" si="215"/>
        <v>106667308.32000001</v>
      </c>
      <c r="E438" s="397">
        <f t="shared" si="215"/>
        <v>13386344.140000001</v>
      </c>
      <c r="F438" s="397">
        <f t="shared" si="215"/>
        <v>50529638.209999993</v>
      </c>
      <c r="G438" s="397">
        <f t="shared" si="215"/>
        <v>14627106.9</v>
      </c>
      <c r="H438" s="397">
        <f t="shared" si="215"/>
        <v>21682017</v>
      </c>
      <c r="I438" s="397">
        <f t="shared" si="215"/>
        <v>6442202.0700000003</v>
      </c>
      <c r="J438" s="397">
        <f t="shared" si="215"/>
        <v>0</v>
      </c>
      <c r="K438" s="397">
        <f t="shared" si="215"/>
        <v>0</v>
      </c>
      <c r="L438" s="397">
        <f t="shared" si="215"/>
        <v>0</v>
      </c>
      <c r="M438" s="397">
        <f t="shared" si="215"/>
        <v>10299</v>
      </c>
      <c r="N438" s="397">
        <f t="shared" si="215"/>
        <v>64881648.239999995</v>
      </c>
      <c r="O438" s="397">
        <f t="shared" si="215"/>
        <v>1635.3000000000002</v>
      </c>
      <c r="P438" s="397">
        <f t="shared" si="215"/>
        <v>40558792.365000002</v>
      </c>
      <c r="Q438" s="397">
        <f t="shared" si="215"/>
        <v>0</v>
      </c>
      <c r="R438" s="397">
        <f t="shared" si="215"/>
        <v>0</v>
      </c>
      <c r="S438" s="397">
        <f t="shared" si="215"/>
        <v>0</v>
      </c>
      <c r="T438" s="344">
        <f t="shared" si="215"/>
        <v>172.4</v>
      </c>
      <c r="U438" s="397">
        <f t="shared" si="215"/>
        <v>2494801.85</v>
      </c>
      <c r="V438" s="397">
        <f t="shared" si="215"/>
        <v>0</v>
      </c>
      <c r="W438" s="397">
        <f t="shared" si="215"/>
        <v>0</v>
      </c>
      <c r="X438" s="397">
        <f t="shared" si="215"/>
        <v>9875877.8999999985</v>
      </c>
      <c r="Y438" s="397">
        <f t="shared" si="215"/>
        <v>1011869.95</v>
      </c>
      <c r="Z438" s="302">
        <f>(C438-Y438)*0.0214</f>
        <v>4803838.3736449992</v>
      </c>
      <c r="AA438" s="20"/>
      <c r="AB438" s="20"/>
      <c r="AC438" s="96"/>
      <c r="AD438" s="3"/>
    </row>
    <row r="439" spans="1:32" s="4" customFormat="1" ht="16.5" customHeight="1" x14ac:dyDescent="0.25">
      <c r="A439" s="391" t="s">
        <v>38</v>
      </c>
      <c r="B439" s="193"/>
      <c r="C439" s="386"/>
      <c r="D439" s="386"/>
      <c r="E439" s="386"/>
      <c r="F439" s="386"/>
      <c r="G439" s="386"/>
      <c r="H439" s="386"/>
      <c r="I439" s="386"/>
      <c r="J439" s="386"/>
      <c r="K439" s="386"/>
      <c r="L439" s="386"/>
      <c r="M439" s="386"/>
      <c r="N439" s="386"/>
      <c r="O439" s="386"/>
      <c r="P439" s="386"/>
      <c r="Q439" s="386"/>
      <c r="R439" s="386"/>
      <c r="S439" s="386"/>
      <c r="T439" s="350"/>
      <c r="U439" s="386"/>
      <c r="V439" s="386"/>
      <c r="W439" s="386"/>
      <c r="X439" s="386"/>
      <c r="Y439" s="387"/>
      <c r="Z439" s="397"/>
      <c r="AA439" s="20"/>
      <c r="AB439" s="20"/>
      <c r="AD439" s="46"/>
    </row>
    <row r="440" spans="1:32" ht="18.75" customHeight="1" x14ac:dyDescent="0.25">
      <c r="A440" s="391" t="s">
        <v>39</v>
      </c>
      <c r="B440" s="400"/>
      <c r="C440" s="392"/>
      <c r="D440" s="201"/>
      <c r="E440" s="201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348"/>
      <c r="U440" s="201"/>
      <c r="V440" s="201"/>
      <c r="W440" s="201"/>
      <c r="X440" s="201"/>
      <c r="Y440" s="201"/>
      <c r="Z440" s="201"/>
      <c r="AA440" s="20"/>
      <c r="AB440" s="20"/>
    </row>
    <row r="441" spans="1:32" ht="18.75" customHeight="1" x14ac:dyDescent="0.25">
      <c r="A441" s="235">
        <f>A436+1</f>
        <v>288</v>
      </c>
      <c r="B441" s="287" t="s">
        <v>752</v>
      </c>
      <c r="C441" s="302">
        <f t="shared" ref="C441:C449" si="216">D441+L441+N441+P441+R441+U441+W441+X441+Y441+K441+S441</f>
        <v>1428660</v>
      </c>
      <c r="D441" s="390">
        <f t="shared" ref="D441:D449" si="217">E441+F441+G441+H441+I441</f>
        <v>0</v>
      </c>
      <c r="E441" s="302"/>
      <c r="F441" s="302"/>
      <c r="G441" s="302"/>
      <c r="H441" s="302"/>
      <c r="I441" s="302"/>
      <c r="J441" s="302"/>
      <c r="K441" s="302"/>
      <c r="L441" s="302"/>
      <c r="M441" s="302"/>
      <c r="N441" s="302"/>
      <c r="O441" s="302"/>
      <c r="P441" s="302"/>
      <c r="Q441" s="302"/>
      <c r="R441" s="302"/>
      <c r="S441" s="302"/>
      <c r="T441" s="345"/>
      <c r="U441" s="302"/>
      <c r="V441" s="302"/>
      <c r="W441" s="302"/>
      <c r="X441" s="390"/>
      <c r="Y441" s="302">
        <f>210600+105300+91980+847080+173700</f>
        <v>1428660</v>
      </c>
      <c r="Z441" s="302" t="s">
        <v>753</v>
      </c>
      <c r="AA441" s="20"/>
      <c r="AB441" s="299"/>
    </row>
    <row r="442" spans="1:32" ht="18.75" customHeight="1" x14ac:dyDescent="0.25">
      <c r="A442" s="235">
        <f>A441+1</f>
        <v>289</v>
      </c>
      <c r="B442" s="287" t="s">
        <v>843</v>
      </c>
      <c r="C442" s="302">
        <f t="shared" ref="C442" si="218">D442+L442+N442+P442+R442+U442+W442+X442+Y442+K442+S442</f>
        <v>38201121.340000004</v>
      </c>
      <c r="D442" s="390">
        <f t="shared" ref="D442" si="219">E442+F442+G442+H442+I442</f>
        <v>0</v>
      </c>
      <c r="E442" s="302"/>
      <c r="F442" s="302"/>
      <c r="G442" s="302"/>
      <c r="H442" s="302"/>
      <c r="I442" s="302"/>
      <c r="J442" s="302">
        <v>1</v>
      </c>
      <c r="K442" s="302">
        <v>2142842.2400000002</v>
      </c>
      <c r="L442" s="302">
        <v>63832.1</v>
      </c>
      <c r="M442" s="302"/>
      <c r="N442" s="302"/>
      <c r="O442" s="302"/>
      <c r="P442" s="302"/>
      <c r="Q442" s="302"/>
      <c r="R442" s="302">
        <v>35994447</v>
      </c>
      <c r="S442" s="302"/>
      <c r="T442" s="345"/>
      <c r="U442" s="302"/>
      <c r="V442" s="302"/>
      <c r="W442" s="302"/>
      <c r="X442" s="390"/>
      <c r="Y442" s="302"/>
      <c r="Z442" s="302"/>
      <c r="AA442" s="20"/>
      <c r="AB442" s="299"/>
    </row>
    <row r="443" spans="1:32" s="270" customFormat="1" ht="16.5" customHeight="1" x14ac:dyDescent="0.2">
      <c r="A443" s="235">
        <f t="shared" ref="A443:A445" si="220">A442+1</f>
        <v>290</v>
      </c>
      <c r="B443" s="280" t="s">
        <v>492</v>
      </c>
      <c r="C443" s="302">
        <f t="shared" si="216"/>
        <v>18288519.899999999</v>
      </c>
      <c r="D443" s="390">
        <f t="shared" si="217"/>
        <v>0</v>
      </c>
      <c r="E443" s="300"/>
      <c r="F443" s="300"/>
      <c r="G443" s="300"/>
      <c r="H443" s="300"/>
      <c r="I443" s="300"/>
      <c r="J443" s="300"/>
      <c r="K443" s="300"/>
      <c r="L443" s="300"/>
      <c r="M443" s="20">
        <v>3122</v>
      </c>
      <c r="N443" s="20">
        <v>18288519.899999999</v>
      </c>
      <c r="O443" s="300"/>
      <c r="P443" s="300"/>
      <c r="Q443" s="300"/>
      <c r="R443" s="300"/>
      <c r="S443" s="300"/>
      <c r="T443" s="359"/>
      <c r="U443" s="300"/>
      <c r="V443" s="300"/>
      <c r="W443" s="300"/>
      <c r="X443" s="300"/>
      <c r="Y443" s="390"/>
      <c r="Z443" s="390"/>
      <c r="AA443" s="388"/>
      <c r="AB443" s="299" t="s">
        <v>469</v>
      </c>
    </row>
    <row r="444" spans="1:32" s="109" customFormat="1" x14ac:dyDescent="0.2">
      <c r="A444" s="235">
        <f t="shared" si="220"/>
        <v>291</v>
      </c>
      <c r="B444" s="280" t="s">
        <v>754</v>
      </c>
      <c r="C444" s="302">
        <f t="shared" si="216"/>
        <v>8494027.5</v>
      </c>
      <c r="D444" s="390">
        <f t="shared" si="217"/>
        <v>0</v>
      </c>
      <c r="E444" s="300"/>
      <c r="F444" s="300"/>
      <c r="G444" s="300"/>
      <c r="H444" s="300"/>
      <c r="I444" s="300"/>
      <c r="J444" s="300"/>
      <c r="K444" s="300"/>
      <c r="L444" s="300"/>
      <c r="M444" s="20">
        <v>1450</v>
      </c>
      <c r="N444" s="20">
        <v>8494027.5</v>
      </c>
      <c r="O444" s="300"/>
      <c r="P444" s="300"/>
      <c r="Q444" s="300"/>
      <c r="R444" s="300"/>
      <c r="S444" s="300"/>
      <c r="T444" s="359"/>
      <c r="U444" s="300"/>
      <c r="V444" s="300"/>
      <c r="W444" s="300"/>
      <c r="X444" s="300"/>
      <c r="Y444" s="390"/>
      <c r="Z444" s="390"/>
      <c r="AA444" s="95" t="s">
        <v>294</v>
      </c>
      <c r="AB444" s="299" t="s">
        <v>294</v>
      </c>
    </row>
    <row r="445" spans="1:32" s="110" customFormat="1" x14ac:dyDescent="0.25">
      <c r="A445" s="235">
        <f t="shared" si="220"/>
        <v>292</v>
      </c>
      <c r="B445" s="280" t="s">
        <v>485</v>
      </c>
      <c r="C445" s="302">
        <f t="shared" si="216"/>
        <v>7656340.6500000004</v>
      </c>
      <c r="D445" s="390">
        <f t="shared" si="217"/>
        <v>0</v>
      </c>
      <c r="E445" s="300"/>
      <c r="F445" s="300"/>
      <c r="G445" s="300"/>
      <c r="H445" s="300"/>
      <c r="I445" s="300"/>
      <c r="J445" s="300"/>
      <c r="K445" s="300"/>
      <c r="L445" s="300"/>
      <c r="M445" s="20">
        <v>1307</v>
      </c>
      <c r="N445" s="20">
        <v>7656340.6500000004</v>
      </c>
      <c r="O445" s="300"/>
      <c r="P445" s="300"/>
      <c r="Q445" s="300"/>
      <c r="R445" s="300"/>
      <c r="S445" s="300"/>
      <c r="T445" s="359"/>
      <c r="U445" s="300"/>
      <c r="V445" s="300"/>
      <c r="W445" s="300"/>
      <c r="X445" s="300"/>
      <c r="Y445" s="390"/>
      <c r="Z445" s="390"/>
      <c r="AA445" s="161"/>
      <c r="AB445" s="162"/>
      <c r="AC445" s="110" t="s">
        <v>294</v>
      </c>
    </row>
    <row r="446" spans="1:32" s="110" customFormat="1" x14ac:dyDescent="0.25">
      <c r="A446" s="235">
        <f t="shared" ref="A446:A449" si="221">A445+1</f>
        <v>293</v>
      </c>
      <c r="B446" s="280" t="s">
        <v>486</v>
      </c>
      <c r="C446" s="302">
        <f t="shared" si="216"/>
        <v>11299985.550000001</v>
      </c>
      <c r="D446" s="390">
        <f t="shared" si="217"/>
        <v>0</v>
      </c>
      <c r="E446" s="300"/>
      <c r="F446" s="300"/>
      <c r="G446" s="300"/>
      <c r="H446" s="300"/>
      <c r="I446" s="300"/>
      <c r="J446" s="300"/>
      <c r="K446" s="300"/>
      <c r="L446" s="300"/>
      <c r="M446" s="20">
        <v>1929</v>
      </c>
      <c r="N446" s="20">
        <v>11299985.550000001</v>
      </c>
      <c r="O446" s="300"/>
      <c r="P446" s="300"/>
      <c r="Q446" s="300"/>
      <c r="R446" s="300"/>
      <c r="S446" s="300"/>
      <c r="T446" s="359"/>
      <c r="U446" s="300"/>
      <c r="V446" s="300"/>
      <c r="W446" s="300"/>
      <c r="X446" s="300"/>
      <c r="Y446" s="390"/>
      <c r="Z446" s="390"/>
      <c r="AA446" s="161"/>
      <c r="AB446" s="162"/>
      <c r="AC446" s="110" t="s">
        <v>407</v>
      </c>
    </row>
    <row r="447" spans="1:32" s="110" customFormat="1" x14ac:dyDescent="0.25">
      <c r="A447" s="235">
        <f t="shared" si="221"/>
        <v>294</v>
      </c>
      <c r="B447" s="280" t="s">
        <v>487</v>
      </c>
      <c r="C447" s="302">
        <f t="shared" si="216"/>
        <v>13461569.1</v>
      </c>
      <c r="D447" s="390">
        <f t="shared" si="217"/>
        <v>0</v>
      </c>
      <c r="E447" s="300"/>
      <c r="F447" s="300"/>
      <c r="G447" s="300"/>
      <c r="H447" s="300"/>
      <c r="I447" s="300"/>
      <c r="J447" s="300"/>
      <c r="K447" s="300"/>
      <c r="L447" s="300"/>
      <c r="M447" s="20">
        <v>2298</v>
      </c>
      <c r="N447" s="20">
        <v>13461569.1</v>
      </c>
      <c r="O447" s="300"/>
      <c r="P447" s="300"/>
      <c r="Q447" s="300"/>
      <c r="R447" s="300"/>
      <c r="S447" s="300"/>
      <c r="T447" s="359"/>
      <c r="U447" s="300"/>
      <c r="V447" s="300"/>
      <c r="W447" s="300"/>
      <c r="X447" s="300"/>
      <c r="Y447" s="390"/>
      <c r="Z447" s="390"/>
      <c r="AA447" s="161"/>
      <c r="AB447" s="162"/>
      <c r="AC447" s="110" t="s">
        <v>407</v>
      </c>
    </row>
    <row r="448" spans="1:32" s="110" customFormat="1" x14ac:dyDescent="0.25">
      <c r="A448" s="235">
        <f t="shared" si="221"/>
        <v>295</v>
      </c>
      <c r="B448" s="280" t="s">
        <v>846</v>
      </c>
      <c r="C448" s="302">
        <f t="shared" si="216"/>
        <v>37598777.780000001</v>
      </c>
      <c r="D448" s="390"/>
      <c r="E448" s="300"/>
      <c r="F448" s="300"/>
      <c r="G448" s="300"/>
      <c r="H448" s="300"/>
      <c r="I448" s="300"/>
      <c r="J448" s="300"/>
      <c r="K448" s="300"/>
      <c r="L448" s="300"/>
      <c r="M448" s="20"/>
      <c r="N448" s="20"/>
      <c r="O448" s="300"/>
      <c r="P448" s="300"/>
      <c r="Q448" s="300"/>
      <c r="R448" s="300">
        <v>36578001.600000001</v>
      </c>
      <c r="S448" s="300"/>
      <c r="T448" s="359"/>
      <c r="U448" s="300"/>
      <c r="V448" s="300"/>
      <c r="W448" s="300"/>
      <c r="X448" s="300"/>
      <c r="Y448" s="390">
        <v>1020776.18</v>
      </c>
      <c r="Z448" s="390"/>
      <c r="AA448" s="161"/>
      <c r="AB448" s="162"/>
      <c r="AC448" s="110" t="s">
        <v>293</v>
      </c>
    </row>
    <row r="449" spans="1:32" s="110" customFormat="1" x14ac:dyDescent="0.25">
      <c r="A449" s="235">
        <f t="shared" si="221"/>
        <v>296</v>
      </c>
      <c r="B449" s="280" t="s">
        <v>488</v>
      </c>
      <c r="C449" s="302">
        <f t="shared" si="216"/>
        <v>8007817.6500000004</v>
      </c>
      <c r="D449" s="390">
        <f t="shared" si="217"/>
        <v>0</v>
      </c>
      <c r="E449" s="300"/>
      <c r="F449" s="300"/>
      <c r="G449" s="300"/>
      <c r="H449" s="300"/>
      <c r="I449" s="300"/>
      <c r="J449" s="300"/>
      <c r="K449" s="300"/>
      <c r="L449" s="300"/>
      <c r="M449" s="20">
        <v>1367</v>
      </c>
      <c r="N449" s="20">
        <v>8007817.6500000004</v>
      </c>
      <c r="O449" s="300"/>
      <c r="P449" s="300"/>
      <c r="Q449" s="300"/>
      <c r="R449" s="300"/>
      <c r="S449" s="300"/>
      <c r="T449" s="359"/>
      <c r="U449" s="300"/>
      <c r="V449" s="300"/>
      <c r="W449" s="300"/>
      <c r="X449" s="300"/>
      <c r="Y449" s="390"/>
      <c r="Z449" s="390"/>
      <c r="AA449" s="161"/>
      <c r="AB449" s="162"/>
      <c r="AC449" s="110" t="s">
        <v>407</v>
      </c>
    </row>
    <row r="450" spans="1:32" ht="18.75" customHeight="1" x14ac:dyDescent="0.25">
      <c r="A450" s="401" t="s">
        <v>15</v>
      </c>
      <c r="B450" s="303"/>
      <c r="C450" s="390">
        <f t="shared" ref="C450:R450" si="222">SUM(C441:C449)</f>
        <v>144436819.47</v>
      </c>
      <c r="D450" s="390">
        <f t="shared" si="222"/>
        <v>0</v>
      </c>
      <c r="E450" s="390">
        <f t="shared" si="222"/>
        <v>0</v>
      </c>
      <c r="F450" s="390">
        <f t="shared" si="222"/>
        <v>0</v>
      </c>
      <c r="G450" s="390">
        <f t="shared" si="222"/>
        <v>0</v>
      </c>
      <c r="H450" s="390">
        <f t="shared" si="222"/>
        <v>0</v>
      </c>
      <c r="I450" s="390">
        <f t="shared" si="222"/>
        <v>0</v>
      </c>
      <c r="J450" s="390">
        <f t="shared" si="222"/>
        <v>1</v>
      </c>
      <c r="K450" s="390">
        <f t="shared" si="222"/>
        <v>2142842.2400000002</v>
      </c>
      <c r="L450" s="390">
        <f t="shared" si="222"/>
        <v>63832.1</v>
      </c>
      <c r="M450" s="390">
        <f t="shared" si="222"/>
        <v>11473</v>
      </c>
      <c r="N450" s="390">
        <f t="shared" si="222"/>
        <v>67208260.349999994</v>
      </c>
      <c r="O450" s="390">
        <f t="shared" si="222"/>
        <v>0</v>
      </c>
      <c r="P450" s="390">
        <f t="shared" si="222"/>
        <v>0</v>
      </c>
      <c r="Q450" s="390">
        <f t="shared" si="222"/>
        <v>0</v>
      </c>
      <c r="R450" s="390">
        <f t="shared" si="222"/>
        <v>72572448.599999994</v>
      </c>
      <c r="S450" s="390"/>
      <c r="T450" s="346">
        <f t="shared" ref="T450:Y450" si="223">SUM(T441:T449)</f>
        <v>0</v>
      </c>
      <c r="U450" s="390">
        <f t="shared" si="223"/>
        <v>0</v>
      </c>
      <c r="V450" s="390">
        <f t="shared" si="223"/>
        <v>0</v>
      </c>
      <c r="W450" s="390">
        <f t="shared" si="223"/>
        <v>0</v>
      </c>
      <c r="X450" s="390">
        <f t="shared" si="223"/>
        <v>0</v>
      </c>
      <c r="Y450" s="390">
        <f t="shared" si="223"/>
        <v>2449436.1800000002</v>
      </c>
      <c r="Z450" s="302">
        <f>(C450-Y450)*0.0214</f>
        <v>3038530.0024059997</v>
      </c>
      <c r="AA450" s="20"/>
      <c r="AB450" s="20"/>
      <c r="AC450" s="45"/>
      <c r="AF450" s="46"/>
    </row>
    <row r="451" spans="1:32" ht="18.75" customHeight="1" x14ac:dyDescent="0.25">
      <c r="A451" s="239" t="s">
        <v>489</v>
      </c>
      <c r="B451" s="215"/>
      <c r="C451" s="392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348"/>
      <c r="U451" s="201"/>
      <c r="V451" s="201"/>
      <c r="W451" s="201"/>
      <c r="X451" s="201"/>
      <c r="Y451" s="201"/>
      <c r="Z451" s="201"/>
      <c r="AA451" s="20"/>
      <c r="AB451" s="20"/>
    </row>
    <row r="452" spans="1:32" s="66" customFormat="1" ht="21.75" customHeight="1" x14ac:dyDescent="0.2">
      <c r="A452" s="235">
        <f>A449+1</f>
        <v>297</v>
      </c>
      <c r="B452" s="289" t="s">
        <v>236</v>
      </c>
      <c r="C452" s="302">
        <f t="shared" ref="C452" si="224">D452+L452+N452+P452+R452+U452+W452+X452+Y452+K452+S452</f>
        <v>4801036.8</v>
      </c>
      <c r="D452" s="390">
        <f t="shared" ref="D452" si="225">E452+F452+G452+H452+I452</f>
        <v>1110528.3</v>
      </c>
      <c r="E452" s="300">
        <v>1110528.3</v>
      </c>
      <c r="F452" s="127"/>
      <c r="G452" s="127"/>
      <c r="H452" s="127"/>
      <c r="I452" s="127"/>
      <c r="J452" s="127"/>
      <c r="K452" s="127"/>
      <c r="L452" s="106"/>
      <c r="M452" s="127">
        <v>630</v>
      </c>
      <c r="N452" s="127">
        <v>3690508.5</v>
      </c>
      <c r="O452" s="127"/>
      <c r="P452" s="127"/>
      <c r="Q452" s="127"/>
      <c r="R452" s="127"/>
      <c r="S452" s="127"/>
      <c r="T452" s="359"/>
      <c r="U452" s="300"/>
      <c r="V452" s="300"/>
      <c r="W452" s="300"/>
      <c r="X452" s="300"/>
      <c r="Y452" s="390"/>
      <c r="Z452" s="390"/>
      <c r="AA452" s="62"/>
      <c r="AB452" s="62" t="s">
        <v>326</v>
      </c>
      <c r="AC452" s="107"/>
    </row>
    <row r="453" spans="1:32" ht="18.75" customHeight="1" x14ac:dyDescent="0.25">
      <c r="A453" s="401" t="s">
        <v>15</v>
      </c>
      <c r="B453" s="303"/>
      <c r="C453" s="302">
        <f t="shared" ref="C453:R453" si="226">SUM(C452:C452)</f>
        <v>4801036.8</v>
      </c>
      <c r="D453" s="302">
        <f t="shared" si="226"/>
        <v>1110528.3</v>
      </c>
      <c r="E453" s="302">
        <f t="shared" si="226"/>
        <v>1110528.3</v>
      </c>
      <c r="F453" s="302">
        <f t="shared" si="226"/>
        <v>0</v>
      </c>
      <c r="G453" s="302">
        <f t="shared" si="226"/>
        <v>0</v>
      </c>
      <c r="H453" s="302">
        <f t="shared" si="226"/>
        <v>0</v>
      </c>
      <c r="I453" s="302">
        <f t="shared" si="226"/>
        <v>0</v>
      </c>
      <c r="J453" s="302">
        <f t="shared" si="226"/>
        <v>0</v>
      </c>
      <c r="K453" s="302">
        <f t="shared" si="226"/>
        <v>0</v>
      </c>
      <c r="L453" s="302">
        <f t="shared" si="226"/>
        <v>0</v>
      </c>
      <c r="M453" s="302">
        <f t="shared" si="226"/>
        <v>630</v>
      </c>
      <c r="N453" s="302">
        <f t="shared" si="226"/>
        <v>3690508.5</v>
      </c>
      <c r="O453" s="302">
        <f t="shared" si="226"/>
        <v>0</v>
      </c>
      <c r="P453" s="302">
        <f t="shared" si="226"/>
        <v>0</v>
      </c>
      <c r="Q453" s="302">
        <f t="shared" si="226"/>
        <v>0</v>
      </c>
      <c r="R453" s="302">
        <f t="shared" si="226"/>
        <v>0</v>
      </c>
      <c r="S453" s="302"/>
      <c r="T453" s="345">
        <f t="shared" ref="T453:Y453" si="227">SUM(T452:T452)</f>
        <v>0</v>
      </c>
      <c r="U453" s="302">
        <f t="shared" si="227"/>
        <v>0</v>
      </c>
      <c r="V453" s="302">
        <f t="shared" si="227"/>
        <v>0</v>
      </c>
      <c r="W453" s="302">
        <f t="shared" si="227"/>
        <v>0</v>
      </c>
      <c r="X453" s="302">
        <f t="shared" si="227"/>
        <v>0</v>
      </c>
      <c r="Y453" s="302">
        <f t="shared" si="227"/>
        <v>0</v>
      </c>
      <c r="Z453" s="302">
        <f>(C453-Y453)*0.0214</f>
        <v>102742.18751999999</v>
      </c>
      <c r="AA453" s="20"/>
      <c r="AB453" s="20"/>
      <c r="AC453" s="45"/>
      <c r="AF453" s="46"/>
    </row>
    <row r="454" spans="1:32" ht="18.75" customHeight="1" x14ac:dyDescent="0.25">
      <c r="A454" s="391" t="s">
        <v>41</v>
      </c>
      <c r="B454" s="400"/>
      <c r="C454" s="392"/>
      <c r="D454" s="201"/>
      <c r="E454" s="201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348"/>
      <c r="U454" s="201"/>
      <c r="V454" s="201"/>
      <c r="W454" s="201"/>
      <c r="X454" s="201"/>
      <c r="Y454" s="201"/>
      <c r="Z454" s="201"/>
      <c r="AA454" s="20"/>
      <c r="AB454" s="20"/>
    </row>
    <row r="455" spans="1:32" ht="24" customHeight="1" x14ac:dyDescent="0.25">
      <c r="A455" s="235">
        <f>A452+1</f>
        <v>298</v>
      </c>
      <c r="B455" s="287" t="s">
        <v>235</v>
      </c>
      <c r="C455" s="302">
        <f t="shared" ref="C455" si="228">D455+L455+N455+P455+R455+U455+W455+X455+Y455+K455+S455</f>
        <v>1587339.54</v>
      </c>
      <c r="D455" s="390">
        <f t="shared" ref="D455" si="229">E455+F455+G455+H455+I455</f>
        <v>0</v>
      </c>
      <c r="E455" s="390"/>
      <c r="F455" s="390"/>
      <c r="G455" s="390"/>
      <c r="H455" s="390"/>
      <c r="I455" s="390"/>
      <c r="J455" s="390"/>
      <c r="K455" s="390"/>
      <c r="L455" s="390"/>
      <c r="M455" s="390">
        <v>204</v>
      </c>
      <c r="N455" s="302">
        <v>1587339.54</v>
      </c>
      <c r="O455" s="390"/>
      <c r="P455" s="390"/>
      <c r="Q455" s="390"/>
      <c r="R455" s="390"/>
      <c r="S455" s="390"/>
      <c r="T455" s="346"/>
      <c r="U455" s="390"/>
      <c r="V455" s="390"/>
      <c r="W455" s="390"/>
      <c r="X455" s="390"/>
      <c r="Y455" s="390"/>
      <c r="Z455" s="390"/>
      <c r="AA455" s="20"/>
      <c r="AB455" s="20" t="s">
        <v>326</v>
      </c>
      <c r="AD455" s="64"/>
    </row>
    <row r="456" spans="1:32" ht="18.75" customHeight="1" x14ac:dyDescent="0.25">
      <c r="A456" s="401" t="s">
        <v>15</v>
      </c>
      <c r="B456" s="303"/>
      <c r="C456" s="390">
        <f t="shared" ref="C456:R456" si="230">SUM(C455:C455)</f>
        <v>1587339.54</v>
      </c>
      <c r="D456" s="390">
        <f t="shared" si="230"/>
        <v>0</v>
      </c>
      <c r="E456" s="390">
        <f t="shared" si="230"/>
        <v>0</v>
      </c>
      <c r="F456" s="390">
        <f t="shared" si="230"/>
        <v>0</v>
      </c>
      <c r="G456" s="390">
        <f t="shared" si="230"/>
        <v>0</v>
      </c>
      <c r="H456" s="390">
        <f t="shared" si="230"/>
        <v>0</v>
      </c>
      <c r="I456" s="390">
        <f t="shared" si="230"/>
        <v>0</v>
      </c>
      <c r="J456" s="390">
        <f t="shared" si="230"/>
        <v>0</v>
      </c>
      <c r="K456" s="390">
        <f t="shared" si="230"/>
        <v>0</v>
      </c>
      <c r="L456" s="390">
        <f t="shared" si="230"/>
        <v>0</v>
      </c>
      <c r="M456" s="390">
        <f t="shared" si="230"/>
        <v>204</v>
      </c>
      <c r="N456" s="390">
        <f t="shared" si="230"/>
        <v>1587339.54</v>
      </c>
      <c r="O456" s="390">
        <f t="shared" si="230"/>
        <v>0</v>
      </c>
      <c r="P456" s="390">
        <f t="shared" si="230"/>
        <v>0</v>
      </c>
      <c r="Q456" s="390">
        <f t="shared" si="230"/>
        <v>0</v>
      </c>
      <c r="R456" s="390">
        <f t="shared" si="230"/>
        <v>0</v>
      </c>
      <c r="S456" s="390"/>
      <c r="T456" s="346">
        <f t="shared" ref="T456:Y456" si="231">SUM(T455:T455)</f>
        <v>0</v>
      </c>
      <c r="U456" s="390">
        <f t="shared" si="231"/>
        <v>0</v>
      </c>
      <c r="V456" s="390">
        <f t="shared" si="231"/>
        <v>0</v>
      </c>
      <c r="W456" s="390">
        <f t="shared" si="231"/>
        <v>0</v>
      </c>
      <c r="X456" s="390">
        <f t="shared" si="231"/>
        <v>0</v>
      </c>
      <c r="Y456" s="390">
        <f t="shared" si="231"/>
        <v>0</v>
      </c>
      <c r="Z456" s="302">
        <f>(C456-Y456)*0.0214</f>
        <v>33969.066156000001</v>
      </c>
      <c r="AA456" s="20"/>
      <c r="AB456" s="20"/>
      <c r="AC456" s="45"/>
      <c r="AF456" s="46"/>
    </row>
    <row r="457" spans="1:32" ht="18.75" customHeight="1" x14ac:dyDescent="0.25">
      <c r="A457" s="391" t="s">
        <v>408</v>
      </c>
      <c r="B457" s="261"/>
      <c r="C457" s="199"/>
      <c r="D457" s="390"/>
      <c r="E457" s="390"/>
      <c r="F457" s="390"/>
      <c r="G457" s="390"/>
      <c r="H457" s="390"/>
      <c r="I457" s="390"/>
      <c r="J457" s="390"/>
      <c r="K457" s="390"/>
      <c r="L457" s="390"/>
      <c r="M457" s="390"/>
      <c r="N457" s="390"/>
      <c r="O457" s="390"/>
      <c r="P457" s="390"/>
      <c r="Q457" s="390"/>
      <c r="R457" s="390"/>
      <c r="S457" s="390"/>
      <c r="T457" s="346"/>
      <c r="U457" s="390"/>
      <c r="V457" s="390"/>
      <c r="W457" s="390"/>
      <c r="X457" s="390"/>
      <c r="Y457" s="390"/>
      <c r="Z457" s="302"/>
      <c r="AA457" s="20"/>
      <c r="AB457" s="20"/>
      <c r="AC457" s="45"/>
      <c r="AF457" s="46"/>
    </row>
    <row r="458" spans="1:32" ht="18.75" customHeight="1" x14ac:dyDescent="0.25">
      <c r="A458" s="235">
        <f>A455+1</f>
        <v>299</v>
      </c>
      <c r="B458" s="261" t="s">
        <v>755</v>
      </c>
      <c r="C458" s="302">
        <f t="shared" ref="C458" si="232">D458+L458+N458+P458+R458+U458+W458+X458+Y458+K458+S458</f>
        <v>4685899.05</v>
      </c>
      <c r="D458" s="390">
        <f t="shared" ref="D458" si="233">E458+F458+G458+H458+I458</f>
        <v>0</v>
      </c>
      <c r="E458" s="390"/>
      <c r="F458" s="390"/>
      <c r="G458" s="390"/>
      <c r="H458" s="390"/>
      <c r="I458" s="390"/>
      <c r="J458" s="390"/>
      <c r="K458" s="390"/>
      <c r="L458" s="390"/>
      <c r="M458" s="390">
        <v>617</v>
      </c>
      <c r="N458" s="390">
        <v>4685899.05</v>
      </c>
      <c r="O458" s="390"/>
      <c r="P458" s="390"/>
      <c r="Q458" s="390"/>
      <c r="R458" s="390"/>
      <c r="S458" s="390"/>
      <c r="T458" s="346"/>
      <c r="U458" s="390"/>
      <c r="V458" s="390"/>
      <c r="W458" s="390"/>
      <c r="X458" s="390"/>
      <c r="Y458" s="390"/>
      <c r="Z458" s="302"/>
      <c r="AA458" s="20"/>
      <c r="AB458" s="20"/>
      <c r="AC458" s="45"/>
      <c r="AF458" s="46"/>
    </row>
    <row r="459" spans="1:32" ht="18.75" customHeight="1" x14ac:dyDescent="0.25">
      <c r="A459" s="401" t="s">
        <v>15</v>
      </c>
      <c r="B459" s="303"/>
      <c r="C459" s="390">
        <f t="shared" ref="C459:R459" si="234">SUM(C458:C458)</f>
        <v>4685899.05</v>
      </c>
      <c r="D459" s="390">
        <f t="shared" si="234"/>
        <v>0</v>
      </c>
      <c r="E459" s="390">
        <f t="shared" si="234"/>
        <v>0</v>
      </c>
      <c r="F459" s="390">
        <f t="shared" si="234"/>
        <v>0</v>
      </c>
      <c r="G459" s="390">
        <f t="shared" si="234"/>
        <v>0</v>
      </c>
      <c r="H459" s="390">
        <f t="shared" si="234"/>
        <v>0</v>
      </c>
      <c r="I459" s="390">
        <f t="shared" si="234"/>
        <v>0</v>
      </c>
      <c r="J459" s="390">
        <f t="shared" si="234"/>
        <v>0</v>
      </c>
      <c r="K459" s="390">
        <f t="shared" si="234"/>
        <v>0</v>
      </c>
      <c r="L459" s="390">
        <f t="shared" si="234"/>
        <v>0</v>
      </c>
      <c r="M459" s="390">
        <f t="shared" si="234"/>
        <v>617</v>
      </c>
      <c r="N459" s="390">
        <f t="shared" si="234"/>
        <v>4685899.05</v>
      </c>
      <c r="O459" s="390">
        <f t="shared" si="234"/>
        <v>0</v>
      </c>
      <c r="P459" s="390">
        <f t="shared" si="234"/>
        <v>0</v>
      </c>
      <c r="Q459" s="390">
        <f t="shared" si="234"/>
        <v>0</v>
      </c>
      <c r="R459" s="390">
        <f t="shared" si="234"/>
        <v>0</v>
      </c>
      <c r="S459" s="390"/>
      <c r="T459" s="346">
        <f t="shared" ref="T459:Y459" si="235">SUM(T458:T458)</f>
        <v>0</v>
      </c>
      <c r="U459" s="390">
        <f t="shared" si="235"/>
        <v>0</v>
      </c>
      <c r="V459" s="390">
        <f t="shared" si="235"/>
        <v>0</v>
      </c>
      <c r="W459" s="390">
        <f t="shared" si="235"/>
        <v>0</v>
      </c>
      <c r="X459" s="390">
        <f t="shared" si="235"/>
        <v>0</v>
      </c>
      <c r="Y459" s="390">
        <f t="shared" si="235"/>
        <v>0</v>
      </c>
      <c r="Z459" s="302">
        <f>(C459-Y459)*0.0214</f>
        <v>100278.23967</v>
      </c>
      <c r="AA459" s="20"/>
      <c r="AB459" s="20"/>
      <c r="AC459" s="45"/>
      <c r="AF459" s="46"/>
    </row>
    <row r="460" spans="1:32" ht="18.75" customHeight="1" x14ac:dyDescent="0.25">
      <c r="A460" s="239" t="s">
        <v>237</v>
      </c>
      <c r="B460" s="215"/>
      <c r="C460" s="392"/>
      <c r="D460" s="201"/>
      <c r="E460" s="201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348"/>
      <c r="U460" s="201"/>
      <c r="V460" s="201"/>
      <c r="W460" s="201"/>
      <c r="X460" s="201"/>
      <c r="Y460" s="201"/>
      <c r="Z460" s="201"/>
      <c r="AA460" s="20"/>
      <c r="AB460" s="20"/>
    </row>
    <row r="461" spans="1:32" ht="18.75" customHeight="1" x14ac:dyDescent="0.25">
      <c r="A461" s="235">
        <f>A458+1</f>
        <v>300</v>
      </c>
      <c r="B461" s="289" t="s">
        <v>307</v>
      </c>
      <c r="C461" s="302">
        <f t="shared" ref="C461:C463" si="236">D461+L461+N461+P461+R461+U461+W461+X461+Y461+K461+S461</f>
        <v>25257217.300000001</v>
      </c>
      <c r="D461" s="390">
        <f t="shared" ref="D461:D463" si="237">E461+F461+G461+H461+I461</f>
        <v>6254404.7999999998</v>
      </c>
      <c r="E461" s="302"/>
      <c r="F461" s="302">
        <v>5823694.7999999998</v>
      </c>
      <c r="G461" s="302"/>
      <c r="H461" s="302"/>
      <c r="I461" s="302">
        <v>430710</v>
      </c>
      <c r="J461" s="302"/>
      <c r="K461" s="302"/>
      <c r="L461" s="302"/>
      <c r="M461" s="302"/>
      <c r="N461" s="302"/>
      <c r="O461" s="302"/>
      <c r="P461" s="302"/>
      <c r="Q461" s="302"/>
      <c r="R461" s="302"/>
      <c r="S461" s="302"/>
      <c r="T461" s="345">
        <v>7.7</v>
      </c>
      <c r="U461" s="302">
        <v>19002812.5</v>
      </c>
      <c r="V461" s="302"/>
      <c r="W461" s="302"/>
      <c r="X461" s="302"/>
      <c r="Y461" s="302"/>
      <c r="Z461" s="302"/>
      <c r="AA461" s="20"/>
      <c r="AB461" s="20" t="s">
        <v>309</v>
      </c>
      <c r="AC461" s="45"/>
      <c r="AF461" s="46"/>
    </row>
    <row r="462" spans="1:32" ht="18.75" customHeight="1" x14ac:dyDescent="0.25">
      <c r="A462" s="235">
        <f t="shared" ref="A462:A463" si="238">A461+1</f>
        <v>301</v>
      </c>
      <c r="B462" s="289" t="s">
        <v>308</v>
      </c>
      <c r="C462" s="302">
        <f t="shared" si="236"/>
        <v>29320039.100000001</v>
      </c>
      <c r="D462" s="390">
        <f t="shared" si="237"/>
        <v>6827976.5999999996</v>
      </c>
      <c r="E462" s="302"/>
      <c r="F462" s="302">
        <v>5823694.7999999998</v>
      </c>
      <c r="G462" s="302">
        <v>403557</v>
      </c>
      <c r="H462" s="302"/>
      <c r="I462" s="302">
        <v>600724.80000000005</v>
      </c>
      <c r="J462" s="302"/>
      <c r="K462" s="302"/>
      <c r="L462" s="302"/>
      <c r="M462" s="302"/>
      <c r="N462" s="302"/>
      <c r="O462" s="302"/>
      <c r="P462" s="302"/>
      <c r="Q462" s="302"/>
      <c r="R462" s="302"/>
      <c r="S462" s="302"/>
      <c r="T462" s="345">
        <v>7.7</v>
      </c>
      <c r="U462" s="302">
        <v>22492062.5</v>
      </c>
      <c r="V462" s="302"/>
      <c r="W462" s="302"/>
      <c r="X462" s="302"/>
      <c r="Y462" s="302"/>
      <c r="Z462" s="302"/>
      <c r="AA462" s="20"/>
      <c r="AB462" s="20" t="s">
        <v>310</v>
      </c>
      <c r="AC462" s="45"/>
      <c r="AF462" s="46"/>
    </row>
    <row r="463" spans="1:32" ht="18.75" customHeight="1" x14ac:dyDescent="0.25">
      <c r="A463" s="235">
        <f t="shared" si="238"/>
        <v>302</v>
      </c>
      <c r="B463" s="289" t="s">
        <v>238</v>
      </c>
      <c r="C463" s="302">
        <f t="shared" si="236"/>
        <v>2810020.5</v>
      </c>
      <c r="D463" s="390">
        <f t="shared" si="237"/>
        <v>0</v>
      </c>
      <c r="E463" s="302"/>
      <c r="F463" s="302"/>
      <c r="G463" s="302"/>
      <c r="H463" s="302"/>
      <c r="I463" s="302"/>
      <c r="J463" s="302"/>
      <c r="K463" s="302"/>
      <c r="L463" s="302"/>
      <c r="M463" s="302">
        <v>370</v>
      </c>
      <c r="N463" s="302">
        <v>2810020.5</v>
      </c>
      <c r="O463" s="302"/>
      <c r="P463" s="302"/>
      <c r="Q463" s="302"/>
      <c r="R463" s="302"/>
      <c r="S463" s="302"/>
      <c r="T463" s="345"/>
      <c r="U463" s="302"/>
      <c r="V463" s="302"/>
      <c r="W463" s="302"/>
      <c r="X463" s="302"/>
      <c r="Y463" s="302"/>
      <c r="Z463" s="302"/>
      <c r="AA463" s="20"/>
      <c r="AB463" s="20" t="s">
        <v>294</v>
      </c>
      <c r="AC463" s="45"/>
      <c r="AF463" s="46"/>
    </row>
    <row r="464" spans="1:32" ht="18.75" customHeight="1" x14ac:dyDescent="0.25">
      <c r="A464" s="401" t="s">
        <v>15</v>
      </c>
      <c r="B464" s="303"/>
      <c r="C464" s="302">
        <f t="shared" ref="C464:R464" si="239">SUM(C461:C463)</f>
        <v>57387276.900000006</v>
      </c>
      <c r="D464" s="302">
        <f t="shared" si="239"/>
        <v>13082381.399999999</v>
      </c>
      <c r="E464" s="302">
        <f t="shared" si="239"/>
        <v>0</v>
      </c>
      <c r="F464" s="302">
        <f t="shared" si="239"/>
        <v>11647389.6</v>
      </c>
      <c r="G464" s="302">
        <f t="shared" si="239"/>
        <v>403557</v>
      </c>
      <c r="H464" s="302">
        <f t="shared" si="239"/>
        <v>0</v>
      </c>
      <c r="I464" s="302">
        <f t="shared" si="239"/>
        <v>1031434.8</v>
      </c>
      <c r="J464" s="302">
        <f t="shared" si="239"/>
        <v>0</v>
      </c>
      <c r="K464" s="302">
        <f t="shared" si="239"/>
        <v>0</v>
      </c>
      <c r="L464" s="302">
        <f t="shared" si="239"/>
        <v>0</v>
      </c>
      <c r="M464" s="302">
        <f t="shared" si="239"/>
        <v>370</v>
      </c>
      <c r="N464" s="302">
        <f t="shared" si="239"/>
        <v>2810020.5</v>
      </c>
      <c r="O464" s="302">
        <f t="shared" si="239"/>
        <v>0</v>
      </c>
      <c r="P464" s="302">
        <f t="shared" si="239"/>
        <v>0</v>
      </c>
      <c r="Q464" s="302">
        <f t="shared" si="239"/>
        <v>0</v>
      </c>
      <c r="R464" s="302">
        <f t="shared" si="239"/>
        <v>0</v>
      </c>
      <c r="S464" s="302"/>
      <c r="T464" s="345">
        <f t="shared" ref="T464:Y464" si="240">SUM(T461:T463)</f>
        <v>15.4</v>
      </c>
      <c r="U464" s="302">
        <f t="shared" si="240"/>
        <v>41494875</v>
      </c>
      <c r="V464" s="302">
        <f t="shared" si="240"/>
        <v>0</v>
      </c>
      <c r="W464" s="302">
        <f t="shared" si="240"/>
        <v>0</v>
      </c>
      <c r="X464" s="302">
        <f t="shared" si="240"/>
        <v>0</v>
      </c>
      <c r="Y464" s="302">
        <f t="shared" si="240"/>
        <v>0</v>
      </c>
      <c r="Z464" s="302">
        <f>(C464-Y464)*0.0214</f>
        <v>1228087.72566</v>
      </c>
      <c r="AA464" s="20"/>
      <c r="AB464" s="20"/>
      <c r="AC464" s="45"/>
      <c r="AF464" s="46"/>
    </row>
    <row r="465" spans="1:30" s="4" customFormat="1" ht="18.75" customHeight="1" x14ac:dyDescent="0.25">
      <c r="A465" s="389" t="s">
        <v>42</v>
      </c>
      <c r="B465" s="200"/>
      <c r="C465" s="397">
        <f>C464+C456+C453+C450+C459</f>
        <v>212898371.76000002</v>
      </c>
      <c r="D465" s="397">
        <f t="shared" ref="D465:Y465" si="241">D464+D456+D453+D450+D459</f>
        <v>14192909.699999999</v>
      </c>
      <c r="E465" s="397">
        <f t="shared" si="241"/>
        <v>1110528.3</v>
      </c>
      <c r="F465" s="397">
        <f t="shared" si="241"/>
        <v>11647389.6</v>
      </c>
      <c r="G465" s="397">
        <f t="shared" si="241"/>
        <v>403557</v>
      </c>
      <c r="H465" s="397">
        <f t="shared" si="241"/>
        <v>0</v>
      </c>
      <c r="I465" s="397">
        <f t="shared" si="241"/>
        <v>1031434.8</v>
      </c>
      <c r="J465" s="397">
        <f t="shared" si="241"/>
        <v>1</v>
      </c>
      <c r="K465" s="397">
        <f t="shared" si="241"/>
        <v>2142842.2400000002</v>
      </c>
      <c r="L465" s="397">
        <f t="shared" si="241"/>
        <v>63832.1</v>
      </c>
      <c r="M465" s="397">
        <f t="shared" si="241"/>
        <v>13294</v>
      </c>
      <c r="N465" s="397">
        <f t="shared" si="241"/>
        <v>79982027.939999998</v>
      </c>
      <c r="O465" s="397">
        <f t="shared" si="241"/>
        <v>0</v>
      </c>
      <c r="P465" s="397">
        <f t="shared" si="241"/>
        <v>0</v>
      </c>
      <c r="Q465" s="397">
        <f t="shared" si="241"/>
        <v>0</v>
      </c>
      <c r="R465" s="397">
        <f t="shared" si="241"/>
        <v>72572448.599999994</v>
      </c>
      <c r="S465" s="397">
        <f t="shared" si="241"/>
        <v>0</v>
      </c>
      <c r="T465" s="344">
        <f t="shared" si="241"/>
        <v>15.4</v>
      </c>
      <c r="U465" s="397">
        <f t="shared" si="241"/>
        <v>41494875</v>
      </c>
      <c r="V465" s="397">
        <f t="shared" si="241"/>
        <v>0</v>
      </c>
      <c r="W465" s="397">
        <f t="shared" si="241"/>
        <v>0</v>
      </c>
      <c r="X465" s="397">
        <f t="shared" si="241"/>
        <v>0</v>
      </c>
      <c r="Y465" s="397">
        <f t="shared" si="241"/>
        <v>2449436.1800000002</v>
      </c>
      <c r="Z465" s="302">
        <f>(C465-Y465)*0.0214</f>
        <v>4503607.2214120002</v>
      </c>
      <c r="AA465" s="20"/>
      <c r="AB465" s="20"/>
      <c r="AC465" s="96"/>
      <c r="AD465" s="46"/>
    </row>
    <row r="466" spans="1:30" ht="16.5" customHeight="1" x14ac:dyDescent="0.25">
      <c r="A466" s="391" t="s">
        <v>43</v>
      </c>
      <c r="B466" s="193"/>
      <c r="C466" s="386"/>
      <c r="D466" s="386"/>
      <c r="E466" s="386"/>
      <c r="F466" s="386"/>
      <c r="G466" s="386"/>
      <c r="H466" s="386"/>
      <c r="I466" s="386"/>
      <c r="J466" s="386"/>
      <c r="K466" s="386"/>
      <c r="L466" s="386"/>
      <c r="M466" s="386"/>
      <c r="N466" s="386"/>
      <c r="O466" s="386"/>
      <c r="P466" s="386"/>
      <c r="Q466" s="386"/>
      <c r="R466" s="386"/>
      <c r="S466" s="386"/>
      <c r="T466" s="350"/>
      <c r="U466" s="386"/>
      <c r="V466" s="386"/>
      <c r="W466" s="386"/>
      <c r="X466" s="386"/>
      <c r="Y466" s="387"/>
      <c r="Z466" s="397"/>
      <c r="AA466" s="9"/>
      <c r="AB466" s="20"/>
    </row>
    <row r="467" spans="1:30" ht="15" customHeight="1" x14ac:dyDescent="0.2">
      <c r="A467" s="241" t="s">
        <v>239</v>
      </c>
      <c r="B467" s="202"/>
      <c r="C467" s="366"/>
      <c r="D467" s="186"/>
      <c r="E467" s="186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352"/>
      <c r="U467" s="186"/>
      <c r="V467" s="186"/>
      <c r="W467" s="186"/>
      <c r="X467" s="186"/>
      <c r="Y467" s="302"/>
      <c r="Z467" s="302"/>
      <c r="AA467" s="159"/>
      <c r="AB467" s="299"/>
      <c r="AD467" s="64"/>
    </row>
    <row r="468" spans="1:30" ht="15" customHeight="1" x14ac:dyDescent="0.2">
      <c r="A468" s="235">
        <f>A463+1</f>
        <v>303</v>
      </c>
      <c r="B468" s="237" t="s">
        <v>760</v>
      </c>
      <c r="C468" s="302">
        <f t="shared" ref="C468:C470" si="242">D468+L468+N468+P468+R468+U468+W468+X468+Y468+K468+S468</f>
        <v>17193300.919999998</v>
      </c>
      <c r="D468" s="390">
        <f t="shared" ref="D468:D470" si="243">E468+F468+G468+H468+I468</f>
        <v>17193300.919999998</v>
      </c>
      <c r="E468" s="186"/>
      <c r="F468" s="186">
        <v>11575775.220000001</v>
      </c>
      <c r="G468" s="390">
        <v>3032965.8</v>
      </c>
      <c r="H468" s="186"/>
      <c r="I468" s="186">
        <v>2584559.9</v>
      </c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352"/>
      <c r="U468" s="186"/>
      <c r="V468" s="186"/>
      <c r="W468" s="186"/>
      <c r="X468" s="186"/>
      <c r="Y468" s="302"/>
      <c r="Z468" s="302"/>
      <c r="AA468" s="159"/>
      <c r="AB468" s="299"/>
      <c r="AD468" s="64"/>
    </row>
    <row r="469" spans="1:30" x14ac:dyDescent="0.25">
      <c r="A469" s="235">
        <f t="shared" ref="A469:A470" si="244">A468+1</f>
        <v>304</v>
      </c>
      <c r="B469" s="289" t="s">
        <v>240</v>
      </c>
      <c r="C469" s="302">
        <f t="shared" si="242"/>
        <v>7161022.3399999999</v>
      </c>
      <c r="D469" s="390">
        <f t="shared" si="243"/>
        <v>7161022.3399999999</v>
      </c>
      <c r="E469" s="186"/>
      <c r="F469" s="186">
        <v>6469787.7800000003</v>
      </c>
      <c r="G469" s="186"/>
      <c r="H469" s="186"/>
      <c r="I469" s="390">
        <v>691234.56</v>
      </c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352"/>
      <c r="U469" s="186"/>
      <c r="V469" s="186"/>
      <c r="W469" s="186"/>
      <c r="X469" s="186"/>
      <c r="Y469" s="390"/>
      <c r="Z469" s="390"/>
      <c r="AA469" s="159"/>
      <c r="AB469" s="299" t="s">
        <v>356</v>
      </c>
      <c r="AD469" s="64"/>
    </row>
    <row r="470" spans="1:30" ht="20.25" customHeight="1" x14ac:dyDescent="0.25">
      <c r="A470" s="235">
        <f t="shared" si="244"/>
        <v>305</v>
      </c>
      <c r="B470" s="289" t="s">
        <v>241</v>
      </c>
      <c r="C470" s="302">
        <f t="shared" si="242"/>
        <v>13343055.32</v>
      </c>
      <c r="D470" s="390">
        <f t="shared" si="243"/>
        <v>7877543.1200000001</v>
      </c>
      <c r="E470" s="186"/>
      <c r="F470" s="390">
        <v>5208757.18</v>
      </c>
      <c r="G470" s="390">
        <v>868294.74</v>
      </c>
      <c r="H470" s="186"/>
      <c r="I470" s="390">
        <v>1800491.2</v>
      </c>
      <c r="J470" s="186"/>
      <c r="K470" s="186"/>
      <c r="L470" s="186"/>
      <c r="M470" s="390">
        <v>1200</v>
      </c>
      <c r="N470" s="390">
        <v>5465512.2000000002</v>
      </c>
      <c r="O470" s="186"/>
      <c r="P470" s="186"/>
      <c r="Q470" s="186"/>
      <c r="R470" s="186"/>
      <c r="S470" s="186"/>
      <c r="T470" s="352"/>
      <c r="U470" s="186"/>
      <c r="V470" s="186"/>
      <c r="W470" s="186"/>
      <c r="X470" s="186"/>
      <c r="Y470" s="390"/>
      <c r="Z470" s="390"/>
      <c r="AA470" s="159"/>
      <c r="AB470" s="299" t="s">
        <v>364</v>
      </c>
      <c r="AD470" s="64"/>
    </row>
    <row r="471" spans="1:30" ht="15" customHeight="1" x14ac:dyDescent="0.25">
      <c r="A471" s="171" t="s">
        <v>15</v>
      </c>
      <c r="B471" s="199"/>
      <c r="C471" s="186">
        <f>SUM(C468:C470)</f>
        <v>37697378.579999998</v>
      </c>
      <c r="D471" s="186">
        <f t="shared" ref="D471:W471" si="245">SUM(D468:D470)</f>
        <v>32231866.379999999</v>
      </c>
      <c r="E471" s="186">
        <f t="shared" si="245"/>
        <v>0</v>
      </c>
      <c r="F471" s="186">
        <f t="shared" si="245"/>
        <v>23254320.18</v>
      </c>
      <c r="G471" s="186">
        <f t="shared" si="245"/>
        <v>3901260.54</v>
      </c>
      <c r="H471" s="186">
        <f t="shared" si="245"/>
        <v>0</v>
      </c>
      <c r="I471" s="186">
        <f t="shared" si="245"/>
        <v>5076285.66</v>
      </c>
      <c r="J471" s="186">
        <f t="shared" si="245"/>
        <v>0</v>
      </c>
      <c r="K471" s="186">
        <f t="shared" si="245"/>
        <v>0</v>
      </c>
      <c r="L471" s="186">
        <f t="shared" si="245"/>
        <v>0</v>
      </c>
      <c r="M471" s="186">
        <f t="shared" si="245"/>
        <v>1200</v>
      </c>
      <c r="N471" s="186">
        <f t="shared" si="245"/>
        <v>5465512.2000000002</v>
      </c>
      <c r="O471" s="186">
        <f t="shared" si="245"/>
        <v>0</v>
      </c>
      <c r="P471" s="186">
        <f t="shared" si="245"/>
        <v>0</v>
      </c>
      <c r="Q471" s="186">
        <f t="shared" si="245"/>
        <v>0</v>
      </c>
      <c r="R471" s="186">
        <f t="shared" si="245"/>
        <v>0</v>
      </c>
      <c r="S471" s="186">
        <f t="shared" si="245"/>
        <v>0</v>
      </c>
      <c r="T471" s="352">
        <f t="shared" si="245"/>
        <v>0</v>
      </c>
      <c r="U471" s="186">
        <f t="shared" si="245"/>
        <v>0</v>
      </c>
      <c r="V471" s="186">
        <f t="shared" si="245"/>
        <v>0</v>
      </c>
      <c r="W471" s="186">
        <f t="shared" si="245"/>
        <v>0</v>
      </c>
      <c r="X471" s="186">
        <f>SUM(X468:X470)</f>
        <v>0</v>
      </c>
      <c r="Y471" s="186">
        <f>SUM(Y468:Y470)</f>
        <v>0</v>
      </c>
      <c r="Z471" s="302">
        <f>(C471-Y471)*0.0214</f>
        <v>806723.90161199996</v>
      </c>
      <c r="AA471" s="159"/>
      <c r="AB471" s="299"/>
      <c r="AD471" s="64"/>
    </row>
    <row r="472" spans="1:30" ht="15" customHeight="1" x14ac:dyDescent="0.25">
      <c r="A472" s="391" t="s">
        <v>758</v>
      </c>
      <c r="B472" s="214"/>
      <c r="C472" s="236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352"/>
      <c r="U472" s="186"/>
      <c r="V472" s="186"/>
      <c r="W472" s="186"/>
      <c r="X472" s="186"/>
      <c r="Y472" s="186"/>
      <c r="Z472" s="302"/>
      <c r="AA472" s="159"/>
      <c r="AB472" s="299"/>
      <c r="AD472" s="64"/>
    </row>
    <row r="473" spans="1:30" ht="15" customHeight="1" x14ac:dyDescent="0.25">
      <c r="A473" s="235">
        <f>A470+1</f>
        <v>306</v>
      </c>
      <c r="B473" s="261" t="s">
        <v>759</v>
      </c>
      <c r="C473" s="302">
        <f t="shared" ref="C473" si="246">D473+L473+N473+P473+R473+U473+W473+X473+Y473+K473+S473</f>
        <v>2266523.11</v>
      </c>
      <c r="D473" s="390">
        <f t="shared" ref="D473" si="247">E473+F473+G473+H473+I473</f>
        <v>0</v>
      </c>
      <c r="E473" s="186"/>
      <c r="F473" s="186"/>
      <c r="G473" s="186"/>
      <c r="H473" s="186"/>
      <c r="I473" s="186"/>
      <c r="J473" s="186"/>
      <c r="K473" s="186"/>
      <c r="L473" s="186"/>
      <c r="M473" s="186">
        <v>280</v>
      </c>
      <c r="N473" s="186">
        <v>2126502</v>
      </c>
      <c r="O473" s="186"/>
      <c r="P473" s="186"/>
      <c r="Q473" s="186"/>
      <c r="R473" s="186"/>
      <c r="S473" s="186"/>
      <c r="T473" s="352"/>
      <c r="U473" s="186"/>
      <c r="V473" s="186"/>
      <c r="W473" s="186"/>
      <c r="X473" s="186"/>
      <c r="Y473" s="317">
        <v>140021.10999999999</v>
      </c>
      <c r="Z473" s="302" t="s">
        <v>602</v>
      </c>
      <c r="AA473" s="159"/>
      <c r="AB473" s="299"/>
      <c r="AD473" s="64"/>
    </row>
    <row r="474" spans="1:30" ht="15" customHeight="1" x14ac:dyDescent="0.25">
      <c r="A474" s="171" t="s">
        <v>15</v>
      </c>
      <c r="B474" s="199"/>
      <c r="C474" s="186">
        <f>SUM(C473)</f>
        <v>2266523.11</v>
      </c>
      <c r="D474" s="186">
        <f t="shared" ref="D474:Y474" si="248">SUM(D473)</f>
        <v>0</v>
      </c>
      <c r="E474" s="186">
        <f t="shared" si="248"/>
        <v>0</v>
      </c>
      <c r="F474" s="186">
        <f t="shared" si="248"/>
        <v>0</v>
      </c>
      <c r="G474" s="186">
        <f t="shared" si="248"/>
        <v>0</v>
      </c>
      <c r="H474" s="186">
        <f t="shared" si="248"/>
        <v>0</v>
      </c>
      <c r="I474" s="186">
        <f t="shared" si="248"/>
        <v>0</v>
      </c>
      <c r="J474" s="186">
        <f t="shared" si="248"/>
        <v>0</v>
      </c>
      <c r="K474" s="186">
        <f t="shared" si="248"/>
        <v>0</v>
      </c>
      <c r="L474" s="186">
        <f t="shared" si="248"/>
        <v>0</v>
      </c>
      <c r="M474" s="186">
        <f t="shared" si="248"/>
        <v>280</v>
      </c>
      <c r="N474" s="186">
        <f t="shared" si="248"/>
        <v>2126502</v>
      </c>
      <c r="O474" s="186">
        <f t="shared" si="248"/>
        <v>0</v>
      </c>
      <c r="P474" s="186">
        <f t="shared" si="248"/>
        <v>0</v>
      </c>
      <c r="Q474" s="186">
        <f t="shared" si="248"/>
        <v>0</v>
      </c>
      <c r="R474" s="186">
        <f t="shared" si="248"/>
        <v>0</v>
      </c>
      <c r="S474" s="186">
        <f t="shared" si="248"/>
        <v>0</v>
      </c>
      <c r="T474" s="352">
        <f t="shared" si="248"/>
        <v>0</v>
      </c>
      <c r="U474" s="186">
        <f t="shared" si="248"/>
        <v>0</v>
      </c>
      <c r="V474" s="186">
        <f t="shared" si="248"/>
        <v>0</v>
      </c>
      <c r="W474" s="186">
        <f t="shared" si="248"/>
        <v>0</v>
      </c>
      <c r="X474" s="186">
        <f t="shared" si="248"/>
        <v>0</v>
      </c>
      <c r="Y474" s="186">
        <f t="shared" si="248"/>
        <v>140021.10999999999</v>
      </c>
      <c r="Z474" s="302">
        <f>(C474-Y474)*0.0214</f>
        <v>45507.142799999994</v>
      </c>
      <c r="AA474" s="159"/>
      <c r="AB474" s="299"/>
      <c r="AD474" s="64"/>
    </row>
    <row r="475" spans="1:30" ht="16.5" customHeight="1" x14ac:dyDescent="0.25">
      <c r="A475" s="391" t="s">
        <v>244</v>
      </c>
      <c r="B475" s="193"/>
      <c r="C475" s="38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367"/>
      <c r="U475" s="97"/>
      <c r="V475" s="97"/>
      <c r="W475" s="97"/>
      <c r="X475" s="97"/>
      <c r="Y475" s="201"/>
      <c r="Z475" s="201"/>
      <c r="AA475" s="9"/>
      <c r="AB475" s="20"/>
      <c r="AD475" s="64"/>
    </row>
    <row r="476" spans="1:30" ht="16.5" customHeight="1" x14ac:dyDescent="0.25">
      <c r="A476" s="115">
        <f>A473+1</f>
        <v>307</v>
      </c>
      <c r="B476" s="7" t="s">
        <v>242</v>
      </c>
      <c r="C476" s="302">
        <f t="shared" ref="C476:C477" si="249">D476+L476+N476+P476+R476+U476+W476+X476+Y476+K476+S476</f>
        <v>3881951.02</v>
      </c>
      <c r="D476" s="390">
        <f t="shared" ref="D476:D477" si="250">E476+F476+G476+H476+I476</f>
        <v>0</v>
      </c>
      <c r="E476" s="390">
        <v>0</v>
      </c>
      <c r="F476" s="390">
        <v>0</v>
      </c>
      <c r="G476" s="390">
        <v>0</v>
      </c>
      <c r="H476" s="390">
        <v>0</v>
      </c>
      <c r="I476" s="390">
        <v>0</v>
      </c>
      <c r="J476" s="390">
        <v>0</v>
      </c>
      <c r="K476" s="390"/>
      <c r="L476" s="390">
        <v>0</v>
      </c>
      <c r="M476" s="201">
        <v>700</v>
      </c>
      <c r="N476" s="201">
        <v>3881951.02</v>
      </c>
      <c r="O476" s="390">
        <v>0</v>
      </c>
      <c r="P476" s="390">
        <v>0</v>
      </c>
      <c r="Q476" s="390">
        <v>0</v>
      </c>
      <c r="R476" s="390">
        <v>0</v>
      </c>
      <c r="S476" s="390"/>
      <c r="T476" s="346">
        <v>0</v>
      </c>
      <c r="U476" s="390">
        <v>0</v>
      </c>
      <c r="V476" s="390">
        <v>0</v>
      </c>
      <c r="W476" s="390">
        <v>0</v>
      </c>
      <c r="X476" s="390">
        <v>0</v>
      </c>
      <c r="Y476" s="390"/>
      <c r="Z476" s="390"/>
      <c r="AA476" s="9"/>
      <c r="AB476" s="20" t="s">
        <v>294</v>
      </c>
      <c r="AD476" s="64"/>
    </row>
    <row r="477" spans="1:30" ht="16.5" customHeight="1" x14ac:dyDescent="0.25">
      <c r="A477" s="235">
        <f>A476+1</f>
        <v>308</v>
      </c>
      <c r="B477" s="7" t="s">
        <v>243</v>
      </c>
      <c r="C477" s="302">
        <f t="shared" si="249"/>
        <v>4150119</v>
      </c>
      <c r="D477" s="390">
        <f t="shared" si="250"/>
        <v>0</v>
      </c>
      <c r="E477" s="390">
        <v>0</v>
      </c>
      <c r="F477" s="390">
        <v>0</v>
      </c>
      <c r="G477" s="390">
        <v>0</v>
      </c>
      <c r="H477" s="390">
        <v>0</v>
      </c>
      <c r="I477" s="390">
        <v>0</v>
      </c>
      <c r="J477" s="390">
        <v>0</v>
      </c>
      <c r="K477" s="390"/>
      <c r="L477" s="390">
        <v>0</v>
      </c>
      <c r="M477" s="201">
        <v>822</v>
      </c>
      <c r="N477" s="201">
        <v>4150119</v>
      </c>
      <c r="O477" s="390">
        <v>0</v>
      </c>
      <c r="P477" s="390">
        <v>0</v>
      </c>
      <c r="Q477" s="390">
        <v>0</v>
      </c>
      <c r="R477" s="390">
        <v>0</v>
      </c>
      <c r="S477" s="390"/>
      <c r="T477" s="346">
        <v>0</v>
      </c>
      <c r="U477" s="390">
        <v>0</v>
      </c>
      <c r="V477" s="390">
        <v>0</v>
      </c>
      <c r="W477" s="390">
        <v>0</v>
      </c>
      <c r="X477" s="390">
        <v>0</v>
      </c>
      <c r="Y477" s="390"/>
      <c r="Z477" s="390"/>
      <c r="AA477" s="9"/>
      <c r="AB477" s="20" t="s">
        <v>294</v>
      </c>
      <c r="AD477" s="64"/>
    </row>
    <row r="478" spans="1:30" ht="30" customHeight="1" x14ac:dyDescent="0.25">
      <c r="A478" s="171" t="s">
        <v>15</v>
      </c>
      <c r="B478" s="199"/>
      <c r="C478" s="390">
        <f>SUM(C476:C477)</f>
        <v>8032070.0199999996</v>
      </c>
      <c r="D478" s="390">
        <f t="shared" ref="D478:Y478" si="251">SUM(D476:D477)</f>
        <v>0</v>
      </c>
      <c r="E478" s="390">
        <f t="shared" si="251"/>
        <v>0</v>
      </c>
      <c r="F478" s="390">
        <f t="shared" si="251"/>
        <v>0</v>
      </c>
      <c r="G478" s="390">
        <f t="shared" si="251"/>
        <v>0</v>
      </c>
      <c r="H478" s="390">
        <f t="shared" si="251"/>
        <v>0</v>
      </c>
      <c r="I478" s="390">
        <f t="shared" si="251"/>
        <v>0</v>
      </c>
      <c r="J478" s="390">
        <f t="shared" si="251"/>
        <v>0</v>
      </c>
      <c r="K478" s="390">
        <f t="shared" si="251"/>
        <v>0</v>
      </c>
      <c r="L478" s="390">
        <f t="shared" si="251"/>
        <v>0</v>
      </c>
      <c r="M478" s="390">
        <f t="shared" si="251"/>
        <v>1522</v>
      </c>
      <c r="N478" s="390">
        <f t="shared" si="251"/>
        <v>8032070.0199999996</v>
      </c>
      <c r="O478" s="390">
        <f t="shared" si="251"/>
        <v>0</v>
      </c>
      <c r="P478" s="390">
        <f t="shared" si="251"/>
        <v>0</v>
      </c>
      <c r="Q478" s="390">
        <f t="shared" si="251"/>
        <v>0</v>
      </c>
      <c r="R478" s="390">
        <f t="shared" si="251"/>
        <v>0</v>
      </c>
      <c r="S478" s="390"/>
      <c r="T478" s="346">
        <f t="shared" si="251"/>
        <v>0</v>
      </c>
      <c r="U478" s="390">
        <f t="shared" si="251"/>
        <v>0</v>
      </c>
      <c r="V478" s="390">
        <f t="shared" si="251"/>
        <v>0</v>
      </c>
      <c r="W478" s="390">
        <f t="shared" si="251"/>
        <v>0</v>
      </c>
      <c r="X478" s="390">
        <f t="shared" si="251"/>
        <v>0</v>
      </c>
      <c r="Y478" s="390">
        <f t="shared" si="251"/>
        <v>0</v>
      </c>
      <c r="Z478" s="302">
        <f>(C478-Y478)*0.0214</f>
        <v>171886.29842799998</v>
      </c>
      <c r="AA478" s="9"/>
      <c r="AB478" s="20"/>
      <c r="AC478" s="45"/>
      <c r="AD478" s="64"/>
    </row>
    <row r="479" spans="1:30" ht="21" customHeight="1" x14ac:dyDescent="0.25">
      <c r="A479" s="391" t="s">
        <v>45</v>
      </c>
      <c r="B479" s="193"/>
      <c r="C479" s="387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348"/>
      <c r="U479" s="201"/>
      <c r="V479" s="201"/>
      <c r="W479" s="201"/>
      <c r="X479" s="201"/>
      <c r="Y479" s="201"/>
      <c r="Z479" s="201"/>
      <c r="AA479" s="9"/>
      <c r="AB479" s="20"/>
    </row>
    <row r="480" spans="1:30" ht="16.5" customHeight="1" x14ac:dyDescent="0.25">
      <c r="A480" s="115">
        <f>A477+1</f>
        <v>309</v>
      </c>
      <c r="B480" s="287" t="s">
        <v>756</v>
      </c>
      <c r="C480" s="302">
        <f t="shared" ref="C480:C485" si="252">D480+L480+N480+P480+R480+U480+W480+X480+Y480+K480+S480</f>
        <v>2462717.8199999998</v>
      </c>
      <c r="D480" s="390">
        <f t="shared" ref="D480:D485" si="253">E480+F480+G480+H480+I480</f>
        <v>0</v>
      </c>
      <c r="E480" s="390"/>
      <c r="F480" s="390"/>
      <c r="G480" s="390"/>
      <c r="H480" s="201"/>
      <c r="I480" s="201"/>
      <c r="J480" s="201"/>
      <c r="K480" s="201"/>
      <c r="L480" s="201"/>
      <c r="M480" s="318">
        <v>548</v>
      </c>
      <c r="N480" s="318">
        <v>2462717.8199999998</v>
      </c>
      <c r="O480" s="201"/>
      <c r="P480" s="201"/>
      <c r="Q480" s="390"/>
      <c r="R480" s="390"/>
      <c r="S480" s="390"/>
      <c r="T480" s="348"/>
      <c r="U480" s="201"/>
      <c r="V480" s="201"/>
      <c r="W480" s="201"/>
      <c r="X480" s="390"/>
      <c r="Y480" s="390"/>
      <c r="Z480" s="390"/>
      <c r="AA480" s="9" t="s">
        <v>147</v>
      </c>
      <c r="AB480" s="20"/>
    </row>
    <row r="481" spans="1:32" x14ac:dyDescent="0.25">
      <c r="A481" s="235">
        <f>A480+1</f>
        <v>310</v>
      </c>
      <c r="B481" s="288" t="s">
        <v>248</v>
      </c>
      <c r="C481" s="302">
        <f t="shared" si="252"/>
        <v>13425014.58</v>
      </c>
      <c r="D481" s="390">
        <f t="shared" si="253"/>
        <v>10867888.5</v>
      </c>
      <c r="E481" s="390"/>
      <c r="F481" s="302">
        <v>10867888.5</v>
      </c>
      <c r="G481" s="390"/>
      <c r="H481" s="390"/>
      <c r="I481" s="390"/>
      <c r="J481" s="390"/>
      <c r="K481" s="390"/>
      <c r="L481" s="390"/>
      <c r="M481" s="224">
        <v>1450</v>
      </c>
      <c r="N481" s="224">
        <v>2557126.08</v>
      </c>
      <c r="O481" s="390"/>
      <c r="P481" s="390"/>
      <c r="Q481" s="224"/>
      <c r="R481" s="224"/>
      <c r="S481" s="224"/>
      <c r="T481" s="348"/>
      <c r="U481" s="390"/>
      <c r="V481" s="390"/>
      <c r="W481" s="201"/>
      <c r="X481" s="302"/>
      <c r="Y481" s="390"/>
      <c r="Z481" s="390"/>
      <c r="AA481" s="390"/>
      <c r="AB481" s="9" t="s">
        <v>246</v>
      </c>
      <c r="AC481" s="11" t="s">
        <v>311</v>
      </c>
      <c r="AD481" s="64"/>
    </row>
    <row r="482" spans="1:32" ht="20.25" customHeight="1" x14ac:dyDescent="0.25">
      <c r="A482" s="235">
        <f>A481+1</f>
        <v>311</v>
      </c>
      <c r="B482" s="288" t="s">
        <v>249</v>
      </c>
      <c r="C482" s="302">
        <f t="shared" si="252"/>
        <v>26729672.98</v>
      </c>
      <c r="D482" s="390">
        <f t="shared" si="253"/>
        <v>9404257.8000000007</v>
      </c>
      <c r="E482" s="397"/>
      <c r="F482" s="302">
        <v>7338562.7800000003</v>
      </c>
      <c r="G482" s="302">
        <v>2065695.02</v>
      </c>
      <c r="H482" s="302"/>
      <c r="I482" s="302"/>
      <c r="J482" s="302"/>
      <c r="K482" s="302"/>
      <c r="L482" s="302"/>
      <c r="M482" s="302"/>
      <c r="N482" s="302"/>
      <c r="O482" s="302"/>
      <c r="P482" s="302"/>
      <c r="Q482" s="224">
        <v>3652</v>
      </c>
      <c r="R482" s="224">
        <v>14978932.98</v>
      </c>
      <c r="S482" s="302">
        <v>2346482.2000000002</v>
      </c>
      <c r="T482" s="344"/>
      <c r="U482" s="397"/>
      <c r="V482" s="397"/>
      <c r="W482" s="397"/>
      <c r="X482" s="397"/>
      <c r="Y482" s="302"/>
      <c r="Z482" s="302"/>
      <c r="AA482" s="9" t="s">
        <v>245</v>
      </c>
      <c r="AB482" s="20" t="s">
        <v>312</v>
      </c>
      <c r="AC482" s="45"/>
      <c r="AD482" s="64"/>
    </row>
    <row r="483" spans="1:32" ht="20.25" customHeight="1" x14ac:dyDescent="0.25">
      <c r="A483" s="235">
        <f t="shared" ref="A483:A485" si="254">A482+1</f>
        <v>312</v>
      </c>
      <c r="B483" s="288" t="s">
        <v>757</v>
      </c>
      <c r="C483" s="302">
        <f t="shared" si="252"/>
        <v>48835444.119999997</v>
      </c>
      <c r="D483" s="390">
        <f t="shared" si="253"/>
        <v>0</v>
      </c>
      <c r="E483" s="397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>
        <v>4129</v>
      </c>
      <c r="R483" s="302">
        <v>45825706.5</v>
      </c>
      <c r="S483" s="302">
        <v>3009737.62</v>
      </c>
      <c r="T483" s="344"/>
      <c r="U483" s="397"/>
      <c r="V483" s="397"/>
      <c r="W483" s="397"/>
      <c r="X483" s="368"/>
      <c r="Y483" s="302"/>
      <c r="Z483" s="181"/>
      <c r="AA483" s="9"/>
      <c r="AB483" s="20"/>
      <c r="AC483" s="45"/>
      <c r="AD483" s="64"/>
    </row>
    <row r="484" spans="1:32" ht="18" customHeight="1" x14ac:dyDescent="0.25">
      <c r="A484" s="235">
        <f t="shared" si="254"/>
        <v>313</v>
      </c>
      <c r="B484" s="275" t="s">
        <v>500</v>
      </c>
      <c r="C484" s="302">
        <f t="shared" si="252"/>
        <v>4287295.2</v>
      </c>
      <c r="D484" s="390">
        <f t="shared" si="253"/>
        <v>0</v>
      </c>
      <c r="E484" s="390"/>
      <c r="F484" s="390"/>
      <c r="G484" s="390"/>
      <c r="H484" s="390"/>
      <c r="I484" s="390"/>
      <c r="J484" s="390"/>
      <c r="K484" s="390"/>
      <c r="L484" s="369"/>
      <c r="M484" s="369">
        <v>770</v>
      </c>
      <c r="N484" s="390">
        <v>4287295.2</v>
      </c>
      <c r="O484" s="390"/>
      <c r="P484" s="369"/>
      <c r="Q484" s="369"/>
      <c r="R484" s="390"/>
      <c r="S484" s="390"/>
      <c r="T484" s="346"/>
      <c r="U484" s="390"/>
      <c r="V484" s="201"/>
      <c r="W484" s="302"/>
      <c r="X484" s="45"/>
      <c r="Y484" s="390"/>
      <c r="Z484" s="21"/>
      <c r="AA484" s="9"/>
      <c r="AB484" s="20" t="s">
        <v>502</v>
      </c>
      <c r="AC484" s="45"/>
      <c r="AD484" s="64"/>
    </row>
    <row r="485" spans="1:32" ht="25.5" x14ac:dyDescent="0.25">
      <c r="A485" s="235">
        <f t="shared" si="254"/>
        <v>314</v>
      </c>
      <c r="B485" s="288" t="s">
        <v>250</v>
      </c>
      <c r="C485" s="302">
        <f t="shared" si="252"/>
        <v>2079027.84</v>
      </c>
      <c r="D485" s="390">
        <f t="shared" si="253"/>
        <v>2079027.84</v>
      </c>
      <c r="E485" s="186"/>
      <c r="F485" s="186"/>
      <c r="G485" s="302">
        <v>2079027.84</v>
      </c>
      <c r="H485" s="186"/>
      <c r="I485" s="186"/>
      <c r="J485" s="186"/>
      <c r="K485" s="186"/>
      <c r="L485" s="186"/>
      <c r="M485" s="186"/>
      <c r="N485" s="186"/>
      <c r="O485" s="186"/>
      <c r="P485" s="186"/>
      <c r="Q485" s="186"/>
      <c r="R485" s="186"/>
      <c r="S485" s="186"/>
      <c r="T485" s="352"/>
      <c r="U485" s="186"/>
      <c r="V485" s="186"/>
      <c r="W485" s="186"/>
      <c r="X485" s="186"/>
      <c r="Y485" s="302"/>
      <c r="Z485" s="302"/>
      <c r="AA485" s="159" t="s">
        <v>247</v>
      </c>
      <c r="AB485" s="299" t="s">
        <v>358</v>
      </c>
      <c r="AD485" s="64"/>
    </row>
    <row r="486" spans="1:32" ht="21" customHeight="1" x14ac:dyDescent="0.25">
      <c r="A486" s="171" t="s">
        <v>15</v>
      </c>
      <c r="B486" s="199"/>
      <c r="C486" s="390">
        <f t="shared" ref="C486:Y486" si="255">SUM(C480:C485)</f>
        <v>97819172.540000007</v>
      </c>
      <c r="D486" s="390">
        <f t="shared" si="255"/>
        <v>22351174.140000001</v>
      </c>
      <c r="E486" s="390">
        <f t="shared" si="255"/>
        <v>0</v>
      </c>
      <c r="F486" s="390">
        <f t="shared" si="255"/>
        <v>18206451.280000001</v>
      </c>
      <c r="G486" s="390">
        <f t="shared" si="255"/>
        <v>4144722.8600000003</v>
      </c>
      <c r="H486" s="390">
        <f t="shared" si="255"/>
        <v>0</v>
      </c>
      <c r="I486" s="390">
        <f t="shared" si="255"/>
        <v>0</v>
      </c>
      <c r="J486" s="390">
        <f t="shared" si="255"/>
        <v>0</v>
      </c>
      <c r="K486" s="390">
        <f t="shared" si="255"/>
        <v>0</v>
      </c>
      <c r="L486" s="390">
        <f t="shared" si="255"/>
        <v>0</v>
      </c>
      <c r="M486" s="390">
        <f t="shared" si="255"/>
        <v>2768</v>
      </c>
      <c r="N486" s="390">
        <f t="shared" si="255"/>
        <v>9307139.1000000015</v>
      </c>
      <c r="O486" s="390">
        <f t="shared" si="255"/>
        <v>0</v>
      </c>
      <c r="P486" s="390">
        <f t="shared" si="255"/>
        <v>0</v>
      </c>
      <c r="Q486" s="390">
        <f t="shared" si="255"/>
        <v>7781</v>
      </c>
      <c r="R486" s="390">
        <f t="shared" si="255"/>
        <v>60804639.480000004</v>
      </c>
      <c r="S486" s="390">
        <f t="shared" si="255"/>
        <v>5356219.82</v>
      </c>
      <c r="T486" s="346">
        <f t="shared" si="255"/>
        <v>0</v>
      </c>
      <c r="U486" s="390">
        <f t="shared" si="255"/>
        <v>0</v>
      </c>
      <c r="V486" s="390">
        <f t="shared" si="255"/>
        <v>0</v>
      </c>
      <c r="W486" s="390">
        <f t="shared" si="255"/>
        <v>0</v>
      </c>
      <c r="X486" s="390">
        <f t="shared" si="255"/>
        <v>0</v>
      </c>
      <c r="Y486" s="390">
        <f t="shared" si="255"/>
        <v>0</v>
      </c>
      <c r="Z486" s="302">
        <f>(C486-Y486)*0.0214</f>
        <v>2093330.292356</v>
      </c>
      <c r="AA486" s="9"/>
      <c r="AB486" s="20"/>
      <c r="AC486" s="45"/>
      <c r="AF486" s="46"/>
    </row>
    <row r="487" spans="1:32" ht="21" customHeight="1" x14ac:dyDescent="0.25">
      <c r="A487" s="391" t="s">
        <v>46</v>
      </c>
      <c r="B487" s="194"/>
      <c r="C487" s="201">
        <f>C486+C478+C471+C474</f>
        <v>145815144.25</v>
      </c>
      <c r="D487" s="201">
        <f t="shared" ref="D487:Y487" si="256">D486+D478+D471</f>
        <v>54583040.519999996</v>
      </c>
      <c r="E487" s="201">
        <f t="shared" si="256"/>
        <v>0</v>
      </c>
      <c r="F487" s="201">
        <f t="shared" si="256"/>
        <v>41460771.460000001</v>
      </c>
      <c r="G487" s="201">
        <f t="shared" si="256"/>
        <v>8045983.4000000004</v>
      </c>
      <c r="H487" s="201">
        <f t="shared" si="256"/>
        <v>0</v>
      </c>
      <c r="I487" s="201">
        <f t="shared" si="256"/>
        <v>5076285.66</v>
      </c>
      <c r="J487" s="201">
        <f t="shared" si="256"/>
        <v>0</v>
      </c>
      <c r="K487" s="201">
        <f t="shared" si="256"/>
        <v>0</v>
      </c>
      <c r="L487" s="201">
        <f t="shared" si="256"/>
        <v>0</v>
      </c>
      <c r="M487" s="201">
        <f t="shared" si="256"/>
        <v>5490</v>
      </c>
      <c r="N487" s="201">
        <f t="shared" si="256"/>
        <v>22804721.32</v>
      </c>
      <c r="O487" s="201">
        <f t="shared" si="256"/>
        <v>0</v>
      </c>
      <c r="P487" s="201">
        <f t="shared" si="256"/>
        <v>0</v>
      </c>
      <c r="Q487" s="201">
        <f t="shared" si="256"/>
        <v>7781</v>
      </c>
      <c r="R487" s="201">
        <f t="shared" si="256"/>
        <v>60804639.480000004</v>
      </c>
      <c r="S487" s="201">
        <f t="shared" si="256"/>
        <v>5356219.82</v>
      </c>
      <c r="T487" s="348">
        <f t="shared" si="256"/>
        <v>0</v>
      </c>
      <c r="U487" s="201">
        <f t="shared" si="256"/>
        <v>0</v>
      </c>
      <c r="V487" s="201">
        <f t="shared" si="256"/>
        <v>0</v>
      </c>
      <c r="W487" s="201">
        <f t="shared" si="256"/>
        <v>0</v>
      </c>
      <c r="X487" s="201">
        <f t="shared" si="256"/>
        <v>0</v>
      </c>
      <c r="Y487" s="201">
        <f t="shared" si="256"/>
        <v>0</v>
      </c>
      <c r="Z487" s="302">
        <f>(C487-Y487)*0.0214</f>
        <v>3120444.0869499999</v>
      </c>
      <c r="AA487" s="9"/>
      <c r="AB487" s="20"/>
      <c r="AC487" s="6"/>
    </row>
    <row r="488" spans="1:32" ht="18.75" customHeight="1" x14ac:dyDescent="0.25">
      <c r="A488" s="391" t="s">
        <v>47</v>
      </c>
      <c r="B488" s="193"/>
      <c r="C488" s="386"/>
      <c r="D488" s="386"/>
      <c r="E488" s="386"/>
      <c r="F488" s="386"/>
      <c r="G488" s="386"/>
      <c r="H488" s="386"/>
      <c r="I488" s="386"/>
      <c r="J488" s="386"/>
      <c r="K488" s="386"/>
      <c r="L488" s="386"/>
      <c r="M488" s="386"/>
      <c r="N488" s="386"/>
      <c r="O488" s="386"/>
      <c r="P488" s="386"/>
      <c r="Q488" s="386"/>
      <c r="R488" s="386"/>
      <c r="S488" s="386"/>
      <c r="T488" s="350"/>
      <c r="U488" s="386"/>
      <c r="V488" s="386"/>
      <c r="W488" s="386"/>
      <c r="X488" s="386"/>
      <c r="Y488" s="387"/>
      <c r="Z488" s="397"/>
      <c r="AA488" s="20"/>
      <c r="AB488" s="20"/>
    </row>
    <row r="489" spans="1:32" ht="18.75" customHeight="1" x14ac:dyDescent="0.25">
      <c r="A489" s="239" t="s">
        <v>409</v>
      </c>
      <c r="B489" s="215"/>
      <c r="C489" s="392"/>
      <c r="D489" s="397"/>
      <c r="E489" s="397"/>
      <c r="F489" s="397"/>
      <c r="G489" s="397"/>
      <c r="H489" s="397"/>
      <c r="I489" s="397"/>
      <c r="J489" s="397"/>
      <c r="K489" s="397"/>
      <c r="L489" s="302"/>
      <c r="M489" s="302"/>
      <c r="N489" s="302"/>
      <c r="O489" s="302"/>
      <c r="P489" s="302"/>
      <c r="Q489" s="302"/>
      <c r="R489" s="302"/>
      <c r="S489" s="302"/>
      <c r="T489" s="345"/>
      <c r="U489" s="302"/>
      <c r="V489" s="302"/>
      <c r="W489" s="302"/>
      <c r="X489" s="302"/>
      <c r="Y489" s="397"/>
      <c r="Z489" s="397"/>
      <c r="AA489" s="20"/>
      <c r="AB489" s="20"/>
    </row>
    <row r="490" spans="1:32" ht="18.75" customHeight="1" x14ac:dyDescent="0.25">
      <c r="A490" s="115">
        <f>A485+1</f>
        <v>315</v>
      </c>
      <c r="B490" s="289" t="s">
        <v>410</v>
      </c>
      <c r="C490" s="302">
        <f t="shared" ref="C490:C491" si="257">D490+L490+N490+P490+R490+U490+W490+X490+Y490+K490+S490</f>
        <v>8619759.75</v>
      </c>
      <c r="D490" s="390">
        <f t="shared" ref="D490:D491" si="258">E490+F490+G490+H490+I490</f>
        <v>0</v>
      </c>
      <c r="E490" s="397"/>
      <c r="F490" s="397"/>
      <c r="G490" s="397"/>
      <c r="H490" s="397"/>
      <c r="I490" s="397"/>
      <c r="J490" s="397"/>
      <c r="K490" s="397"/>
      <c r="L490" s="302"/>
      <c r="M490" s="302">
        <v>180</v>
      </c>
      <c r="N490" s="302">
        <v>2811816</v>
      </c>
      <c r="O490" s="302"/>
      <c r="P490" s="302"/>
      <c r="Q490" s="302"/>
      <c r="R490" s="302"/>
      <c r="S490" s="302"/>
      <c r="T490" s="345">
        <v>100</v>
      </c>
      <c r="U490" s="302">
        <v>5807943.75</v>
      </c>
      <c r="V490" s="302"/>
      <c r="W490" s="302"/>
      <c r="X490" s="302"/>
      <c r="Y490" s="302"/>
      <c r="Z490" s="397"/>
      <c r="AA490" s="20" t="s">
        <v>411</v>
      </c>
      <c r="AB490" s="20" t="s">
        <v>411</v>
      </c>
    </row>
    <row r="491" spans="1:32" ht="18.75" customHeight="1" x14ac:dyDescent="0.25">
      <c r="A491" s="235">
        <f>A490+1</f>
        <v>316</v>
      </c>
      <c r="B491" s="289" t="s">
        <v>412</v>
      </c>
      <c r="C491" s="302">
        <f t="shared" si="257"/>
        <v>11070182.970000001</v>
      </c>
      <c r="D491" s="390">
        <f t="shared" si="258"/>
        <v>11070182.970000001</v>
      </c>
      <c r="E491" s="397"/>
      <c r="F491" s="397">
        <v>11070182.970000001</v>
      </c>
      <c r="G491" s="397"/>
      <c r="H491" s="397"/>
      <c r="I491" s="397"/>
      <c r="J491" s="397"/>
      <c r="K491" s="397"/>
      <c r="L491" s="397"/>
      <c r="M491" s="397"/>
      <c r="N491" s="397"/>
      <c r="O491" s="397"/>
      <c r="P491" s="397"/>
      <c r="Q491" s="397"/>
      <c r="R491" s="397"/>
      <c r="S491" s="397"/>
      <c r="T491" s="344"/>
      <c r="U491" s="397"/>
      <c r="V491" s="397"/>
      <c r="W491" s="397"/>
      <c r="X491" s="397"/>
      <c r="Y491" s="302"/>
      <c r="Z491" s="397"/>
      <c r="AA491" s="20" t="s">
        <v>413</v>
      </c>
      <c r="AB491" s="20" t="s">
        <v>413</v>
      </c>
    </row>
    <row r="492" spans="1:32" ht="21" customHeight="1" x14ac:dyDescent="0.25">
      <c r="A492" s="401" t="s">
        <v>15</v>
      </c>
      <c r="B492" s="303"/>
      <c r="C492" s="390">
        <f>SUM(C490:C491)</f>
        <v>19689942.719999999</v>
      </c>
      <c r="D492" s="390">
        <f t="shared" ref="D492:Y492" si="259">SUM(D490:D491)</f>
        <v>11070182.970000001</v>
      </c>
      <c r="E492" s="390">
        <f t="shared" si="259"/>
        <v>0</v>
      </c>
      <c r="F492" s="390">
        <f t="shared" si="259"/>
        <v>11070182.970000001</v>
      </c>
      <c r="G492" s="390">
        <f t="shared" si="259"/>
        <v>0</v>
      </c>
      <c r="H492" s="390">
        <f t="shared" si="259"/>
        <v>0</v>
      </c>
      <c r="I492" s="390">
        <f t="shared" si="259"/>
        <v>0</v>
      </c>
      <c r="J492" s="390">
        <f t="shared" si="259"/>
        <v>0</v>
      </c>
      <c r="K492" s="390">
        <f t="shared" si="259"/>
        <v>0</v>
      </c>
      <c r="L492" s="390">
        <f t="shared" si="259"/>
        <v>0</v>
      </c>
      <c r="M492" s="390">
        <f t="shared" si="259"/>
        <v>180</v>
      </c>
      <c r="N492" s="390">
        <f t="shared" si="259"/>
        <v>2811816</v>
      </c>
      <c r="O492" s="390">
        <f t="shared" si="259"/>
        <v>0</v>
      </c>
      <c r="P492" s="390">
        <f t="shared" si="259"/>
        <v>0</v>
      </c>
      <c r="Q492" s="390">
        <f t="shared" si="259"/>
        <v>0</v>
      </c>
      <c r="R492" s="390">
        <f t="shared" si="259"/>
        <v>0</v>
      </c>
      <c r="S492" s="390">
        <f t="shared" si="259"/>
        <v>0</v>
      </c>
      <c r="T492" s="346">
        <f t="shared" si="259"/>
        <v>100</v>
      </c>
      <c r="U492" s="390">
        <f t="shared" si="259"/>
        <v>5807943.75</v>
      </c>
      <c r="V492" s="390">
        <f t="shared" si="259"/>
        <v>0</v>
      </c>
      <c r="W492" s="390">
        <f t="shared" si="259"/>
        <v>0</v>
      </c>
      <c r="X492" s="390">
        <f t="shared" si="259"/>
        <v>0</v>
      </c>
      <c r="Y492" s="390">
        <f t="shared" si="259"/>
        <v>0</v>
      </c>
      <c r="Z492" s="302">
        <f>(C492-Y492)*0.0214</f>
        <v>421364.77420799993</v>
      </c>
      <c r="AA492" s="20"/>
      <c r="AB492" s="20"/>
      <c r="AC492" s="45"/>
      <c r="AF492" s="46"/>
    </row>
    <row r="493" spans="1:32" ht="18.75" customHeight="1" x14ac:dyDescent="0.25">
      <c r="A493" s="239" t="s">
        <v>48</v>
      </c>
      <c r="B493" s="215"/>
      <c r="C493" s="392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348"/>
      <c r="U493" s="201"/>
      <c r="V493" s="201"/>
      <c r="W493" s="201"/>
      <c r="X493" s="201"/>
      <c r="Y493" s="201"/>
      <c r="Z493" s="201"/>
      <c r="AA493" s="20"/>
      <c r="AB493" s="20"/>
    </row>
    <row r="494" spans="1:32" ht="21" customHeight="1" x14ac:dyDescent="0.25">
      <c r="A494" s="115">
        <f>A491+1</f>
        <v>317</v>
      </c>
      <c r="B494" s="157" t="s">
        <v>414</v>
      </c>
      <c r="C494" s="302">
        <f t="shared" ref="C494:C496" si="260">D494+L494+N494+P494+R494+U494+W494+X494+Y494+K494+S494</f>
        <v>2210299.8015000001</v>
      </c>
      <c r="D494" s="390">
        <f t="shared" ref="D494:D496" si="261">E494+F494+G494+H494+I494</f>
        <v>204713.46</v>
      </c>
      <c r="E494" s="390"/>
      <c r="F494" s="390"/>
      <c r="G494" s="390">
        <v>204713.46</v>
      </c>
      <c r="H494" s="390"/>
      <c r="I494" s="390"/>
      <c r="J494" s="390"/>
      <c r="K494" s="390"/>
      <c r="L494" s="390"/>
      <c r="M494" s="390">
        <v>342.37</v>
      </c>
      <c r="N494" s="390">
        <v>2005586.3415000001</v>
      </c>
      <c r="O494" s="390"/>
      <c r="P494" s="390"/>
      <c r="Q494" s="390"/>
      <c r="R494" s="390"/>
      <c r="S494" s="390"/>
      <c r="T494" s="346"/>
      <c r="U494" s="390"/>
      <c r="V494" s="390"/>
      <c r="W494" s="390"/>
      <c r="X494" s="390"/>
      <c r="Y494" s="390"/>
      <c r="Z494" s="390"/>
      <c r="AA494" s="20"/>
      <c r="AB494" s="20" t="s">
        <v>415</v>
      </c>
      <c r="AC494" s="45"/>
      <c r="AF494" s="46"/>
    </row>
    <row r="495" spans="1:32" ht="18.75" customHeight="1" x14ac:dyDescent="0.25">
      <c r="A495" s="235">
        <f>A494+1</f>
        <v>318</v>
      </c>
      <c r="B495" s="157" t="s">
        <v>416</v>
      </c>
      <c r="C495" s="302">
        <f t="shared" si="260"/>
        <v>6372357.0100000007</v>
      </c>
      <c r="D495" s="390">
        <f t="shared" si="261"/>
        <v>0</v>
      </c>
      <c r="E495" s="390"/>
      <c r="F495" s="390"/>
      <c r="G495" s="390"/>
      <c r="H495" s="390"/>
      <c r="I495" s="390"/>
      <c r="J495" s="390"/>
      <c r="K495" s="390"/>
      <c r="L495" s="390"/>
      <c r="M495" s="390">
        <v>491.66</v>
      </c>
      <c r="N495" s="390">
        <v>6133273.6500000004</v>
      </c>
      <c r="O495" s="390"/>
      <c r="P495" s="390"/>
      <c r="Q495" s="390"/>
      <c r="R495" s="390"/>
      <c r="S495" s="390"/>
      <c r="T495" s="346"/>
      <c r="U495" s="390"/>
      <c r="V495" s="390"/>
      <c r="W495" s="390"/>
      <c r="X495" s="390"/>
      <c r="Y495" s="390">
        <v>239083.36</v>
      </c>
      <c r="Z495" s="390" t="s">
        <v>197</v>
      </c>
      <c r="AA495" s="20"/>
      <c r="AB495" s="20" t="s">
        <v>90</v>
      </c>
      <c r="AC495" s="45"/>
      <c r="AF495" s="46"/>
    </row>
    <row r="496" spans="1:32" ht="18.75" customHeight="1" x14ac:dyDescent="0.25">
      <c r="A496" s="115">
        <f t="shared" ref="A496" si="262">A495+1</f>
        <v>319</v>
      </c>
      <c r="B496" s="157" t="s">
        <v>417</v>
      </c>
      <c r="C496" s="302">
        <f t="shared" si="260"/>
        <v>2880119.6970000002</v>
      </c>
      <c r="D496" s="390">
        <f t="shared" si="261"/>
        <v>0</v>
      </c>
      <c r="E496" s="390"/>
      <c r="F496" s="390"/>
      <c r="G496" s="390"/>
      <c r="H496" s="390"/>
      <c r="I496" s="390"/>
      <c r="J496" s="390"/>
      <c r="K496" s="390"/>
      <c r="L496" s="390"/>
      <c r="M496" s="390">
        <v>491.66</v>
      </c>
      <c r="N496" s="390">
        <v>2880119.6970000002</v>
      </c>
      <c r="O496" s="390"/>
      <c r="P496" s="390"/>
      <c r="Q496" s="390"/>
      <c r="R496" s="390"/>
      <c r="S496" s="390"/>
      <c r="T496" s="346"/>
      <c r="U496" s="390"/>
      <c r="V496" s="390"/>
      <c r="W496" s="390"/>
      <c r="X496" s="390"/>
      <c r="Y496" s="390"/>
      <c r="Z496" s="390"/>
      <c r="AA496" s="20"/>
      <c r="AB496" s="20" t="s">
        <v>90</v>
      </c>
      <c r="AC496" s="45"/>
      <c r="AF496" s="46"/>
    </row>
    <row r="497" spans="1:39" ht="18.75" customHeight="1" x14ac:dyDescent="0.25">
      <c r="A497" s="171" t="s">
        <v>15</v>
      </c>
      <c r="B497" s="199"/>
      <c r="C497" s="302">
        <f t="shared" ref="C497:R497" si="263">SUM(C494:C496)</f>
        <v>11462776.508500002</v>
      </c>
      <c r="D497" s="302">
        <f t="shared" si="263"/>
        <v>204713.46</v>
      </c>
      <c r="E497" s="302">
        <f t="shared" si="263"/>
        <v>0</v>
      </c>
      <c r="F497" s="302">
        <f t="shared" si="263"/>
        <v>0</v>
      </c>
      <c r="G497" s="302">
        <f t="shared" si="263"/>
        <v>204713.46</v>
      </c>
      <c r="H497" s="302">
        <f t="shared" si="263"/>
        <v>0</v>
      </c>
      <c r="I497" s="302">
        <f t="shared" si="263"/>
        <v>0</v>
      </c>
      <c r="J497" s="302">
        <f t="shared" si="263"/>
        <v>0</v>
      </c>
      <c r="K497" s="302">
        <f t="shared" si="263"/>
        <v>0</v>
      </c>
      <c r="L497" s="302">
        <f t="shared" si="263"/>
        <v>0</v>
      </c>
      <c r="M497" s="302">
        <f t="shared" si="263"/>
        <v>1325.69</v>
      </c>
      <c r="N497" s="302">
        <f t="shared" si="263"/>
        <v>11018979.6885</v>
      </c>
      <c r="O497" s="302">
        <f t="shared" si="263"/>
        <v>0</v>
      </c>
      <c r="P497" s="302">
        <f t="shared" si="263"/>
        <v>0</v>
      </c>
      <c r="Q497" s="302">
        <f t="shared" si="263"/>
        <v>0</v>
      </c>
      <c r="R497" s="302">
        <f t="shared" si="263"/>
        <v>0</v>
      </c>
      <c r="S497" s="302"/>
      <c r="T497" s="345">
        <f t="shared" ref="T497:Y497" si="264">SUM(T494:T496)</f>
        <v>0</v>
      </c>
      <c r="U497" s="302">
        <f t="shared" si="264"/>
        <v>0</v>
      </c>
      <c r="V497" s="302">
        <f t="shared" si="264"/>
        <v>0</v>
      </c>
      <c r="W497" s="302">
        <f t="shared" si="264"/>
        <v>0</v>
      </c>
      <c r="X497" s="302">
        <f t="shared" si="264"/>
        <v>0</v>
      </c>
      <c r="Y497" s="302">
        <f t="shared" si="264"/>
        <v>239083.36</v>
      </c>
      <c r="Z497" s="302">
        <f>(C497-Y497)*0.0214</f>
        <v>240187.03337790005</v>
      </c>
      <c r="AA497" s="302">
        <f>SUM(AA494:AA496)</f>
        <v>0</v>
      </c>
      <c r="AB497" s="302">
        <f>SUM(AB494:AB496)</f>
        <v>0</v>
      </c>
    </row>
    <row r="498" spans="1:39" ht="18.75" customHeight="1" x14ac:dyDescent="0.25">
      <c r="A498" s="391" t="s">
        <v>761</v>
      </c>
      <c r="B498" s="214"/>
      <c r="C498" s="196"/>
      <c r="D498" s="302"/>
      <c r="E498" s="302"/>
      <c r="F498" s="302"/>
      <c r="G498" s="302"/>
      <c r="H498" s="302"/>
      <c r="I498" s="302"/>
      <c r="J498" s="302"/>
      <c r="K498" s="302"/>
      <c r="L498" s="302"/>
      <c r="M498" s="302"/>
      <c r="N498" s="302"/>
      <c r="O498" s="302"/>
      <c r="P498" s="302"/>
      <c r="Q498" s="302"/>
      <c r="R498" s="302"/>
      <c r="S498" s="302"/>
      <c r="T498" s="345"/>
      <c r="U498" s="302"/>
      <c r="V498" s="302"/>
      <c r="W498" s="302"/>
      <c r="X498" s="302"/>
      <c r="Y498" s="302"/>
      <c r="Z498" s="302"/>
      <c r="AA498" s="302"/>
      <c r="AB498" s="302"/>
    </row>
    <row r="499" spans="1:39" ht="18.75" customHeight="1" x14ac:dyDescent="0.25">
      <c r="A499" s="115">
        <f>A496+1</f>
        <v>320</v>
      </c>
      <c r="B499" s="261" t="s">
        <v>762</v>
      </c>
      <c r="C499" s="302">
        <f t="shared" ref="C499:C500" si="265">D499+L499+N499+P499+R499+U499+W499+X499+Y499+K499+S499</f>
        <v>1258533.1500000001</v>
      </c>
      <c r="D499" s="390">
        <f t="shared" ref="D499:D500" si="266">E499+F499+G499+H499+I499</f>
        <v>1258533.1500000001</v>
      </c>
      <c r="E499" s="302">
        <v>1258533.1500000001</v>
      </c>
      <c r="F499" s="302"/>
      <c r="G499" s="302"/>
      <c r="H499" s="302"/>
      <c r="I499" s="302"/>
      <c r="J499" s="302"/>
      <c r="K499" s="302"/>
      <c r="L499" s="302"/>
      <c r="M499" s="302"/>
      <c r="N499" s="302"/>
      <c r="O499" s="302"/>
      <c r="P499" s="302"/>
      <c r="Q499" s="302"/>
      <c r="R499" s="302"/>
      <c r="S499" s="302"/>
      <c r="T499" s="345"/>
      <c r="U499" s="302"/>
      <c r="V499" s="302"/>
      <c r="W499" s="302"/>
      <c r="X499" s="302"/>
      <c r="Y499" s="302"/>
      <c r="Z499" s="302"/>
      <c r="AA499" s="302"/>
      <c r="AB499" s="302"/>
    </row>
    <row r="500" spans="1:39" ht="18.75" customHeight="1" x14ac:dyDescent="0.25">
      <c r="A500" s="235">
        <f>A499+1</f>
        <v>321</v>
      </c>
      <c r="B500" s="261" t="s">
        <v>763</v>
      </c>
      <c r="C500" s="302">
        <f t="shared" si="265"/>
        <v>1289277.1500000001</v>
      </c>
      <c r="D500" s="390">
        <f t="shared" si="266"/>
        <v>1289277.1500000001</v>
      </c>
      <c r="E500" s="302">
        <v>1289277.1500000001</v>
      </c>
      <c r="F500" s="302"/>
      <c r="G500" s="302"/>
      <c r="H500" s="302"/>
      <c r="I500" s="302"/>
      <c r="J500" s="302"/>
      <c r="K500" s="302"/>
      <c r="L500" s="302"/>
      <c r="M500" s="302"/>
      <c r="N500" s="302"/>
      <c r="O500" s="302"/>
      <c r="P500" s="302"/>
      <c r="Q500" s="302"/>
      <c r="R500" s="302"/>
      <c r="S500" s="302"/>
      <c r="T500" s="345"/>
      <c r="U500" s="302"/>
      <c r="V500" s="302"/>
      <c r="W500" s="302"/>
      <c r="X500" s="302"/>
      <c r="Y500" s="302"/>
      <c r="Z500" s="302"/>
      <c r="AA500" s="302"/>
      <c r="AB500" s="302"/>
    </row>
    <row r="501" spans="1:39" ht="18.75" customHeight="1" x14ac:dyDescent="0.25">
      <c r="A501" s="171" t="s">
        <v>15</v>
      </c>
      <c r="B501" s="199"/>
      <c r="C501" s="302">
        <f t="shared" ref="C501:R501" si="267">SUM(C498:C500)</f>
        <v>2547810.3000000003</v>
      </c>
      <c r="D501" s="302">
        <f t="shared" si="267"/>
        <v>2547810.3000000003</v>
      </c>
      <c r="E501" s="302">
        <f t="shared" si="267"/>
        <v>2547810.3000000003</v>
      </c>
      <c r="F501" s="302">
        <f t="shared" si="267"/>
        <v>0</v>
      </c>
      <c r="G501" s="302">
        <f t="shared" si="267"/>
        <v>0</v>
      </c>
      <c r="H501" s="302">
        <f t="shared" si="267"/>
        <v>0</v>
      </c>
      <c r="I501" s="302">
        <f t="shared" si="267"/>
        <v>0</v>
      </c>
      <c r="J501" s="302">
        <f t="shared" si="267"/>
        <v>0</v>
      </c>
      <c r="K501" s="302">
        <f t="shared" si="267"/>
        <v>0</v>
      </c>
      <c r="L501" s="302">
        <f t="shared" si="267"/>
        <v>0</v>
      </c>
      <c r="M501" s="302">
        <f t="shared" si="267"/>
        <v>0</v>
      </c>
      <c r="N501" s="302">
        <f t="shared" si="267"/>
        <v>0</v>
      </c>
      <c r="O501" s="302">
        <f t="shared" si="267"/>
        <v>0</v>
      </c>
      <c r="P501" s="302">
        <f t="shared" si="267"/>
        <v>0</v>
      </c>
      <c r="Q501" s="302">
        <f t="shared" si="267"/>
        <v>0</v>
      </c>
      <c r="R501" s="302">
        <f t="shared" si="267"/>
        <v>0</v>
      </c>
      <c r="S501" s="302"/>
      <c r="T501" s="345">
        <f t="shared" ref="T501:Y501" si="268">SUM(T498:T500)</f>
        <v>0</v>
      </c>
      <c r="U501" s="302">
        <f t="shared" si="268"/>
        <v>0</v>
      </c>
      <c r="V501" s="302">
        <f t="shared" si="268"/>
        <v>0</v>
      </c>
      <c r="W501" s="302">
        <f t="shared" si="268"/>
        <v>0</v>
      </c>
      <c r="X501" s="302">
        <f t="shared" si="268"/>
        <v>0</v>
      </c>
      <c r="Y501" s="302">
        <f t="shared" si="268"/>
        <v>0</v>
      </c>
      <c r="Z501" s="302">
        <f>(C501-Y501)*0.0214</f>
        <v>54523.140420000003</v>
      </c>
      <c r="AA501" s="302">
        <f>SUM(AA498:AA500)</f>
        <v>0</v>
      </c>
      <c r="AB501" s="302">
        <f>SUM(AB498:AB500)</f>
        <v>0</v>
      </c>
    </row>
    <row r="502" spans="1:39" ht="18.75" customHeight="1" x14ac:dyDescent="0.25">
      <c r="A502" s="391" t="s">
        <v>49</v>
      </c>
      <c r="B502" s="400"/>
      <c r="C502" s="392"/>
      <c r="D502" s="201"/>
      <c r="E502" s="201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348"/>
      <c r="U502" s="201"/>
      <c r="V502" s="201"/>
      <c r="W502" s="201"/>
      <c r="X502" s="201"/>
      <c r="Y502" s="201"/>
      <c r="Z502" s="201"/>
      <c r="AA502" s="20"/>
      <c r="AB502" s="20"/>
    </row>
    <row r="503" spans="1:39" ht="18.75" customHeight="1" x14ac:dyDescent="0.25">
      <c r="A503" s="115">
        <f>A500+1</f>
        <v>322</v>
      </c>
      <c r="B503" s="288" t="s">
        <v>287</v>
      </c>
      <c r="C503" s="302">
        <f t="shared" ref="C503:C504" si="269">D503+L503+N503+P503+R503+U503+W503+X503+Y503+K503+S503</f>
        <v>8369304.3000000007</v>
      </c>
      <c r="D503" s="390">
        <f t="shared" ref="D503:D504" si="270">E503+F503+G503+H503+I503</f>
        <v>0</v>
      </c>
      <c r="E503" s="390"/>
      <c r="F503" s="390"/>
      <c r="G503" s="390"/>
      <c r="H503" s="390"/>
      <c r="I503" s="390"/>
      <c r="J503" s="390"/>
      <c r="K503" s="390"/>
      <c r="L503" s="390"/>
      <c r="M503" s="390">
        <v>1102</v>
      </c>
      <c r="N503" s="390">
        <v>8369304.3000000007</v>
      </c>
      <c r="O503" s="369"/>
      <c r="P503" s="369"/>
      <c r="Q503" s="369"/>
      <c r="R503" s="302"/>
      <c r="S503" s="302"/>
      <c r="T503" s="346"/>
      <c r="U503" s="390"/>
      <c r="V503" s="390"/>
      <c r="W503" s="390"/>
      <c r="X503" s="390"/>
      <c r="Y503" s="390"/>
      <c r="Z503" s="390"/>
      <c r="AA503" s="20"/>
      <c r="AB503" s="20" t="s">
        <v>359</v>
      </c>
      <c r="AC503" s="45"/>
    </row>
    <row r="504" spans="1:39" ht="18.75" customHeight="1" x14ac:dyDescent="0.25">
      <c r="A504" s="235">
        <f t="shared" ref="A504" si="271">A503+1</f>
        <v>323</v>
      </c>
      <c r="B504" s="288" t="s">
        <v>288</v>
      </c>
      <c r="C504" s="302">
        <f t="shared" si="269"/>
        <v>8369304.3000000007</v>
      </c>
      <c r="D504" s="390">
        <f t="shared" si="270"/>
        <v>0</v>
      </c>
      <c r="E504" s="390"/>
      <c r="F504" s="390"/>
      <c r="G504" s="390"/>
      <c r="H504" s="390"/>
      <c r="I504" s="390"/>
      <c r="J504" s="390"/>
      <c r="K504" s="390"/>
      <c r="L504" s="390"/>
      <c r="M504" s="390">
        <v>1102</v>
      </c>
      <c r="N504" s="390">
        <v>8369304.3000000007</v>
      </c>
      <c r="O504" s="369"/>
      <c r="P504" s="369"/>
      <c r="Q504" s="369"/>
      <c r="R504" s="302"/>
      <c r="S504" s="302"/>
      <c r="T504" s="346"/>
      <c r="U504" s="390"/>
      <c r="V504" s="390"/>
      <c r="W504" s="390"/>
      <c r="X504" s="390"/>
      <c r="Y504" s="390"/>
      <c r="Z504" s="390"/>
      <c r="AA504" s="20"/>
      <c r="AB504" s="20" t="s">
        <v>359</v>
      </c>
      <c r="AC504" s="45"/>
    </row>
    <row r="505" spans="1:39" ht="18.75" customHeight="1" x14ac:dyDescent="0.25">
      <c r="A505" s="401" t="s">
        <v>15</v>
      </c>
      <c r="B505" s="303"/>
      <c r="C505" s="390">
        <f t="shared" ref="C505:R505" si="272">SUM(C503:C504)</f>
        <v>16738608.600000001</v>
      </c>
      <c r="D505" s="390">
        <f t="shared" si="272"/>
        <v>0</v>
      </c>
      <c r="E505" s="390">
        <f t="shared" si="272"/>
        <v>0</v>
      </c>
      <c r="F505" s="390">
        <f t="shared" si="272"/>
        <v>0</v>
      </c>
      <c r="G505" s="390">
        <f t="shared" si="272"/>
        <v>0</v>
      </c>
      <c r="H505" s="390">
        <f t="shared" si="272"/>
        <v>0</v>
      </c>
      <c r="I505" s="390">
        <f t="shared" si="272"/>
        <v>0</v>
      </c>
      <c r="J505" s="390">
        <f t="shared" si="272"/>
        <v>0</v>
      </c>
      <c r="K505" s="390">
        <f t="shared" si="272"/>
        <v>0</v>
      </c>
      <c r="L505" s="390">
        <f t="shared" si="272"/>
        <v>0</v>
      </c>
      <c r="M505" s="390">
        <f t="shared" si="272"/>
        <v>2204</v>
      </c>
      <c r="N505" s="390">
        <f t="shared" si="272"/>
        <v>16738608.600000001</v>
      </c>
      <c r="O505" s="390">
        <f t="shared" si="272"/>
        <v>0</v>
      </c>
      <c r="P505" s="390">
        <f t="shared" si="272"/>
        <v>0</v>
      </c>
      <c r="Q505" s="390">
        <f t="shared" si="272"/>
        <v>0</v>
      </c>
      <c r="R505" s="390">
        <f t="shared" si="272"/>
        <v>0</v>
      </c>
      <c r="S505" s="390"/>
      <c r="T505" s="346">
        <f t="shared" ref="T505:Y505" si="273">SUM(T503:T504)</f>
        <v>0</v>
      </c>
      <c r="U505" s="390">
        <f t="shared" si="273"/>
        <v>0</v>
      </c>
      <c r="V505" s="390">
        <f t="shared" si="273"/>
        <v>0</v>
      </c>
      <c r="W505" s="390">
        <f t="shared" si="273"/>
        <v>0</v>
      </c>
      <c r="X505" s="390">
        <f t="shared" si="273"/>
        <v>0</v>
      </c>
      <c r="Y505" s="390">
        <f t="shared" si="273"/>
        <v>0</v>
      </c>
      <c r="Z505" s="302">
        <f>(C505-Y505)*0.0214</f>
        <v>358206.22404</v>
      </c>
      <c r="AA505" s="390">
        <f>SUM(AA503:AA504)</f>
        <v>0</v>
      </c>
      <c r="AB505" s="20"/>
      <c r="AC505" s="45"/>
      <c r="AF505" s="46"/>
    </row>
    <row r="506" spans="1:39" ht="18.75" customHeight="1" x14ac:dyDescent="0.25">
      <c r="A506" s="389" t="s">
        <v>50</v>
      </c>
      <c r="B506" s="200"/>
      <c r="C506" s="201">
        <f>C505++C497+C492+C501</f>
        <v>50439138.1285</v>
      </c>
      <c r="D506" s="201">
        <f t="shared" ref="D506:Y506" si="274">D505++D497+D492+D501</f>
        <v>13822706.730000002</v>
      </c>
      <c r="E506" s="201">
        <f t="shared" si="274"/>
        <v>2547810.3000000003</v>
      </c>
      <c r="F506" s="201">
        <f t="shared" si="274"/>
        <v>11070182.970000001</v>
      </c>
      <c r="G506" s="201">
        <f t="shared" si="274"/>
        <v>204713.46</v>
      </c>
      <c r="H506" s="201">
        <f t="shared" si="274"/>
        <v>0</v>
      </c>
      <c r="I506" s="201">
        <f t="shared" si="274"/>
        <v>0</v>
      </c>
      <c r="J506" s="201">
        <f t="shared" si="274"/>
        <v>0</v>
      </c>
      <c r="K506" s="201">
        <f t="shared" si="274"/>
        <v>0</v>
      </c>
      <c r="L506" s="201">
        <f t="shared" si="274"/>
        <v>0</v>
      </c>
      <c r="M506" s="201">
        <f t="shared" si="274"/>
        <v>3709.69</v>
      </c>
      <c r="N506" s="201">
        <f t="shared" si="274"/>
        <v>30569404.288500004</v>
      </c>
      <c r="O506" s="201">
        <f t="shared" si="274"/>
        <v>0</v>
      </c>
      <c r="P506" s="201">
        <f t="shared" si="274"/>
        <v>0</v>
      </c>
      <c r="Q506" s="201">
        <f t="shared" si="274"/>
        <v>0</v>
      </c>
      <c r="R506" s="201">
        <f t="shared" si="274"/>
        <v>0</v>
      </c>
      <c r="S506" s="201">
        <f t="shared" si="274"/>
        <v>0</v>
      </c>
      <c r="T506" s="348">
        <f t="shared" si="274"/>
        <v>100</v>
      </c>
      <c r="U506" s="201">
        <f t="shared" si="274"/>
        <v>5807943.75</v>
      </c>
      <c r="V506" s="201">
        <f t="shared" si="274"/>
        <v>0</v>
      </c>
      <c r="W506" s="201">
        <f t="shared" si="274"/>
        <v>0</v>
      </c>
      <c r="X506" s="201">
        <f t="shared" si="274"/>
        <v>0</v>
      </c>
      <c r="Y506" s="201">
        <f t="shared" si="274"/>
        <v>239083.36</v>
      </c>
      <c r="Z506" s="302">
        <f>(C506-Y506)*0.0214</f>
        <v>1074281.1720459</v>
      </c>
      <c r="AA506" s="20"/>
      <c r="AB506" s="20"/>
      <c r="AC506" s="45"/>
    </row>
    <row r="507" spans="1:39" ht="18.75" customHeight="1" x14ac:dyDescent="0.25">
      <c r="A507" s="238" t="s">
        <v>51</v>
      </c>
      <c r="B507" s="216"/>
      <c r="C507" s="205"/>
      <c r="D507" s="205"/>
      <c r="E507" s="205"/>
      <c r="F507" s="205"/>
      <c r="G507" s="205"/>
      <c r="H507" s="205"/>
      <c r="I507" s="205"/>
      <c r="J507" s="205"/>
      <c r="K507" s="205"/>
      <c r="L507" s="205"/>
      <c r="M507" s="205"/>
      <c r="N507" s="205"/>
      <c r="O507" s="205"/>
      <c r="P507" s="205"/>
      <c r="Q507" s="205"/>
      <c r="R507" s="205"/>
      <c r="S507" s="205"/>
      <c r="T507" s="353"/>
      <c r="U507" s="205"/>
      <c r="V507" s="205"/>
      <c r="W507" s="205"/>
      <c r="X507" s="205"/>
      <c r="Y507" s="206"/>
      <c r="Z507" s="170"/>
      <c r="AA507" s="9"/>
      <c r="AB507" s="20"/>
    </row>
    <row r="508" spans="1:39" ht="18" customHeight="1" x14ac:dyDescent="0.25">
      <c r="A508" s="238" t="s">
        <v>52</v>
      </c>
      <c r="B508" s="216"/>
      <c r="C508" s="206"/>
      <c r="D508" s="201"/>
      <c r="E508" s="201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348"/>
      <c r="U508" s="201"/>
      <c r="V508" s="201"/>
      <c r="W508" s="201"/>
      <c r="X508" s="201"/>
      <c r="Y508" s="201"/>
      <c r="Z508" s="201"/>
      <c r="AA508" s="9"/>
      <c r="AB508" s="20"/>
    </row>
    <row r="509" spans="1:39" s="23" customFormat="1" ht="18" customHeight="1" x14ac:dyDescent="0.25">
      <c r="A509" s="115">
        <f>A504+1</f>
        <v>324</v>
      </c>
      <c r="B509" s="153" t="s">
        <v>251</v>
      </c>
      <c r="C509" s="302">
        <f t="shared" ref="C509:C528" si="275">D509+L509+N509+P509+R509+U509+W509+X509+Y509+K509+S509</f>
        <v>2497851.2999999998</v>
      </c>
      <c r="D509" s="390">
        <f t="shared" ref="D509:D528" si="276">E509+F509+G509+H509+I509</f>
        <v>2497851.2999999998</v>
      </c>
      <c r="E509" s="370">
        <v>2497851.2999999998</v>
      </c>
      <c r="F509" s="225"/>
      <c r="G509" s="225"/>
      <c r="H509" s="225"/>
      <c r="I509" s="225"/>
      <c r="J509" s="225"/>
      <c r="K509" s="225"/>
      <c r="L509" s="225"/>
      <c r="M509" s="225"/>
      <c r="N509" s="225"/>
      <c r="O509" s="390"/>
      <c r="P509" s="390"/>
      <c r="Q509" s="390"/>
      <c r="R509" s="390"/>
      <c r="S509" s="390"/>
      <c r="T509" s="371"/>
      <c r="U509" s="372"/>
      <c r="V509" s="372"/>
      <c r="W509" s="372"/>
      <c r="X509" s="373"/>
      <c r="Y509" s="390"/>
      <c r="Z509" s="390"/>
      <c r="AA509" s="390"/>
      <c r="AB509" s="390" t="s">
        <v>316</v>
      </c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</row>
    <row r="510" spans="1:39" ht="18" customHeight="1" x14ac:dyDescent="0.25">
      <c r="A510" s="245">
        <f t="shared" ref="A510:A528" si="277">A509+1</f>
        <v>325</v>
      </c>
      <c r="B510" s="287" t="s">
        <v>765</v>
      </c>
      <c r="C510" s="302">
        <f t="shared" si="275"/>
        <v>1488870.6</v>
      </c>
      <c r="D510" s="390">
        <f t="shared" si="276"/>
        <v>1488870.6</v>
      </c>
      <c r="E510" s="390"/>
      <c r="F510" s="390">
        <v>1488870.6</v>
      </c>
      <c r="G510" s="390"/>
      <c r="H510" s="390"/>
      <c r="I510" s="390"/>
      <c r="J510" s="390"/>
      <c r="K510" s="390"/>
      <c r="L510" s="390"/>
      <c r="M510" s="302"/>
      <c r="N510" s="302"/>
      <c r="O510" s="302"/>
      <c r="P510" s="302"/>
      <c r="Q510" s="302"/>
      <c r="R510" s="302"/>
      <c r="S510" s="302"/>
      <c r="T510" s="374"/>
      <c r="U510" s="390"/>
      <c r="V510" s="172"/>
      <c r="W510" s="172"/>
      <c r="X510" s="188"/>
      <c r="Y510" s="390"/>
      <c r="Z510" s="390"/>
      <c r="AA510" s="9"/>
      <c r="AB510" s="20"/>
    </row>
    <row r="511" spans="1:39" ht="18" customHeight="1" x14ac:dyDescent="0.25">
      <c r="A511" s="245">
        <f t="shared" si="277"/>
        <v>326</v>
      </c>
      <c r="B511" s="287" t="s">
        <v>764</v>
      </c>
      <c r="C511" s="302">
        <f t="shared" si="275"/>
        <v>3015850.95</v>
      </c>
      <c r="D511" s="390">
        <f t="shared" si="276"/>
        <v>3015850.95</v>
      </c>
      <c r="E511" s="390"/>
      <c r="F511" s="390">
        <v>3015850.95</v>
      </c>
      <c r="G511" s="390"/>
      <c r="H511" s="390"/>
      <c r="I511" s="390"/>
      <c r="J511" s="390"/>
      <c r="K511" s="390"/>
      <c r="L511" s="390"/>
      <c r="M511" s="302"/>
      <c r="N511" s="302"/>
      <c r="O511" s="302"/>
      <c r="P511" s="302"/>
      <c r="Q511" s="302"/>
      <c r="R511" s="302"/>
      <c r="S511" s="302"/>
      <c r="T511" s="374"/>
      <c r="U511" s="390"/>
      <c r="V511" s="172"/>
      <c r="W511" s="172"/>
      <c r="X511" s="188"/>
      <c r="Y511" s="390"/>
      <c r="Z511" s="390"/>
      <c r="AA511" s="9"/>
      <c r="AB511" s="20"/>
      <c r="AC511" s="45"/>
    </row>
    <row r="512" spans="1:39" ht="18" customHeight="1" x14ac:dyDescent="0.25">
      <c r="A512" s="245">
        <f t="shared" si="277"/>
        <v>327</v>
      </c>
      <c r="B512" s="287" t="s">
        <v>857</v>
      </c>
      <c r="C512" s="302">
        <f t="shared" ref="C512" si="278">D512+L512+N512+P512+R512+U512+W512+X512+Y512+K512+S512</f>
        <v>11725377.600000001</v>
      </c>
      <c r="D512" s="390">
        <f t="shared" ref="D512" si="279">E512+F512+G512+H512+I512</f>
        <v>4422211.2</v>
      </c>
      <c r="E512" s="390">
        <v>4422211.2</v>
      </c>
      <c r="F512" s="390"/>
      <c r="G512" s="390"/>
      <c r="H512" s="390"/>
      <c r="I512" s="390"/>
      <c r="J512" s="390"/>
      <c r="K512" s="390"/>
      <c r="L512" s="390"/>
      <c r="M512" s="302">
        <v>611.58000000000004</v>
      </c>
      <c r="N512" s="302">
        <v>2571549.6</v>
      </c>
      <c r="O512" s="302"/>
      <c r="P512" s="302"/>
      <c r="Q512" s="302">
        <v>2883.9</v>
      </c>
      <c r="R512" s="302">
        <v>4731616.8</v>
      </c>
      <c r="S512" s="302"/>
      <c r="T512" s="374"/>
      <c r="U512" s="390"/>
      <c r="V512" s="172"/>
      <c r="W512" s="172"/>
      <c r="X512" s="188"/>
      <c r="Y512" s="390"/>
      <c r="Z512" s="390"/>
      <c r="AA512" s="9"/>
      <c r="AB512" s="20"/>
      <c r="AC512" s="45"/>
    </row>
    <row r="513" spans="1:39" ht="18" customHeight="1" x14ac:dyDescent="0.25">
      <c r="A513" s="245">
        <f t="shared" si="277"/>
        <v>328</v>
      </c>
      <c r="B513" s="287" t="s">
        <v>766</v>
      </c>
      <c r="C513" s="302">
        <f t="shared" si="275"/>
        <v>2414990.5499999998</v>
      </c>
      <c r="D513" s="390">
        <f t="shared" si="276"/>
        <v>2414990.5499999998</v>
      </c>
      <c r="E513" s="390"/>
      <c r="F513" s="390">
        <v>2414990.5499999998</v>
      </c>
      <c r="G513" s="390"/>
      <c r="H513" s="390"/>
      <c r="I513" s="390"/>
      <c r="J513" s="390"/>
      <c r="K513" s="390"/>
      <c r="L513" s="390"/>
      <c r="M513" s="302"/>
      <c r="N513" s="302"/>
      <c r="O513" s="302"/>
      <c r="P513" s="302"/>
      <c r="Q513" s="302"/>
      <c r="R513" s="302"/>
      <c r="S513" s="302"/>
      <c r="T513" s="374"/>
      <c r="U513" s="390"/>
      <c r="V513" s="172"/>
      <c r="W513" s="172"/>
      <c r="X513" s="188"/>
      <c r="Y513" s="390"/>
      <c r="Z513" s="390"/>
      <c r="AA513" s="9"/>
      <c r="AB513" s="20"/>
      <c r="AC513" s="45"/>
    </row>
    <row r="514" spans="1:39" s="23" customFormat="1" ht="18" customHeight="1" x14ac:dyDescent="0.25">
      <c r="A514" s="245">
        <f t="shared" si="277"/>
        <v>329</v>
      </c>
      <c r="B514" s="153" t="s">
        <v>767</v>
      </c>
      <c r="C514" s="302">
        <f>D514+L514+N514+P514+R514+U514+W514+X514+Y514+K514+S514</f>
        <v>5671243.2000000002</v>
      </c>
      <c r="D514" s="390">
        <f>E514+F514+G514+H514+I514</f>
        <v>4622061.1500000004</v>
      </c>
      <c r="E514" s="370">
        <v>1940616.3</v>
      </c>
      <c r="F514" s="225">
        <v>2435641.9500000002</v>
      </c>
      <c r="G514" s="225">
        <v>245802.9</v>
      </c>
      <c r="H514" s="225"/>
      <c r="I514" s="225"/>
      <c r="J514" s="225"/>
      <c r="K514" s="225"/>
      <c r="L514" s="225"/>
      <c r="M514" s="225"/>
      <c r="N514" s="225"/>
      <c r="O514" s="225"/>
      <c r="P514" s="225"/>
      <c r="Q514" s="225"/>
      <c r="R514" s="225"/>
      <c r="S514" s="225"/>
      <c r="T514" s="375"/>
      <c r="U514" s="225"/>
      <c r="V514" s="225"/>
      <c r="W514" s="225"/>
      <c r="X514" s="225">
        <v>1049182.05</v>
      </c>
      <c r="Y514" s="390"/>
      <c r="Z514" s="390"/>
      <c r="AA514" s="390"/>
      <c r="AB514" s="390" t="s">
        <v>357</v>
      </c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</row>
    <row r="515" spans="1:39" ht="18" customHeight="1" x14ac:dyDescent="0.25">
      <c r="A515" s="245">
        <f t="shared" si="277"/>
        <v>330</v>
      </c>
      <c r="B515" s="287" t="s">
        <v>768</v>
      </c>
      <c r="C515" s="302">
        <f t="shared" ref="C515:C519" si="280">D515+L515+N515+P515+R515+U515+W515+X515+Y515+K515+S515</f>
        <v>450765</v>
      </c>
      <c r="D515" s="390">
        <f t="shared" ref="D515:D519" si="281">E515+F515+G515+H515+I515</f>
        <v>249471.6</v>
      </c>
      <c r="E515" s="390"/>
      <c r="F515" s="390"/>
      <c r="G515" s="390">
        <v>249471.6</v>
      </c>
      <c r="H515" s="390"/>
      <c r="I515" s="390"/>
      <c r="J515" s="390"/>
      <c r="K515" s="390"/>
      <c r="L515" s="390"/>
      <c r="M515" s="302"/>
      <c r="N515" s="302"/>
      <c r="O515" s="302"/>
      <c r="P515" s="302"/>
      <c r="Q515" s="302"/>
      <c r="R515" s="302"/>
      <c r="S515" s="302"/>
      <c r="T515" s="374"/>
      <c r="U515" s="390"/>
      <c r="V515" s="172"/>
      <c r="W515" s="172"/>
      <c r="X515" s="188">
        <v>201293.4</v>
      </c>
      <c r="Y515" s="390"/>
      <c r="Z515" s="390"/>
      <c r="AA515" s="9"/>
      <c r="AB515" s="20"/>
      <c r="AC515" s="45"/>
    </row>
    <row r="516" spans="1:39" ht="18" customHeight="1" x14ac:dyDescent="0.25">
      <c r="A516" s="245">
        <f t="shared" si="277"/>
        <v>331</v>
      </c>
      <c r="B516" s="287" t="s">
        <v>769</v>
      </c>
      <c r="C516" s="302">
        <f t="shared" si="280"/>
        <v>2515580.5500000003</v>
      </c>
      <c r="D516" s="390">
        <f t="shared" si="281"/>
        <v>2203891.2000000002</v>
      </c>
      <c r="E516" s="390">
        <v>1921401.3</v>
      </c>
      <c r="F516" s="390"/>
      <c r="G516" s="390">
        <v>282489.90000000002</v>
      </c>
      <c r="H516" s="390"/>
      <c r="I516" s="390"/>
      <c r="J516" s="390"/>
      <c r="K516" s="390"/>
      <c r="L516" s="390"/>
      <c r="M516" s="302"/>
      <c r="N516" s="302"/>
      <c r="O516" s="302"/>
      <c r="P516" s="302"/>
      <c r="Q516" s="302"/>
      <c r="R516" s="302"/>
      <c r="S516" s="302"/>
      <c r="T516" s="374"/>
      <c r="U516" s="390"/>
      <c r="V516" s="172"/>
      <c r="W516" s="172"/>
      <c r="X516" s="188">
        <v>311689.34999999998</v>
      </c>
      <c r="Y516" s="390"/>
      <c r="Z516" s="390"/>
      <c r="AA516" s="9"/>
      <c r="AB516" s="20"/>
      <c r="AC516" s="45"/>
    </row>
    <row r="517" spans="1:39" ht="18" customHeight="1" x14ac:dyDescent="0.25">
      <c r="A517" s="245">
        <f t="shared" si="277"/>
        <v>332</v>
      </c>
      <c r="B517" s="287" t="s">
        <v>770</v>
      </c>
      <c r="C517" s="302">
        <f t="shared" si="280"/>
        <v>6639915.4500000002</v>
      </c>
      <c r="D517" s="390">
        <f t="shared" si="281"/>
        <v>5590733.4000000004</v>
      </c>
      <c r="E517" s="390">
        <v>2017476.3</v>
      </c>
      <c r="F517" s="390">
        <v>3349466.4</v>
      </c>
      <c r="G517" s="390">
        <v>223790.7</v>
      </c>
      <c r="H517" s="390"/>
      <c r="I517" s="390"/>
      <c r="J517" s="390"/>
      <c r="K517" s="390"/>
      <c r="L517" s="390"/>
      <c r="M517" s="302"/>
      <c r="N517" s="302"/>
      <c r="O517" s="302"/>
      <c r="P517" s="302"/>
      <c r="Q517" s="302"/>
      <c r="R517" s="302"/>
      <c r="S517" s="302"/>
      <c r="T517" s="374"/>
      <c r="U517" s="390"/>
      <c r="V517" s="172"/>
      <c r="W517" s="172"/>
      <c r="X517" s="188">
        <v>1049182.05</v>
      </c>
      <c r="Y517" s="390"/>
      <c r="Z517" s="390"/>
      <c r="AA517" s="9"/>
      <c r="AB517" s="20"/>
      <c r="AC517" s="45"/>
    </row>
    <row r="518" spans="1:39" ht="18" customHeight="1" x14ac:dyDescent="0.25">
      <c r="A518" s="245">
        <f t="shared" si="277"/>
        <v>333</v>
      </c>
      <c r="B518" s="287" t="s">
        <v>771</v>
      </c>
      <c r="C518" s="302">
        <f t="shared" si="280"/>
        <v>6513334.7999999998</v>
      </c>
      <c r="D518" s="390">
        <f t="shared" si="281"/>
        <v>5464152.75</v>
      </c>
      <c r="E518" s="390">
        <v>1940616.3</v>
      </c>
      <c r="F518" s="390">
        <v>3241046.55</v>
      </c>
      <c r="G518" s="390">
        <v>282489.90000000002</v>
      </c>
      <c r="H518" s="390"/>
      <c r="I518" s="390"/>
      <c r="J518" s="390"/>
      <c r="K518" s="390"/>
      <c r="L518" s="390"/>
      <c r="M518" s="302"/>
      <c r="N518" s="302"/>
      <c r="O518" s="302"/>
      <c r="P518" s="302"/>
      <c r="Q518" s="302"/>
      <c r="R518" s="302"/>
      <c r="S518" s="302"/>
      <c r="T518" s="374"/>
      <c r="U518" s="390"/>
      <c r="V518" s="172"/>
      <c r="W518" s="172"/>
      <c r="X518" s="188">
        <v>1049182.05</v>
      </c>
      <c r="Y518" s="390"/>
      <c r="Z518" s="390"/>
      <c r="AA518" s="9"/>
      <c r="AB518" s="20"/>
      <c r="AC518" s="45"/>
    </row>
    <row r="519" spans="1:39" ht="18" customHeight="1" x14ac:dyDescent="0.25">
      <c r="A519" s="245">
        <f t="shared" si="277"/>
        <v>334</v>
      </c>
      <c r="B519" s="287" t="s">
        <v>772</v>
      </c>
      <c r="C519" s="302">
        <f t="shared" si="280"/>
        <v>2376794.7000000002</v>
      </c>
      <c r="D519" s="390">
        <f t="shared" si="281"/>
        <v>1696359</v>
      </c>
      <c r="E519" s="390"/>
      <c r="F519" s="390">
        <v>1457893.5</v>
      </c>
      <c r="G519" s="390">
        <v>238465.5</v>
      </c>
      <c r="H519" s="390"/>
      <c r="I519" s="390"/>
      <c r="J519" s="390"/>
      <c r="K519" s="390"/>
      <c r="L519" s="390"/>
      <c r="M519" s="302"/>
      <c r="N519" s="302"/>
      <c r="O519" s="302"/>
      <c r="P519" s="302"/>
      <c r="Q519" s="302"/>
      <c r="R519" s="302"/>
      <c r="S519" s="302"/>
      <c r="T519" s="374"/>
      <c r="U519" s="390"/>
      <c r="V519" s="172"/>
      <c r="W519" s="172"/>
      <c r="X519" s="188">
        <v>680435.7</v>
      </c>
      <c r="Y519" s="390"/>
      <c r="Z519" s="390"/>
      <c r="AA519" s="9"/>
      <c r="AB519" s="20"/>
      <c r="AC519" s="45"/>
    </row>
    <row r="520" spans="1:39" ht="18" customHeight="1" x14ac:dyDescent="0.25">
      <c r="A520" s="245">
        <f t="shared" si="277"/>
        <v>335</v>
      </c>
      <c r="B520" s="287" t="s">
        <v>773</v>
      </c>
      <c r="C520" s="302">
        <f t="shared" si="275"/>
        <v>6808205.25</v>
      </c>
      <c r="D520" s="390">
        <f t="shared" si="276"/>
        <v>5759023.2000000002</v>
      </c>
      <c r="E520" s="390">
        <v>1940616.3</v>
      </c>
      <c r="F520" s="390">
        <v>3080998.2</v>
      </c>
      <c r="G520" s="390">
        <v>737408.7</v>
      </c>
      <c r="H520" s="390"/>
      <c r="I520" s="390"/>
      <c r="J520" s="390"/>
      <c r="K520" s="390"/>
      <c r="L520" s="390"/>
      <c r="M520" s="302"/>
      <c r="N520" s="302"/>
      <c r="O520" s="302"/>
      <c r="P520" s="302"/>
      <c r="Q520" s="302"/>
      <c r="R520" s="302"/>
      <c r="S520" s="302"/>
      <c r="T520" s="374"/>
      <c r="U520" s="390"/>
      <c r="V520" s="172"/>
      <c r="W520" s="172"/>
      <c r="X520" s="188">
        <v>1049182.05</v>
      </c>
      <c r="Y520" s="390"/>
      <c r="Z520" s="390"/>
      <c r="AA520" s="9"/>
      <c r="AB520" s="20"/>
      <c r="AC520" s="45"/>
    </row>
    <row r="521" spans="1:39" ht="18" customHeight="1" x14ac:dyDescent="0.25">
      <c r="A521" s="245">
        <f t="shared" si="277"/>
        <v>336</v>
      </c>
      <c r="B521" s="287" t="s">
        <v>774</v>
      </c>
      <c r="C521" s="302">
        <f t="shared" si="275"/>
        <v>3267521.25</v>
      </c>
      <c r="D521" s="390">
        <f t="shared" si="276"/>
        <v>2587085.5500000003</v>
      </c>
      <c r="E521" s="390">
        <v>893448.15</v>
      </c>
      <c r="F521" s="390">
        <v>1499196.3</v>
      </c>
      <c r="G521" s="390">
        <v>194441.1</v>
      </c>
      <c r="H521" s="390"/>
      <c r="I521" s="390"/>
      <c r="J521" s="390"/>
      <c r="K521" s="390"/>
      <c r="L521" s="390"/>
      <c r="M521" s="302"/>
      <c r="N521" s="302"/>
      <c r="O521" s="302"/>
      <c r="P521" s="302"/>
      <c r="Q521" s="302"/>
      <c r="R521" s="302"/>
      <c r="S521" s="302"/>
      <c r="T521" s="374"/>
      <c r="U521" s="390"/>
      <c r="V521" s="172"/>
      <c r="W521" s="172"/>
      <c r="X521" s="188">
        <v>680435.7</v>
      </c>
      <c r="Y521" s="390"/>
      <c r="Z521" s="390"/>
      <c r="AA521" s="9"/>
      <c r="AB521" s="20"/>
      <c r="AC521" s="45"/>
    </row>
    <row r="522" spans="1:39" ht="18" customHeight="1" x14ac:dyDescent="0.25">
      <c r="A522" s="245">
        <f t="shared" si="277"/>
        <v>337</v>
      </c>
      <c r="B522" s="287" t="s">
        <v>775</v>
      </c>
      <c r="C522" s="302">
        <f t="shared" si="275"/>
        <v>5945156.7000000002</v>
      </c>
      <c r="D522" s="390">
        <f t="shared" si="276"/>
        <v>5945156.7000000002</v>
      </c>
      <c r="E522" s="390"/>
      <c r="F522" s="390">
        <v>5945156.7000000002</v>
      </c>
      <c r="G522" s="390"/>
      <c r="H522" s="390"/>
      <c r="I522" s="390"/>
      <c r="J522" s="390"/>
      <c r="K522" s="390"/>
      <c r="L522" s="390"/>
      <c r="M522" s="302"/>
      <c r="N522" s="302"/>
      <c r="O522" s="302"/>
      <c r="P522" s="302"/>
      <c r="Q522" s="302"/>
      <c r="R522" s="302"/>
      <c r="S522" s="302"/>
      <c r="T522" s="374"/>
      <c r="U522" s="390"/>
      <c r="V522" s="172"/>
      <c r="W522" s="172"/>
      <c r="X522" s="188"/>
      <c r="Y522" s="390"/>
      <c r="Z522" s="390"/>
      <c r="AA522" s="9"/>
      <c r="AB522" s="20"/>
    </row>
    <row r="523" spans="1:39" ht="18" customHeight="1" x14ac:dyDescent="0.25">
      <c r="A523" s="245">
        <f t="shared" si="277"/>
        <v>338</v>
      </c>
      <c r="B523" s="287" t="s">
        <v>776</v>
      </c>
      <c r="C523" s="302">
        <f t="shared" si="275"/>
        <v>9167401.9499999993</v>
      </c>
      <c r="D523" s="390">
        <f t="shared" si="276"/>
        <v>7380727.2000000002</v>
      </c>
      <c r="E523" s="390">
        <v>2978127.6</v>
      </c>
      <c r="F523" s="390">
        <v>3910993.8</v>
      </c>
      <c r="G523" s="390">
        <v>491605.8</v>
      </c>
      <c r="H523" s="390"/>
      <c r="I523" s="390"/>
      <c r="J523" s="390"/>
      <c r="K523" s="390"/>
      <c r="L523" s="390"/>
      <c r="M523" s="302"/>
      <c r="N523" s="302"/>
      <c r="O523" s="302"/>
      <c r="P523" s="302"/>
      <c r="Q523" s="302"/>
      <c r="R523" s="302"/>
      <c r="S523" s="302"/>
      <c r="T523" s="374"/>
      <c r="U523" s="390"/>
      <c r="V523" s="172"/>
      <c r="W523" s="172"/>
      <c r="X523" s="188">
        <v>1786674.75</v>
      </c>
      <c r="Y523" s="390"/>
      <c r="Z523" s="390"/>
      <c r="AA523" s="9"/>
      <c r="AB523" s="20"/>
      <c r="AC523" s="45"/>
    </row>
    <row r="524" spans="1:39" ht="18" customHeight="1" x14ac:dyDescent="0.25">
      <c r="A524" s="245">
        <f t="shared" si="277"/>
        <v>339</v>
      </c>
      <c r="B524" s="287" t="s">
        <v>777</v>
      </c>
      <c r="C524" s="302">
        <f t="shared" si="275"/>
        <v>3983406</v>
      </c>
      <c r="D524" s="390">
        <f t="shared" si="276"/>
        <v>0</v>
      </c>
      <c r="E524" s="390"/>
      <c r="F524" s="390"/>
      <c r="G524" s="390"/>
      <c r="H524" s="390"/>
      <c r="I524" s="390"/>
      <c r="J524" s="390"/>
      <c r="K524" s="390"/>
      <c r="L524" s="390"/>
      <c r="M524" s="302">
        <v>989</v>
      </c>
      <c r="N524" s="302">
        <v>3983406</v>
      </c>
      <c r="O524" s="302"/>
      <c r="P524" s="302"/>
      <c r="Q524" s="302"/>
      <c r="R524" s="302"/>
      <c r="S524" s="302"/>
      <c r="T524" s="374"/>
      <c r="U524" s="390"/>
      <c r="V524" s="172"/>
      <c r="W524" s="172"/>
      <c r="X524" s="188"/>
      <c r="Y524" s="390"/>
      <c r="Z524" s="390"/>
      <c r="AA524" s="9"/>
      <c r="AB524" s="20"/>
      <c r="AC524" s="45"/>
    </row>
    <row r="525" spans="1:39" ht="18" customHeight="1" x14ac:dyDescent="0.25">
      <c r="A525" s="245">
        <f t="shared" si="277"/>
        <v>340</v>
      </c>
      <c r="B525" s="287" t="s">
        <v>778</v>
      </c>
      <c r="C525" s="302">
        <f t="shared" si="275"/>
        <v>2404664.85</v>
      </c>
      <c r="D525" s="390">
        <f t="shared" si="276"/>
        <v>2404664.85</v>
      </c>
      <c r="E525" s="390"/>
      <c r="F525" s="390">
        <v>2404664.85</v>
      </c>
      <c r="G525" s="390"/>
      <c r="H525" s="390"/>
      <c r="I525" s="390"/>
      <c r="J525" s="390"/>
      <c r="K525" s="390"/>
      <c r="L525" s="390"/>
      <c r="M525" s="302"/>
      <c r="N525" s="302"/>
      <c r="O525" s="302"/>
      <c r="P525" s="302"/>
      <c r="Q525" s="302"/>
      <c r="R525" s="302"/>
      <c r="S525" s="302"/>
      <c r="T525" s="374"/>
      <c r="U525" s="390"/>
      <c r="V525" s="172"/>
      <c r="W525" s="172"/>
      <c r="X525" s="188"/>
      <c r="Y525" s="390"/>
      <c r="Z525" s="390"/>
      <c r="AA525" s="9"/>
      <c r="AB525" s="20"/>
      <c r="AC525" s="45"/>
    </row>
    <row r="526" spans="1:39" ht="18" customHeight="1" x14ac:dyDescent="0.25">
      <c r="A526" s="245">
        <f t="shared" si="277"/>
        <v>341</v>
      </c>
      <c r="B526" s="287" t="s">
        <v>779</v>
      </c>
      <c r="C526" s="302">
        <f t="shared" si="275"/>
        <v>2389176.2999999998</v>
      </c>
      <c r="D526" s="390">
        <f t="shared" si="276"/>
        <v>2389176.2999999998</v>
      </c>
      <c r="E526" s="390"/>
      <c r="F526" s="390">
        <v>2389176.2999999998</v>
      </c>
      <c r="G526" s="390"/>
      <c r="H526" s="390"/>
      <c r="I526" s="390"/>
      <c r="J526" s="390"/>
      <c r="K526" s="390"/>
      <c r="L526" s="390"/>
      <c r="M526" s="302"/>
      <c r="N526" s="302"/>
      <c r="O526" s="302"/>
      <c r="P526" s="302"/>
      <c r="Q526" s="302"/>
      <c r="R526" s="302"/>
      <c r="S526" s="302"/>
      <c r="T526" s="374"/>
      <c r="U526" s="390"/>
      <c r="V526" s="172"/>
      <c r="W526" s="172"/>
      <c r="X526" s="188"/>
      <c r="Y526" s="390"/>
      <c r="Z526" s="390"/>
      <c r="AA526" s="9"/>
      <c r="AB526" s="20"/>
      <c r="AC526" s="45"/>
    </row>
    <row r="527" spans="1:39" ht="18" customHeight="1" x14ac:dyDescent="0.25">
      <c r="A527" s="245">
        <f t="shared" si="277"/>
        <v>342</v>
      </c>
      <c r="B527" s="287" t="s">
        <v>780</v>
      </c>
      <c r="C527" s="302">
        <f t="shared" si="275"/>
        <v>4835893.71</v>
      </c>
      <c r="D527" s="390">
        <f t="shared" si="276"/>
        <v>3683318.1</v>
      </c>
      <c r="E527" s="390"/>
      <c r="F527" s="390">
        <v>3349466.4</v>
      </c>
      <c r="G527" s="390">
        <v>333851.7</v>
      </c>
      <c r="H527" s="390"/>
      <c r="I527" s="390"/>
      <c r="J527" s="390"/>
      <c r="K527" s="390"/>
      <c r="L527" s="390"/>
      <c r="M527" s="302"/>
      <c r="N527" s="302"/>
      <c r="O527" s="302"/>
      <c r="P527" s="302"/>
      <c r="Q527" s="302"/>
      <c r="R527" s="302"/>
      <c r="S527" s="302"/>
      <c r="T527" s="374"/>
      <c r="U527" s="390"/>
      <c r="V527" s="172"/>
      <c r="W527" s="172"/>
      <c r="X527" s="188">
        <v>1049182.05</v>
      </c>
      <c r="Y527" s="390">
        <v>103393.56</v>
      </c>
      <c r="Z527" s="390"/>
      <c r="AA527" s="9"/>
      <c r="AB527" s="20"/>
      <c r="AC527" s="45"/>
    </row>
    <row r="528" spans="1:39" s="23" customFormat="1" ht="18" customHeight="1" x14ac:dyDescent="0.25">
      <c r="A528" s="245">
        <f t="shared" si="277"/>
        <v>343</v>
      </c>
      <c r="B528" s="153" t="s">
        <v>252</v>
      </c>
      <c r="C528" s="302">
        <f t="shared" si="275"/>
        <v>6409900.3499999996</v>
      </c>
      <c r="D528" s="390">
        <f t="shared" si="276"/>
        <v>5360718.3</v>
      </c>
      <c r="E528" s="225">
        <v>1921401.3</v>
      </c>
      <c r="F528" s="225">
        <v>2988066.9</v>
      </c>
      <c r="G528" s="225">
        <v>451250.1</v>
      </c>
      <c r="H528" s="225"/>
      <c r="I528" s="225"/>
      <c r="J528" s="225"/>
      <c r="K528" s="225"/>
      <c r="L528" s="225"/>
      <c r="M528" s="225"/>
      <c r="N528" s="225"/>
      <c r="O528" s="225"/>
      <c r="P528" s="225"/>
      <c r="Q528" s="225"/>
      <c r="R528" s="225"/>
      <c r="S528" s="225"/>
      <c r="T528" s="375"/>
      <c r="U528" s="225"/>
      <c r="V528" s="225"/>
      <c r="W528" s="225"/>
      <c r="X528" s="225">
        <v>1049182.05</v>
      </c>
      <c r="Y528" s="390"/>
      <c r="Z528" s="390"/>
      <c r="AA528" s="163"/>
      <c r="AB528" s="390" t="s">
        <v>302</v>
      </c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</row>
    <row r="529" spans="1:32" ht="18" customHeight="1" x14ac:dyDescent="0.25">
      <c r="A529" s="171" t="s">
        <v>15</v>
      </c>
      <c r="B529" s="199"/>
      <c r="C529" s="188">
        <f t="shared" ref="C529:Y529" si="282">SUM(C509:C528)</f>
        <v>90521901.059999987</v>
      </c>
      <c r="D529" s="188">
        <f t="shared" si="282"/>
        <v>69176313.900000006</v>
      </c>
      <c r="E529" s="188">
        <f t="shared" si="282"/>
        <v>22473766.050000004</v>
      </c>
      <c r="F529" s="188">
        <f t="shared" si="282"/>
        <v>42971479.949999996</v>
      </c>
      <c r="G529" s="188">
        <f t="shared" si="282"/>
        <v>3731067.9000000004</v>
      </c>
      <c r="H529" s="188">
        <f t="shared" si="282"/>
        <v>0</v>
      </c>
      <c r="I529" s="188">
        <f t="shared" si="282"/>
        <v>0</v>
      </c>
      <c r="J529" s="188">
        <f t="shared" si="282"/>
        <v>0</v>
      </c>
      <c r="K529" s="188">
        <f t="shared" si="282"/>
        <v>0</v>
      </c>
      <c r="L529" s="188">
        <f t="shared" si="282"/>
        <v>0</v>
      </c>
      <c r="M529" s="188">
        <f t="shared" si="282"/>
        <v>1600.58</v>
      </c>
      <c r="N529" s="188">
        <f t="shared" si="282"/>
        <v>6554955.5999999996</v>
      </c>
      <c r="O529" s="188">
        <f t="shared" si="282"/>
        <v>0</v>
      </c>
      <c r="P529" s="188">
        <f t="shared" si="282"/>
        <v>0</v>
      </c>
      <c r="Q529" s="188">
        <f t="shared" si="282"/>
        <v>2883.9</v>
      </c>
      <c r="R529" s="188">
        <f t="shared" si="282"/>
        <v>4731616.8</v>
      </c>
      <c r="S529" s="188">
        <f t="shared" si="282"/>
        <v>0</v>
      </c>
      <c r="T529" s="376">
        <f t="shared" si="282"/>
        <v>0</v>
      </c>
      <c r="U529" s="188">
        <f t="shared" si="282"/>
        <v>0</v>
      </c>
      <c r="V529" s="188">
        <f t="shared" si="282"/>
        <v>0</v>
      </c>
      <c r="W529" s="188">
        <f t="shared" si="282"/>
        <v>0</v>
      </c>
      <c r="X529" s="188">
        <f t="shared" si="282"/>
        <v>9955621.2000000011</v>
      </c>
      <c r="Y529" s="188">
        <f t="shared" si="282"/>
        <v>103393.56</v>
      </c>
      <c r="Z529" s="302">
        <f>(C529-Y529)*0.0214</f>
        <v>1934956.0604999997</v>
      </c>
      <c r="AA529" s="9"/>
      <c r="AB529" s="20"/>
      <c r="AC529" s="45"/>
      <c r="AF529" s="46"/>
    </row>
    <row r="530" spans="1:32" ht="18" customHeight="1" x14ac:dyDescent="0.25">
      <c r="A530" s="391" t="s">
        <v>53</v>
      </c>
      <c r="B530" s="194"/>
      <c r="C530" s="170">
        <f>C529</f>
        <v>90521901.059999987</v>
      </c>
      <c r="D530" s="170">
        <f t="shared" ref="D530:Y530" si="283">D529</f>
        <v>69176313.900000006</v>
      </c>
      <c r="E530" s="170">
        <f t="shared" si="283"/>
        <v>22473766.050000004</v>
      </c>
      <c r="F530" s="170">
        <f t="shared" si="283"/>
        <v>42971479.949999996</v>
      </c>
      <c r="G530" s="170">
        <f t="shared" si="283"/>
        <v>3731067.9000000004</v>
      </c>
      <c r="H530" s="170">
        <f t="shared" si="283"/>
        <v>0</v>
      </c>
      <c r="I530" s="170">
        <f t="shared" si="283"/>
        <v>0</v>
      </c>
      <c r="J530" s="170">
        <f t="shared" si="283"/>
        <v>0</v>
      </c>
      <c r="K530" s="170">
        <f t="shared" si="283"/>
        <v>0</v>
      </c>
      <c r="L530" s="170">
        <f t="shared" si="283"/>
        <v>0</v>
      </c>
      <c r="M530" s="170">
        <f t="shared" si="283"/>
        <v>1600.58</v>
      </c>
      <c r="N530" s="170">
        <f t="shared" si="283"/>
        <v>6554955.5999999996</v>
      </c>
      <c r="O530" s="170">
        <f t="shared" si="283"/>
        <v>0</v>
      </c>
      <c r="P530" s="170">
        <f t="shared" si="283"/>
        <v>0</v>
      </c>
      <c r="Q530" s="170">
        <f t="shared" si="283"/>
        <v>2883.9</v>
      </c>
      <c r="R530" s="170">
        <f t="shared" si="283"/>
        <v>4731616.8</v>
      </c>
      <c r="S530" s="170">
        <f t="shared" si="283"/>
        <v>0</v>
      </c>
      <c r="T530" s="354">
        <f t="shared" si="283"/>
        <v>0</v>
      </c>
      <c r="U530" s="170">
        <f t="shared" si="283"/>
        <v>0</v>
      </c>
      <c r="V530" s="170">
        <f t="shared" si="283"/>
        <v>0</v>
      </c>
      <c r="W530" s="170">
        <f t="shared" si="283"/>
        <v>0</v>
      </c>
      <c r="X530" s="170">
        <f t="shared" si="283"/>
        <v>9955621.2000000011</v>
      </c>
      <c r="Y530" s="170">
        <f t="shared" si="283"/>
        <v>103393.56</v>
      </c>
      <c r="Z530" s="302">
        <f>(C530-Y530)*0.0214</f>
        <v>1934956.0604999997</v>
      </c>
      <c r="AA530" s="9"/>
      <c r="AB530" s="20"/>
      <c r="AC530" s="45"/>
    </row>
    <row r="531" spans="1:32" ht="18" customHeight="1" x14ac:dyDescent="0.25">
      <c r="A531" s="238" t="s">
        <v>511</v>
      </c>
      <c r="B531" s="216"/>
      <c r="C531" s="205"/>
      <c r="D531" s="205"/>
      <c r="E531" s="205"/>
      <c r="F531" s="205"/>
      <c r="G531" s="205"/>
      <c r="H531" s="205"/>
      <c r="I531" s="205"/>
      <c r="J531" s="205"/>
      <c r="K531" s="205"/>
      <c r="L531" s="205"/>
      <c r="M531" s="205"/>
      <c r="N531" s="205"/>
      <c r="O531" s="205"/>
      <c r="P531" s="205"/>
      <c r="Q531" s="205"/>
      <c r="R531" s="205"/>
      <c r="S531" s="205"/>
      <c r="T531" s="353"/>
      <c r="U531" s="205"/>
      <c r="V531" s="205"/>
      <c r="W531" s="205"/>
      <c r="X531" s="205"/>
      <c r="Y531" s="206"/>
      <c r="Z531" s="170"/>
      <c r="AA531" s="9"/>
      <c r="AB531" s="20"/>
    </row>
    <row r="532" spans="1:32" s="328" customFormat="1" x14ac:dyDescent="0.25">
      <c r="A532" s="324">
        <f>A528+1</f>
        <v>344</v>
      </c>
      <c r="B532" s="218" t="s">
        <v>783</v>
      </c>
      <c r="C532" s="283">
        <f t="shared" ref="C532:C539" si="284">D532+L532+N532+P532+R532+U532+W532+X532+Y532+K532+S532</f>
        <v>29847959.550000001</v>
      </c>
      <c r="D532" s="276">
        <f t="shared" ref="D532:D539" si="285">E532+F532+G532+H532+I532</f>
        <v>2429093.52</v>
      </c>
      <c r="E532" s="325">
        <v>2429093.52</v>
      </c>
      <c r="F532" s="377"/>
      <c r="G532" s="377"/>
      <c r="H532" s="377"/>
      <c r="I532" s="377"/>
      <c r="J532" s="325"/>
      <c r="K532" s="325"/>
      <c r="L532" s="325"/>
      <c r="M532" s="325"/>
      <c r="N532" s="325"/>
      <c r="O532" s="325"/>
      <c r="P532" s="325">
        <v>27034234.5</v>
      </c>
      <c r="Q532" s="325"/>
      <c r="R532" s="325"/>
      <c r="S532" s="325"/>
      <c r="T532" s="359"/>
      <c r="U532" s="325"/>
      <c r="V532" s="325"/>
      <c r="W532" s="325"/>
      <c r="X532" s="378"/>
      <c r="Y532" s="276">
        <v>384631.53</v>
      </c>
      <c r="Z532" s="276" t="s">
        <v>602</v>
      </c>
      <c r="AA532" s="326"/>
      <c r="AB532" s="327" t="s">
        <v>316</v>
      </c>
    </row>
    <row r="533" spans="1:32" s="328" customFormat="1" x14ac:dyDescent="0.25">
      <c r="A533" s="329">
        <f t="shared" ref="A533:A536" si="286">A532+1</f>
        <v>345</v>
      </c>
      <c r="B533" s="218" t="s">
        <v>781</v>
      </c>
      <c r="C533" s="283">
        <f t="shared" si="284"/>
        <v>44231915.5</v>
      </c>
      <c r="D533" s="276">
        <f t="shared" si="285"/>
        <v>0</v>
      </c>
      <c r="E533" s="325"/>
      <c r="F533" s="377"/>
      <c r="G533" s="377"/>
      <c r="H533" s="377"/>
      <c r="I533" s="377"/>
      <c r="J533" s="325"/>
      <c r="K533" s="325"/>
      <c r="L533" s="325"/>
      <c r="M533" s="325"/>
      <c r="N533" s="325"/>
      <c r="O533" s="325"/>
      <c r="P533" s="330"/>
      <c r="Q533" s="325"/>
      <c r="R533" s="330">
        <v>37280080.299999997</v>
      </c>
      <c r="S533" s="330">
        <v>6951835.2000000002</v>
      </c>
      <c r="T533" s="359"/>
      <c r="U533" s="325"/>
      <c r="V533" s="325"/>
      <c r="W533" s="325"/>
      <c r="X533" s="378"/>
      <c r="Y533" s="276"/>
      <c r="Z533" s="276"/>
      <c r="AA533" s="326"/>
      <c r="AB533" s="327" t="s">
        <v>360</v>
      </c>
    </row>
    <row r="534" spans="1:32" s="328" customFormat="1" x14ac:dyDescent="0.25">
      <c r="A534" s="329">
        <f t="shared" si="286"/>
        <v>346</v>
      </c>
      <c r="B534" s="218" t="s">
        <v>955</v>
      </c>
      <c r="C534" s="283">
        <f t="shared" ref="C534" si="287">D534+L534+N534+P534+R534+U534+W534+X534+Y534+K534+S534</f>
        <v>520168.32</v>
      </c>
      <c r="D534" s="276">
        <f t="shared" ref="D534" si="288">E534+F534+G534+H534+I534</f>
        <v>0</v>
      </c>
      <c r="E534" s="325"/>
      <c r="F534" s="377"/>
      <c r="G534" s="377"/>
      <c r="H534" s="377"/>
      <c r="I534" s="377"/>
      <c r="J534" s="325"/>
      <c r="K534" s="325"/>
      <c r="L534" s="325"/>
      <c r="M534" s="325"/>
      <c r="N534" s="325"/>
      <c r="O534" s="325"/>
      <c r="P534" s="330"/>
      <c r="Q534" s="325"/>
      <c r="R534" s="330"/>
      <c r="S534" s="330"/>
      <c r="T534" s="359"/>
      <c r="U534" s="325"/>
      <c r="V534" s="325"/>
      <c r="W534" s="325"/>
      <c r="X534" s="378"/>
      <c r="Y534" s="276">
        <v>520168.32</v>
      </c>
      <c r="Z534" s="276"/>
      <c r="AA534" s="326"/>
      <c r="AB534" s="327"/>
    </row>
    <row r="535" spans="1:32" s="335" customFormat="1" ht="18" customHeight="1" x14ac:dyDescent="0.25">
      <c r="A535" s="329">
        <f t="shared" si="286"/>
        <v>347</v>
      </c>
      <c r="B535" s="287" t="s">
        <v>782</v>
      </c>
      <c r="C535" s="283">
        <f t="shared" si="284"/>
        <v>23302705.490000002</v>
      </c>
      <c r="D535" s="276">
        <f t="shared" si="285"/>
        <v>22732665.740000002</v>
      </c>
      <c r="E535" s="283"/>
      <c r="F535" s="293">
        <v>17409527.890000001</v>
      </c>
      <c r="G535" s="379">
        <v>3821437.82</v>
      </c>
      <c r="H535" s="293"/>
      <c r="I535" s="293">
        <v>1501700.03</v>
      </c>
      <c r="J535" s="293"/>
      <c r="K535" s="293"/>
      <c r="L535" s="293"/>
      <c r="M535" s="283"/>
      <c r="N535" s="283"/>
      <c r="O535" s="379"/>
      <c r="P535" s="379"/>
      <c r="Q535" s="379"/>
      <c r="R535" s="283"/>
      <c r="S535" s="283"/>
      <c r="T535" s="374"/>
      <c r="U535" s="379"/>
      <c r="V535" s="379"/>
      <c r="W535" s="379"/>
      <c r="X535" s="379">
        <v>570039.75</v>
      </c>
      <c r="Y535" s="293"/>
      <c r="Z535" s="293"/>
      <c r="AA535" s="331" t="s">
        <v>150</v>
      </c>
      <c r="AB535" s="332"/>
      <c r="AC535" s="333"/>
      <c r="AD535" s="334"/>
    </row>
    <row r="536" spans="1:32" s="328" customFormat="1" x14ac:dyDescent="0.25">
      <c r="A536" s="329">
        <f t="shared" si="286"/>
        <v>348</v>
      </c>
      <c r="B536" s="218" t="s">
        <v>256</v>
      </c>
      <c r="C536" s="283">
        <f t="shared" si="284"/>
        <v>11920928.25</v>
      </c>
      <c r="D536" s="276">
        <f t="shared" si="285"/>
        <v>0</v>
      </c>
      <c r="E536" s="325"/>
      <c r="F536" s="377"/>
      <c r="G536" s="377"/>
      <c r="H536" s="377"/>
      <c r="I536" s="377"/>
      <c r="J536" s="325"/>
      <c r="K536" s="325"/>
      <c r="L536" s="325"/>
      <c r="M536" s="325">
        <v>2035</v>
      </c>
      <c r="N536" s="325">
        <v>11920928.25</v>
      </c>
      <c r="O536" s="325"/>
      <c r="P536" s="325"/>
      <c r="Q536" s="325"/>
      <c r="R536" s="325"/>
      <c r="S536" s="325"/>
      <c r="T536" s="359"/>
      <c r="U536" s="325"/>
      <c r="V536" s="325"/>
      <c r="W536" s="325"/>
      <c r="X536" s="378"/>
      <c r="Y536" s="276"/>
      <c r="Z536" s="327"/>
      <c r="AA536" s="290"/>
      <c r="AB536" s="326"/>
      <c r="AC536" s="336" t="s">
        <v>294</v>
      </c>
    </row>
    <row r="537" spans="1:32" s="337" customFormat="1" x14ac:dyDescent="0.25">
      <c r="A537" s="329">
        <f t="shared" ref="A537:A539" si="289">A536+1</f>
        <v>349</v>
      </c>
      <c r="B537" s="218" t="s">
        <v>254</v>
      </c>
      <c r="C537" s="283">
        <f t="shared" si="284"/>
        <v>27312017.460000001</v>
      </c>
      <c r="D537" s="276">
        <f t="shared" si="285"/>
        <v>0</v>
      </c>
      <c r="E537" s="325"/>
      <c r="F537" s="377"/>
      <c r="G537" s="377"/>
      <c r="H537" s="377"/>
      <c r="I537" s="377"/>
      <c r="J537" s="325"/>
      <c r="K537" s="325"/>
      <c r="L537" s="325"/>
      <c r="M537" s="325"/>
      <c r="N537" s="325"/>
      <c r="O537" s="325">
        <v>1090</v>
      </c>
      <c r="P537" s="325">
        <v>27312017.460000001</v>
      </c>
      <c r="Q537" s="325"/>
      <c r="R537" s="325"/>
      <c r="S537" s="325"/>
      <c r="T537" s="359"/>
      <c r="U537" s="325"/>
      <c r="V537" s="325"/>
      <c r="W537" s="325"/>
      <c r="X537" s="378"/>
      <c r="Y537" s="276"/>
      <c r="Z537" s="327"/>
      <c r="AA537" s="290"/>
      <c r="AB537" s="326"/>
      <c r="AC537" s="336" t="s">
        <v>316</v>
      </c>
    </row>
    <row r="538" spans="1:32" s="338" customFormat="1" x14ac:dyDescent="0.25">
      <c r="A538" s="329">
        <f t="shared" si="289"/>
        <v>350</v>
      </c>
      <c r="B538" s="218" t="s">
        <v>255</v>
      </c>
      <c r="C538" s="283">
        <f t="shared" si="284"/>
        <v>7934593.2800000003</v>
      </c>
      <c r="D538" s="276">
        <f t="shared" si="285"/>
        <v>0</v>
      </c>
      <c r="E538" s="325"/>
      <c r="F538" s="377"/>
      <c r="G538" s="377"/>
      <c r="H538" s="377"/>
      <c r="I538" s="377"/>
      <c r="J538" s="325"/>
      <c r="K538" s="325"/>
      <c r="L538" s="325"/>
      <c r="M538" s="325">
        <v>1384.5</v>
      </c>
      <c r="N538" s="325">
        <v>7934593.2800000003</v>
      </c>
      <c r="O538" s="325"/>
      <c r="P538" s="325"/>
      <c r="Q538" s="325"/>
      <c r="R538" s="325"/>
      <c r="S538" s="325"/>
      <c r="T538" s="359"/>
      <c r="U538" s="325"/>
      <c r="V538" s="325"/>
      <c r="W538" s="325"/>
      <c r="X538" s="378"/>
      <c r="Y538" s="276"/>
      <c r="Z538" s="327"/>
      <c r="AA538" s="290"/>
      <c r="AB538" s="326"/>
      <c r="AC538" s="336" t="s">
        <v>294</v>
      </c>
    </row>
    <row r="539" spans="1:32" s="328" customFormat="1" x14ac:dyDescent="0.25">
      <c r="A539" s="329">
        <f t="shared" si="289"/>
        <v>351</v>
      </c>
      <c r="B539" s="156" t="s">
        <v>253</v>
      </c>
      <c r="C539" s="283">
        <f t="shared" si="284"/>
        <v>12516176.399999999</v>
      </c>
      <c r="D539" s="276">
        <f t="shared" si="285"/>
        <v>11946136.649999999</v>
      </c>
      <c r="E539" s="325"/>
      <c r="F539" s="377">
        <v>7976603.25</v>
      </c>
      <c r="G539" s="377">
        <v>1984766.7</v>
      </c>
      <c r="H539" s="377">
        <v>1984766.7</v>
      </c>
      <c r="I539" s="377"/>
      <c r="J539" s="325"/>
      <c r="K539" s="325"/>
      <c r="L539" s="325"/>
      <c r="M539" s="325"/>
      <c r="N539" s="325"/>
      <c r="O539" s="325"/>
      <c r="P539" s="325"/>
      <c r="Q539" s="283"/>
      <c r="R539" s="330"/>
      <c r="S539" s="330"/>
      <c r="T539" s="359"/>
      <c r="U539" s="325"/>
      <c r="V539" s="325"/>
      <c r="W539" s="325"/>
      <c r="X539" s="378">
        <v>570039.75</v>
      </c>
      <c r="Y539" s="276"/>
      <c r="Z539" s="276"/>
      <c r="AA539" s="326"/>
      <c r="AB539" s="327" t="s">
        <v>342</v>
      </c>
    </row>
    <row r="540" spans="1:32" ht="18" customHeight="1" x14ac:dyDescent="0.25">
      <c r="A540" s="238" t="s">
        <v>148</v>
      </c>
      <c r="B540" s="217"/>
      <c r="C540" s="170">
        <f t="shared" ref="C540:Y540" si="290">SUM(C532:C539)</f>
        <v>157586464.25</v>
      </c>
      <c r="D540" s="170">
        <f t="shared" si="290"/>
        <v>37107895.909999996</v>
      </c>
      <c r="E540" s="170">
        <f t="shared" si="290"/>
        <v>2429093.52</v>
      </c>
      <c r="F540" s="170">
        <f t="shared" si="290"/>
        <v>25386131.140000001</v>
      </c>
      <c r="G540" s="170">
        <f t="shared" si="290"/>
        <v>5806204.5199999996</v>
      </c>
      <c r="H540" s="170">
        <f t="shared" si="290"/>
        <v>1984766.7</v>
      </c>
      <c r="I540" s="170">
        <f t="shared" si="290"/>
        <v>1501700.03</v>
      </c>
      <c r="J540" s="170">
        <f t="shared" si="290"/>
        <v>0</v>
      </c>
      <c r="K540" s="170">
        <f t="shared" si="290"/>
        <v>0</v>
      </c>
      <c r="L540" s="170">
        <f t="shared" si="290"/>
        <v>0</v>
      </c>
      <c r="M540" s="170">
        <f t="shared" si="290"/>
        <v>3419.5</v>
      </c>
      <c r="N540" s="170">
        <f t="shared" si="290"/>
        <v>19855521.530000001</v>
      </c>
      <c r="O540" s="170">
        <f t="shared" si="290"/>
        <v>1090</v>
      </c>
      <c r="P540" s="170">
        <f t="shared" si="290"/>
        <v>54346251.960000001</v>
      </c>
      <c r="Q540" s="170">
        <f t="shared" si="290"/>
        <v>0</v>
      </c>
      <c r="R540" s="170">
        <f t="shared" si="290"/>
        <v>37280080.299999997</v>
      </c>
      <c r="S540" s="170">
        <f t="shared" si="290"/>
        <v>6951835.2000000002</v>
      </c>
      <c r="T540" s="354">
        <f t="shared" si="290"/>
        <v>0</v>
      </c>
      <c r="U540" s="170">
        <f t="shared" si="290"/>
        <v>0</v>
      </c>
      <c r="V540" s="170">
        <f t="shared" si="290"/>
        <v>0</v>
      </c>
      <c r="W540" s="170">
        <f t="shared" si="290"/>
        <v>0</v>
      </c>
      <c r="X540" s="170">
        <f t="shared" si="290"/>
        <v>1140079.5</v>
      </c>
      <c r="Y540" s="170">
        <f t="shared" si="290"/>
        <v>904799.85000000009</v>
      </c>
      <c r="Z540" s="302">
        <f>(C540-Y540)*0.0214</f>
        <v>3352987.6181600001</v>
      </c>
      <c r="AA540" s="9"/>
      <c r="AB540" s="20"/>
      <c r="AC540" s="45"/>
      <c r="AF540" s="46"/>
    </row>
    <row r="541" spans="1:32" ht="18" customHeight="1" x14ac:dyDescent="0.25">
      <c r="A541" s="391" t="s">
        <v>84</v>
      </c>
      <c r="B541" s="193"/>
      <c r="C541" s="386"/>
      <c r="D541" s="386"/>
      <c r="E541" s="386"/>
      <c r="F541" s="386"/>
      <c r="G541" s="386"/>
      <c r="H541" s="386"/>
      <c r="I541" s="386"/>
      <c r="J541" s="386"/>
      <c r="K541" s="386"/>
      <c r="L541" s="386"/>
      <c r="M541" s="386"/>
      <c r="N541" s="386"/>
      <c r="O541" s="386"/>
      <c r="P541" s="386"/>
      <c r="Q541" s="386"/>
      <c r="R541" s="386"/>
      <c r="S541" s="386"/>
      <c r="T541" s="350"/>
      <c r="U541" s="386"/>
      <c r="V541" s="386"/>
      <c r="W541" s="386"/>
      <c r="X541" s="386"/>
      <c r="Y541" s="387"/>
      <c r="Z541" s="397"/>
      <c r="AA541" s="20"/>
      <c r="AB541" s="20"/>
      <c r="AC541" s="22"/>
    </row>
    <row r="542" spans="1:32" s="66" customFormat="1" ht="15.75" customHeight="1" x14ac:dyDescent="0.2">
      <c r="A542" s="389" t="s">
        <v>464</v>
      </c>
      <c r="B542" s="200"/>
      <c r="C542" s="12"/>
      <c r="D542" s="12"/>
      <c r="E542" s="12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349"/>
      <c r="U542" s="9"/>
      <c r="V542" s="9"/>
      <c r="W542" s="9"/>
      <c r="X542" s="9"/>
      <c r="Y542" s="390"/>
      <c r="Z542" s="390"/>
      <c r="AA542" s="62"/>
      <c r="AB542" s="62"/>
    </row>
    <row r="543" spans="1:32" s="66" customFormat="1" x14ac:dyDescent="0.25">
      <c r="A543" s="115">
        <f>A539+1</f>
        <v>352</v>
      </c>
      <c r="B543" s="288" t="s">
        <v>345</v>
      </c>
      <c r="C543" s="302">
        <f t="shared" ref="C543:C546" si="291">D543+L543+N543+P543+R543+U543+W543+X543+Y543+K543+S543</f>
        <v>1441026.3</v>
      </c>
      <c r="D543" s="390">
        <f t="shared" ref="D543:D546" si="292">E543+F543+G543+H543+I543</f>
        <v>1441026.3</v>
      </c>
      <c r="E543" s="300">
        <v>1441026.3</v>
      </c>
      <c r="F543" s="300"/>
      <c r="G543" s="300"/>
      <c r="H543" s="300"/>
      <c r="I543" s="300"/>
      <c r="J543" s="300"/>
      <c r="K543" s="300"/>
      <c r="L543" s="300"/>
      <c r="M543" s="300"/>
      <c r="N543" s="300"/>
      <c r="O543" s="300"/>
      <c r="P543" s="300"/>
      <c r="Q543" s="300"/>
      <c r="R543" s="300"/>
      <c r="S543" s="300"/>
      <c r="T543" s="359"/>
      <c r="U543" s="300"/>
      <c r="V543" s="106"/>
      <c r="W543" s="106"/>
      <c r="X543" s="106"/>
      <c r="Y543" s="390"/>
      <c r="Z543" s="390"/>
      <c r="AA543" s="62"/>
      <c r="AB543" s="62" t="s">
        <v>468</v>
      </c>
    </row>
    <row r="544" spans="1:32" s="66" customFormat="1" x14ac:dyDescent="0.25">
      <c r="A544" s="245">
        <f t="shared" ref="A544:A546" si="293">A543+1</f>
        <v>353</v>
      </c>
      <c r="B544" s="288" t="s">
        <v>346</v>
      </c>
      <c r="C544" s="302">
        <f t="shared" si="291"/>
        <v>1441026.3</v>
      </c>
      <c r="D544" s="390">
        <f t="shared" si="292"/>
        <v>1441026.3</v>
      </c>
      <c r="E544" s="300">
        <v>1441026.3</v>
      </c>
      <c r="F544" s="300"/>
      <c r="G544" s="300"/>
      <c r="H544" s="300"/>
      <c r="I544" s="300"/>
      <c r="J544" s="300"/>
      <c r="K544" s="300"/>
      <c r="L544" s="300"/>
      <c r="M544" s="300"/>
      <c r="N544" s="300"/>
      <c r="O544" s="300"/>
      <c r="P544" s="300"/>
      <c r="Q544" s="300"/>
      <c r="R544" s="300"/>
      <c r="S544" s="300"/>
      <c r="T544" s="359"/>
      <c r="U544" s="300"/>
      <c r="V544" s="106"/>
      <c r="W544" s="106"/>
      <c r="X544" s="106"/>
      <c r="Y544" s="390"/>
      <c r="Z544" s="390"/>
      <c r="AA544" s="62"/>
      <c r="AB544" s="62" t="s">
        <v>468</v>
      </c>
    </row>
    <row r="545" spans="1:30" s="66" customFormat="1" x14ac:dyDescent="0.25">
      <c r="A545" s="245">
        <f t="shared" si="293"/>
        <v>354</v>
      </c>
      <c r="B545" s="156" t="s">
        <v>347</v>
      </c>
      <c r="C545" s="302">
        <f t="shared" si="291"/>
        <v>1441026.3</v>
      </c>
      <c r="D545" s="390">
        <f t="shared" si="292"/>
        <v>1441026.3</v>
      </c>
      <c r="E545" s="300">
        <v>1441026.3</v>
      </c>
      <c r="F545" s="300"/>
      <c r="G545" s="300"/>
      <c r="H545" s="300"/>
      <c r="I545" s="300"/>
      <c r="J545" s="300"/>
      <c r="K545" s="300"/>
      <c r="L545" s="300"/>
      <c r="M545" s="300"/>
      <c r="N545" s="300"/>
      <c r="O545" s="300"/>
      <c r="P545" s="300"/>
      <c r="Q545" s="300"/>
      <c r="R545" s="300"/>
      <c r="S545" s="300"/>
      <c r="T545" s="359"/>
      <c r="U545" s="300"/>
      <c r="V545" s="106"/>
      <c r="W545" s="106"/>
      <c r="X545" s="106"/>
      <c r="Y545" s="390"/>
      <c r="Z545" s="390"/>
      <c r="AA545" s="62"/>
      <c r="AB545" s="62" t="s">
        <v>468</v>
      </c>
    </row>
    <row r="546" spans="1:30" s="66" customFormat="1" x14ac:dyDescent="0.25">
      <c r="A546" s="245">
        <f t="shared" si="293"/>
        <v>355</v>
      </c>
      <c r="B546" s="156" t="s">
        <v>348</v>
      </c>
      <c r="C546" s="302">
        <f t="shared" si="291"/>
        <v>3178757.99</v>
      </c>
      <c r="D546" s="390">
        <f t="shared" si="292"/>
        <v>0</v>
      </c>
      <c r="E546" s="300"/>
      <c r="F546" s="300"/>
      <c r="G546" s="300"/>
      <c r="H546" s="300"/>
      <c r="I546" s="300"/>
      <c r="J546" s="300"/>
      <c r="K546" s="300"/>
      <c r="L546" s="300"/>
      <c r="M546" s="300">
        <v>542.64</v>
      </c>
      <c r="N546" s="300">
        <v>3178757.99</v>
      </c>
      <c r="O546" s="300"/>
      <c r="P546" s="300"/>
      <c r="Q546" s="300"/>
      <c r="R546" s="300"/>
      <c r="S546" s="300"/>
      <c r="T546" s="359"/>
      <c r="U546" s="300"/>
      <c r="V546" s="106"/>
      <c r="W546" s="106"/>
      <c r="X546" s="106"/>
      <c r="Y546" s="390"/>
      <c r="Z546" s="390"/>
      <c r="AA546" s="62"/>
      <c r="AB546" s="62" t="s">
        <v>501</v>
      </c>
    </row>
    <row r="547" spans="1:30" s="112" customFormat="1" ht="16.5" customHeight="1" x14ac:dyDescent="0.2">
      <c r="A547" s="240" t="s">
        <v>15</v>
      </c>
      <c r="B547" s="203"/>
      <c r="C547" s="390">
        <f t="shared" ref="C547:R547" si="294">SUM(C543:C546)</f>
        <v>7501836.8900000006</v>
      </c>
      <c r="D547" s="390">
        <f t="shared" si="294"/>
        <v>4323078.9000000004</v>
      </c>
      <c r="E547" s="390">
        <f t="shared" si="294"/>
        <v>4323078.9000000004</v>
      </c>
      <c r="F547" s="390">
        <f t="shared" si="294"/>
        <v>0</v>
      </c>
      <c r="G547" s="390">
        <f t="shared" si="294"/>
        <v>0</v>
      </c>
      <c r="H547" s="390">
        <f t="shared" si="294"/>
        <v>0</v>
      </c>
      <c r="I547" s="390">
        <f t="shared" si="294"/>
        <v>0</v>
      </c>
      <c r="J547" s="390">
        <f t="shared" si="294"/>
        <v>0</v>
      </c>
      <c r="K547" s="390">
        <f t="shared" si="294"/>
        <v>0</v>
      </c>
      <c r="L547" s="390">
        <f t="shared" si="294"/>
        <v>0</v>
      </c>
      <c r="M547" s="390">
        <f t="shared" si="294"/>
        <v>542.64</v>
      </c>
      <c r="N547" s="390">
        <f t="shared" si="294"/>
        <v>3178757.99</v>
      </c>
      <c r="O547" s="390">
        <f t="shared" si="294"/>
        <v>0</v>
      </c>
      <c r="P547" s="390">
        <f t="shared" si="294"/>
        <v>0</v>
      </c>
      <c r="Q547" s="390">
        <f t="shared" si="294"/>
        <v>0</v>
      </c>
      <c r="R547" s="390">
        <f t="shared" si="294"/>
        <v>0</v>
      </c>
      <c r="S547" s="390"/>
      <c r="T547" s="346">
        <f t="shared" ref="T547:Y547" si="295">SUM(T543:T546)</f>
        <v>0</v>
      </c>
      <c r="U547" s="390">
        <f t="shared" si="295"/>
        <v>0</v>
      </c>
      <c r="V547" s="390">
        <f t="shared" si="295"/>
        <v>0</v>
      </c>
      <c r="W547" s="390">
        <f t="shared" si="295"/>
        <v>0</v>
      </c>
      <c r="X547" s="390">
        <f t="shared" si="295"/>
        <v>0</v>
      </c>
      <c r="Y547" s="390">
        <f t="shared" si="295"/>
        <v>0</v>
      </c>
      <c r="Z547" s="302">
        <f>(C547-Y547)*0.0214</f>
        <v>160539.309446</v>
      </c>
      <c r="AA547" s="113"/>
      <c r="AB547" s="113"/>
    </row>
    <row r="548" spans="1:30" s="66" customFormat="1" ht="14.25" customHeight="1" x14ac:dyDescent="0.2">
      <c r="A548" s="391" t="s">
        <v>257</v>
      </c>
      <c r="B548" s="193"/>
      <c r="C548" s="387"/>
      <c r="D548" s="12"/>
      <c r="E548" s="12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349"/>
      <c r="U548" s="9"/>
      <c r="V548" s="9"/>
      <c r="W548" s="9"/>
      <c r="X548" s="9"/>
      <c r="Y548" s="390"/>
      <c r="Z548" s="390"/>
      <c r="AA548" s="62"/>
      <c r="AB548" s="62"/>
      <c r="AC548" s="114"/>
      <c r="AD548" s="114"/>
    </row>
    <row r="549" spans="1:30" s="66" customFormat="1" ht="15" customHeight="1" x14ac:dyDescent="0.25">
      <c r="A549" s="245">
        <f>A546+1</f>
        <v>356</v>
      </c>
      <c r="B549" s="288" t="s">
        <v>258</v>
      </c>
      <c r="C549" s="302">
        <f t="shared" ref="C549" si="296">D549+L549+N549+P549+R549+U549+W549+X549+Y549+K549+S549</f>
        <v>5061268.8</v>
      </c>
      <c r="D549" s="390">
        <f t="shared" ref="D549" si="297">E549+F549+G549+H549+I549</f>
        <v>0</v>
      </c>
      <c r="E549" s="300">
        <v>0</v>
      </c>
      <c r="F549" s="300">
        <v>0</v>
      </c>
      <c r="G549" s="300">
        <v>0</v>
      </c>
      <c r="H549" s="300">
        <v>0</v>
      </c>
      <c r="I549" s="300">
        <v>0</v>
      </c>
      <c r="J549" s="300">
        <v>0</v>
      </c>
      <c r="K549" s="300">
        <v>0</v>
      </c>
      <c r="L549" s="300">
        <v>0</v>
      </c>
      <c r="M549" s="300">
        <v>864</v>
      </c>
      <c r="N549" s="300">
        <v>5061268.8</v>
      </c>
      <c r="O549" s="300"/>
      <c r="P549" s="300"/>
      <c r="Q549" s="300"/>
      <c r="R549" s="300"/>
      <c r="S549" s="300"/>
      <c r="T549" s="359"/>
      <c r="U549" s="300"/>
      <c r="V549" s="106"/>
      <c r="W549" s="106"/>
      <c r="X549" s="106"/>
      <c r="Y549" s="390"/>
      <c r="Z549" s="390"/>
      <c r="AA549" s="62"/>
      <c r="AB549" s="299" t="s">
        <v>294</v>
      </c>
    </row>
    <row r="550" spans="1:30" s="112" customFormat="1" ht="17.25" customHeight="1" x14ac:dyDescent="0.2">
      <c r="A550" s="240" t="s">
        <v>15</v>
      </c>
      <c r="B550" s="204"/>
      <c r="C550" s="390">
        <f t="shared" ref="C550:Y550" si="298">SUM(C549:C549)</f>
        <v>5061268.8</v>
      </c>
      <c r="D550" s="390">
        <f t="shared" si="298"/>
        <v>0</v>
      </c>
      <c r="E550" s="390">
        <f t="shared" si="298"/>
        <v>0</v>
      </c>
      <c r="F550" s="390">
        <f t="shared" si="298"/>
        <v>0</v>
      </c>
      <c r="G550" s="390">
        <f t="shared" si="298"/>
        <v>0</v>
      </c>
      <c r="H550" s="390">
        <f t="shared" si="298"/>
        <v>0</v>
      </c>
      <c r="I550" s="390">
        <f t="shared" si="298"/>
        <v>0</v>
      </c>
      <c r="J550" s="390">
        <f t="shared" si="298"/>
        <v>0</v>
      </c>
      <c r="K550" s="390">
        <f t="shared" si="298"/>
        <v>0</v>
      </c>
      <c r="L550" s="390">
        <f t="shared" si="298"/>
        <v>0</v>
      </c>
      <c r="M550" s="390">
        <f t="shared" si="298"/>
        <v>864</v>
      </c>
      <c r="N550" s="390">
        <f t="shared" si="298"/>
        <v>5061268.8</v>
      </c>
      <c r="O550" s="390">
        <f t="shared" si="298"/>
        <v>0</v>
      </c>
      <c r="P550" s="390">
        <f t="shared" si="298"/>
        <v>0</v>
      </c>
      <c r="Q550" s="390">
        <f t="shared" si="298"/>
        <v>0</v>
      </c>
      <c r="R550" s="390">
        <f t="shared" si="298"/>
        <v>0</v>
      </c>
      <c r="S550" s="390"/>
      <c r="T550" s="346">
        <f t="shared" si="298"/>
        <v>0</v>
      </c>
      <c r="U550" s="390">
        <f t="shared" si="298"/>
        <v>0</v>
      </c>
      <c r="V550" s="390">
        <f t="shared" si="298"/>
        <v>0</v>
      </c>
      <c r="W550" s="390">
        <f t="shared" si="298"/>
        <v>0</v>
      </c>
      <c r="X550" s="390">
        <f t="shared" si="298"/>
        <v>0</v>
      </c>
      <c r="Y550" s="390">
        <f t="shared" si="298"/>
        <v>0</v>
      </c>
      <c r="Z550" s="302">
        <f>(C550-Y550)*0.0214</f>
        <v>108311.15231999999</v>
      </c>
      <c r="AA550" s="113"/>
      <c r="AB550" s="113"/>
    </row>
    <row r="551" spans="1:30" s="66" customFormat="1" ht="14.25" customHeight="1" x14ac:dyDescent="0.2">
      <c r="A551" s="391" t="s">
        <v>85</v>
      </c>
      <c r="B551" s="193"/>
      <c r="C551" s="387"/>
      <c r="D551" s="12"/>
      <c r="E551" s="12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349"/>
      <c r="U551" s="9"/>
      <c r="V551" s="9"/>
      <c r="W551" s="9"/>
      <c r="X551" s="9"/>
      <c r="Y551" s="390"/>
      <c r="Z551" s="390"/>
      <c r="AA551" s="62"/>
      <c r="AB551" s="62"/>
    </row>
    <row r="552" spans="1:30" s="66" customFormat="1" x14ac:dyDescent="0.25">
      <c r="A552" s="245">
        <f>A549+1</f>
        <v>357</v>
      </c>
      <c r="B552" s="288" t="s">
        <v>786</v>
      </c>
      <c r="C552" s="302">
        <f t="shared" ref="C552:C595" si="299">D552+L552+N552+P552+R552+U552+W552+X552+Y552+K552+S552</f>
        <v>547578.15</v>
      </c>
      <c r="D552" s="390">
        <f t="shared" ref="D552:D595" si="300">E552+F552+G552+H552+I552</f>
        <v>547578.15</v>
      </c>
      <c r="E552" s="300">
        <v>547578.15</v>
      </c>
      <c r="F552" s="300"/>
      <c r="G552" s="300"/>
      <c r="H552" s="300"/>
      <c r="I552" s="300"/>
      <c r="J552" s="300"/>
      <c r="K552" s="300"/>
      <c r="L552" s="300"/>
      <c r="M552" s="300"/>
      <c r="N552" s="300"/>
      <c r="O552" s="300"/>
      <c r="P552" s="300"/>
      <c r="Q552" s="106"/>
      <c r="R552" s="300"/>
      <c r="S552" s="300"/>
      <c r="T552" s="359"/>
      <c r="U552" s="300"/>
      <c r="V552" s="106"/>
      <c r="W552" s="106"/>
      <c r="X552" s="106"/>
      <c r="Y552" s="390"/>
      <c r="Z552" s="390"/>
      <c r="AA552" s="62"/>
      <c r="AB552" s="62" t="s">
        <v>316</v>
      </c>
    </row>
    <row r="553" spans="1:30" s="66" customFormat="1" x14ac:dyDescent="0.25">
      <c r="A553" s="245">
        <f t="shared" ref="A553" si="301">A552+1</f>
        <v>358</v>
      </c>
      <c r="B553" s="288" t="s">
        <v>260</v>
      </c>
      <c r="C553" s="302">
        <f t="shared" si="299"/>
        <v>3244360.8</v>
      </c>
      <c r="D553" s="390">
        <f t="shared" si="300"/>
        <v>3244360.8</v>
      </c>
      <c r="E553" s="300">
        <v>3244360.8</v>
      </c>
      <c r="F553" s="300"/>
      <c r="G553" s="300"/>
      <c r="H553" s="300"/>
      <c r="I553" s="300"/>
      <c r="J553" s="300"/>
      <c r="K553" s="300"/>
      <c r="L553" s="300"/>
      <c r="M553" s="300"/>
      <c r="N553" s="300"/>
      <c r="O553" s="300"/>
      <c r="P553" s="300"/>
      <c r="Q553" s="300"/>
      <c r="R553" s="300"/>
      <c r="S553" s="300"/>
      <c r="T553" s="359"/>
      <c r="U553" s="300"/>
      <c r="V553" s="106"/>
      <c r="W553" s="106"/>
      <c r="X553" s="106"/>
      <c r="Y553" s="390"/>
      <c r="Z553" s="390"/>
      <c r="AA553" s="62"/>
      <c r="AB553" s="62" t="s">
        <v>303</v>
      </c>
    </row>
    <row r="554" spans="1:30" s="66" customFormat="1" x14ac:dyDescent="0.25">
      <c r="A554" s="245">
        <f t="shared" ref="A554:A595" si="302">A553+1</f>
        <v>359</v>
      </c>
      <c r="B554" s="288" t="s">
        <v>261</v>
      </c>
      <c r="C554" s="302">
        <f t="shared" si="299"/>
        <v>3243476.6</v>
      </c>
      <c r="D554" s="390">
        <f t="shared" si="300"/>
        <v>3243476.6</v>
      </c>
      <c r="E554" s="300">
        <v>3243476.6</v>
      </c>
      <c r="F554" s="300"/>
      <c r="G554" s="300"/>
      <c r="H554" s="300"/>
      <c r="I554" s="300"/>
      <c r="J554" s="300"/>
      <c r="K554" s="300"/>
      <c r="L554" s="300"/>
      <c r="M554" s="300"/>
      <c r="N554" s="300"/>
      <c r="O554" s="300"/>
      <c r="P554" s="300"/>
      <c r="Q554" s="300"/>
      <c r="R554" s="300"/>
      <c r="S554" s="300"/>
      <c r="T554" s="359"/>
      <c r="U554" s="300"/>
      <c r="V554" s="106"/>
      <c r="W554" s="106"/>
      <c r="X554" s="106"/>
      <c r="Y554" s="390"/>
      <c r="Z554" s="390"/>
      <c r="AA554" s="62"/>
      <c r="AB554" s="62" t="s">
        <v>303</v>
      </c>
    </row>
    <row r="555" spans="1:30" s="66" customFormat="1" x14ac:dyDescent="0.25">
      <c r="A555" s="245">
        <f t="shared" si="302"/>
        <v>360</v>
      </c>
      <c r="B555" s="156" t="s">
        <v>262</v>
      </c>
      <c r="C555" s="302">
        <f t="shared" si="299"/>
        <v>3243476.6</v>
      </c>
      <c r="D555" s="390">
        <f t="shared" si="300"/>
        <v>3243476.6</v>
      </c>
      <c r="E555" s="300">
        <v>3243476.6</v>
      </c>
      <c r="F555" s="300"/>
      <c r="G555" s="300"/>
      <c r="H555" s="300"/>
      <c r="I555" s="300"/>
      <c r="J555" s="300"/>
      <c r="K555" s="300"/>
      <c r="L555" s="300"/>
      <c r="M555" s="300"/>
      <c r="N555" s="300"/>
      <c r="O555" s="300"/>
      <c r="P555" s="300"/>
      <c r="Q555" s="300"/>
      <c r="R555" s="300"/>
      <c r="S555" s="300"/>
      <c r="T555" s="359"/>
      <c r="U555" s="300"/>
      <c r="V555" s="106"/>
      <c r="W555" s="106"/>
      <c r="X555" s="106"/>
      <c r="Y555" s="390"/>
      <c r="Z555" s="390"/>
      <c r="AA555" s="62"/>
      <c r="AB555" s="62" t="s">
        <v>303</v>
      </c>
    </row>
    <row r="556" spans="1:30" s="66" customFormat="1" x14ac:dyDescent="0.25">
      <c r="A556" s="245">
        <f t="shared" si="302"/>
        <v>361</v>
      </c>
      <c r="B556" s="288" t="s">
        <v>263</v>
      </c>
      <c r="C556" s="302">
        <f t="shared" si="299"/>
        <v>2785878.9</v>
      </c>
      <c r="D556" s="390">
        <f t="shared" si="300"/>
        <v>2785878.9</v>
      </c>
      <c r="E556" s="300">
        <v>2785878.9</v>
      </c>
      <c r="F556" s="300"/>
      <c r="G556" s="300"/>
      <c r="H556" s="300"/>
      <c r="I556" s="300"/>
      <c r="J556" s="300"/>
      <c r="K556" s="300"/>
      <c r="L556" s="300"/>
      <c r="M556" s="300"/>
      <c r="N556" s="300"/>
      <c r="O556" s="300"/>
      <c r="P556" s="300"/>
      <c r="Q556" s="300"/>
      <c r="R556" s="300"/>
      <c r="S556" s="300"/>
      <c r="T556" s="359"/>
      <c r="U556" s="300"/>
      <c r="V556" s="106"/>
      <c r="W556" s="106"/>
      <c r="X556" s="106"/>
      <c r="Y556" s="390"/>
      <c r="Z556" s="390"/>
      <c r="AA556" s="62"/>
      <c r="AB556" s="62" t="s">
        <v>303</v>
      </c>
    </row>
    <row r="557" spans="1:30" s="66" customFormat="1" x14ac:dyDescent="0.25">
      <c r="A557" s="245">
        <f t="shared" si="302"/>
        <v>362</v>
      </c>
      <c r="B557" s="288" t="s">
        <v>264</v>
      </c>
      <c r="C557" s="302">
        <f t="shared" si="299"/>
        <v>2421945.6</v>
      </c>
      <c r="D557" s="390">
        <f t="shared" si="300"/>
        <v>2421945.6</v>
      </c>
      <c r="E557" s="300">
        <v>2421945.6</v>
      </c>
      <c r="F557" s="300"/>
      <c r="G557" s="300"/>
      <c r="H557" s="300"/>
      <c r="I557" s="300"/>
      <c r="J557" s="300"/>
      <c r="K557" s="300"/>
      <c r="L557" s="300"/>
      <c r="M557" s="300"/>
      <c r="N557" s="300"/>
      <c r="O557" s="300"/>
      <c r="P557" s="300"/>
      <c r="Q557" s="300"/>
      <c r="R557" s="300"/>
      <c r="S557" s="300"/>
      <c r="T557" s="359"/>
      <c r="U557" s="300"/>
      <c r="V557" s="106"/>
      <c r="W557" s="106"/>
      <c r="X557" s="106"/>
      <c r="Y557" s="390"/>
      <c r="Z557" s="390"/>
      <c r="AA557" s="62"/>
      <c r="AB557" s="62" t="s">
        <v>303</v>
      </c>
    </row>
    <row r="558" spans="1:30" s="66" customFormat="1" x14ac:dyDescent="0.25">
      <c r="A558" s="245">
        <f t="shared" si="302"/>
        <v>363</v>
      </c>
      <c r="B558" s="288" t="s">
        <v>265</v>
      </c>
      <c r="C558" s="302">
        <f t="shared" si="299"/>
        <v>1825227.6</v>
      </c>
      <c r="D558" s="390">
        <f t="shared" si="300"/>
        <v>1825227.6</v>
      </c>
      <c r="E558" s="300">
        <v>1825227.6</v>
      </c>
      <c r="F558" s="300"/>
      <c r="G558" s="300"/>
      <c r="H558" s="300"/>
      <c r="I558" s="300"/>
      <c r="J558" s="300"/>
      <c r="K558" s="300"/>
      <c r="L558" s="300"/>
      <c r="M558" s="300"/>
      <c r="N558" s="300"/>
      <c r="O558" s="300"/>
      <c r="P558" s="300"/>
      <c r="Q558" s="300"/>
      <c r="R558" s="300"/>
      <c r="S558" s="300"/>
      <c r="T558" s="359"/>
      <c r="U558" s="300"/>
      <c r="V558" s="106"/>
      <c r="W558" s="106"/>
      <c r="X558" s="106"/>
      <c r="Y558" s="390"/>
      <c r="Z558" s="390"/>
      <c r="AA558" s="62"/>
      <c r="AB558" s="62" t="s">
        <v>303</v>
      </c>
    </row>
    <row r="559" spans="1:30" s="66" customFormat="1" x14ac:dyDescent="0.25">
      <c r="A559" s="245">
        <f t="shared" si="302"/>
        <v>364</v>
      </c>
      <c r="B559" s="288" t="s">
        <v>266</v>
      </c>
      <c r="C559" s="302">
        <f t="shared" si="299"/>
        <v>2395966.7999999998</v>
      </c>
      <c r="D559" s="390">
        <f t="shared" si="300"/>
        <v>2395966.7999999998</v>
      </c>
      <c r="E559" s="300">
        <v>2395966.7999999998</v>
      </c>
      <c r="F559" s="300"/>
      <c r="G559" s="300"/>
      <c r="H559" s="300"/>
      <c r="I559" s="300"/>
      <c r="J559" s="300"/>
      <c r="K559" s="300"/>
      <c r="L559" s="300"/>
      <c r="M559" s="300"/>
      <c r="N559" s="300"/>
      <c r="O559" s="300"/>
      <c r="P559" s="300"/>
      <c r="Q559" s="300"/>
      <c r="R559" s="300"/>
      <c r="S559" s="300"/>
      <c r="T559" s="359"/>
      <c r="U559" s="300"/>
      <c r="V559" s="106"/>
      <c r="W559" s="106"/>
      <c r="X559" s="106"/>
      <c r="Y559" s="390"/>
      <c r="Z559" s="390"/>
      <c r="AA559" s="62"/>
      <c r="AB559" s="62" t="s">
        <v>303</v>
      </c>
    </row>
    <row r="560" spans="1:30" s="66" customFormat="1" x14ac:dyDescent="0.25">
      <c r="A560" s="245">
        <f t="shared" si="302"/>
        <v>365</v>
      </c>
      <c r="B560" s="288" t="s">
        <v>267</v>
      </c>
      <c r="C560" s="302">
        <f t="shared" si="299"/>
        <v>5893097.7000000002</v>
      </c>
      <c r="D560" s="390">
        <f t="shared" si="300"/>
        <v>0</v>
      </c>
      <c r="E560" s="300"/>
      <c r="F560" s="300"/>
      <c r="G560" s="300"/>
      <c r="H560" s="300"/>
      <c r="I560" s="300"/>
      <c r="J560" s="300"/>
      <c r="K560" s="300"/>
      <c r="L560" s="300"/>
      <c r="M560" s="300">
        <v>1006</v>
      </c>
      <c r="N560" s="300">
        <v>5893097.7000000002</v>
      </c>
      <c r="O560" s="106"/>
      <c r="P560" s="300"/>
      <c r="Q560" s="300"/>
      <c r="R560" s="300"/>
      <c r="S560" s="300"/>
      <c r="T560" s="359"/>
      <c r="U560" s="300"/>
      <c r="V560" s="106"/>
      <c r="W560" s="106"/>
      <c r="X560" s="106"/>
      <c r="Y560" s="390"/>
      <c r="Z560" s="390"/>
      <c r="AA560" s="62"/>
      <c r="AB560" s="62" t="s">
        <v>302</v>
      </c>
    </row>
    <row r="561" spans="1:28" s="66" customFormat="1" x14ac:dyDescent="0.25">
      <c r="A561" s="245">
        <f t="shared" si="302"/>
        <v>366</v>
      </c>
      <c r="B561" s="156" t="s">
        <v>268</v>
      </c>
      <c r="C561" s="302">
        <f t="shared" si="299"/>
        <v>1633176.3</v>
      </c>
      <c r="D561" s="390">
        <f t="shared" si="300"/>
        <v>1633176.3</v>
      </c>
      <c r="E561" s="250">
        <v>1633176.3</v>
      </c>
      <c r="F561" s="300"/>
      <c r="G561" s="300"/>
      <c r="H561" s="300"/>
      <c r="I561" s="300"/>
      <c r="J561" s="300"/>
      <c r="K561" s="300"/>
      <c r="L561" s="300"/>
      <c r="M561" s="250"/>
      <c r="N561" s="250"/>
      <c r="O561" s="250"/>
      <c r="P561" s="106"/>
      <c r="Q561" s="250"/>
      <c r="R561" s="300"/>
      <c r="S561" s="300"/>
      <c r="T561" s="359"/>
      <c r="U561" s="300"/>
      <c r="V561" s="300"/>
      <c r="W561" s="106"/>
      <c r="X561" s="106"/>
      <c r="Y561" s="390"/>
      <c r="Z561" s="390"/>
      <c r="AA561" s="62"/>
      <c r="AB561" s="62" t="s">
        <v>303</v>
      </c>
    </row>
    <row r="562" spans="1:28" s="66" customFormat="1" x14ac:dyDescent="0.25">
      <c r="A562" s="245">
        <f t="shared" si="302"/>
        <v>367</v>
      </c>
      <c r="B562" s="156" t="s">
        <v>269</v>
      </c>
      <c r="C562" s="302">
        <f t="shared" si="299"/>
        <v>1633176.3</v>
      </c>
      <c r="D562" s="390">
        <f t="shared" si="300"/>
        <v>1633176.3</v>
      </c>
      <c r="E562" s="250">
        <v>1633176.3</v>
      </c>
      <c r="F562" s="300"/>
      <c r="G562" s="300"/>
      <c r="H562" s="300"/>
      <c r="I562" s="300"/>
      <c r="J562" s="300"/>
      <c r="K562" s="300"/>
      <c r="L562" s="300"/>
      <c r="M562" s="250"/>
      <c r="N562" s="250"/>
      <c r="O562" s="250"/>
      <c r="P562" s="106"/>
      <c r="Q562" s="250"/>
      <c r="R562" s="300"/>
      <c r="S562" s="300"/>
      <c r="T562" s="359"/>
      <c r="U562" s="300"/>
      <c r="V562" s="300"/>
      <c r="W562" s="106"/>
      <c r="X562" s="106"/>
      <c r="Y562" s="390"/>
      <c r="Z562" s="390"/>
      <c r="AA562" s="62"/>
      <c r="AB562" s="62" t="s">
        <v>303</v>
      </c>
    </row>
    <row r="563" spans="1:28" s="66" customFormat="1" x14ac:dyDescent="0.25">
      <c r="A563" s="245">
        <f t="shared" si="302"/>
        <v>368</v>
      </c>
      <c r="B563" s="156" t="s">
        <v>270</v>
      </c>
      <c r="C563" s="302">
        <f t="shared" si="299"/>
        <v>1825326.3</v>
      </c>
      <c r="D563" s="390">
        <f t="shared" si="300"/>
        <v>1825326.3</v>
      </c>
      <c r="E563" s="250">
        <v>1825326.3</v>
      </c>
      <c r="F563" s="300"/>
      <c r="G563" s="300"/>
      <c r="H563" s="300"/>
      <c r="I563" s="300"/>
      <c r="J563" s="300"/>
      <c r="K563" s="300"/>
      <c r="L563" s="300"/>
      <c r="M563" s="250"/>
      <c r="N563" s="250"/>
      <c r="O563" s="250"/>
      <c r="P563" s="106"/>
      <c r="Q563" s="250"/>
      <c r="R563" s="300"/>
      <c r="S563" s="300"/>
      <c r="T563" s="359"/>
      <c r="U563" s="300"/>
      <c r="V563" s="300"/>
      <c r="W563" s="106"/>
      <c r="X563" s="106"/>
      <c r="Y563" s="390"/>
      <c r="Z563" s="390"/>
      <c r="AA563" s="62"/>
      <c r="AB563" s="62" t="s">
        <v>362</v>
      </c>
    </row>
    <row r="564" spans="1:28" s="66" customFormat="1" x14ac:dyDescent="0.25">
      <c r="A564" s="245">
        <f t="shared" si="302"/>
        <v>369</v>
      </c>
      <c r="B564" s="156" t="s">
        <v>271</v>
      </c>
      <c r="C564" s="302">
        <f t="shared" si="299"/>
        <v>1633176.3</v>
      </c>
      <c r="D564" s="390">
        <f t="shared" si="300"/>
        <v>1633176.3</v>
      </c>
      <c r="E564" s="250">
        <v>1633176.3</v>
      </c>
      <c r="F564" s="300"/>
      <c r="G564" s="300"/>
      <c r="H564" s="300"/>
      <c r="I564" s="300"/>
      <c r="J564" s="300"/>
      <c r="K564" s="300"/>
      <c r="L564" s="300"/>
      <c r="M564" s="250"/>
      <c r="N564" s="250"/>
      <c r="O564" s="250"/>
      <c r="P564" s="106"/>
      <c r="Q564" s="250"/>
      <c r="R564" s="300"/>
      <c r="S564" s="300"/>
      <c r="T564" s="359"/>
      <c r="U564" s="300"/>
      <c r="V564" s="300"/>
      <c r="W564" s="106"/>
      <c r="X564" s="106"/>
      <c r="Y564" s="390"/>
      <c r="Z564" s="390"/>
      <c r="AA564" s="62"/>
      <c r="AB564" s="62" t="s">
        <v>362</v>
      </c>
    </row>
    <row r="565" spans="1:28" s="66" customFormat="1" x14ac:dyDescent="0.25">
      <c r="A565" s="245">
        <f t="shared" si="302"/>
        <v>370</v>
      </c>
      <c r="B565" s="156" t="s">
        <v>272</v>
      </c>
      <c r="C565" s="302">
        <f t="shared" si="299"/>
        <v>1633176.3</v>
      </c>
      <c r="D565" s="390">
        <f t="shared" si="300"/>
        <v>1633176.3</v>
      </c>
      <c r="E565" s="250">
        <v>1633176.3</v>
      </c>
      <c r="F565" s="300"/>
      <c r="G565" s="300"/>
      <c r="H565" s="300"/>
      <c r="I565" s="300"/>
      <c r="J565" s="300"/>
      <c r="K565" s="300"/>
      <c r="L565" s="300"/>
      <c r="M565" s="250"/>
      <c r="N565" s="250"/>
      <c r="O565" s="250"/>
      <c r="P565" s="106"/>
      <c r="Q565" s="250"/>
      <c r="R565" s="300"/>
      <c r="S565" s="300"/>
      <c r="T565" s="359"/>
      <c r="U565" s="300"/>
      <c r="V565" s="300"/>
      <c r="W565" s="106"/>
      <c r="X565" s="106"/>
      <c r="Y565" s="390"/>
      <c r="Z565" s="390"/>
      <c r="AA565" s="62"/>
      <c r="AB565" s="62" t="s">
        <v>362</v>
      </c>
    </row>
    <row r="566" spans="1:28" s="66" customFormat="1" x14ac:dyDescent="0.25">
      <c r="A566" s="245">
        <f t="shared" si="302"/>
        <v>371</v>
      </c>
      <c r="B566" s="156" t="s">
        <v>273</v>
      </c>
      <c r="C566" s="302">
        <f t="shared" si="299"/>
        <v>1633176.3</v>
      </c>
      <c r="D566" s="390">
        <f t="shared" si="300"/>
        <v>1633176.3</v>
      </c>
      <c r="E566" s="250">
        <v>1633176.3</v>
      </c>
      <c r="F566" s="300"/>
      <c r="G566" s="300"/>
      <c r="H566" s="300"/>
      <c r="I566" s="300"/>
      <c r="J566" s="300"/>
      <c r="K566" s="300"/>
      <c r="L566" s="300"/>
      <c r="M566" s="250"/>
      <c r="N566" s="250"/>
      <c r="O566" s="250"/>
      <c r="P566" s="106"/>
      <c r="Q566" s="250"/>
      <c r="R566" s="300"/>
      <c r="S566" s="300"/>
      <c r="T566" s="359"/>
      <c r="U566" s="300"/>
      <c r="V566" s="300"/>
      <c r="W566" s="106"/>
      <c r="X566" s="106"/>
      <c r="Y566" s="390"/>
      <c r="Z566" s="390"/>
      <c r="AA566" s="62"/>
      <c r="AB566" s="62" t="s">
        <v>303</v>
      </c>
    </row>
    <row r="567" spans="1:28" s="66" customFormat="1" x14ac:dyDescent="0.25">
      <c r="A567" s="245">
        <f t="shared" si="302"/>
        <v>372</v>
      </c>
      <c r="B567" s="156" t="s">
        <v>274</v>
      </c>
      <c r="C567" s="302">
        <f t="shared" si="299"/>
        <v>1633176.3</v>
      </c>
      <c r="D567" s="390">
        <f t="shared" si="300"/>
        <v>1633176.3</v>
      </c>
      <c r="E567" s="250">
        <v>1633176.3</v>
      </c>
      <c r="F567" s="300"/>
      <c r="G567" s="300"/>
      <c r="H567" s="300"/>
      <c r="I567" s="300"/>
      <c r="J567" s="300"/>
      <c r="K567" s="300"/>
      <c r="L567" s="300"/>
      <c r="M567" s="250"/>
      <c r="N567" s="250"/>
      <c r="O567" s="250"/>
      <c r="P567" s="106"/>
      <c r="Q567" s="250"/>
      <c r="R567" s="300"/>
      <c r="S567" s="300"/>
      <c r="T567" s="359"/>
      <c r="U567" s="300"/>
      <c r="V567" s="300"/>
      <c r="W567" s="106"/>
      <c r="X567" s="106"/>
      <c r="Y567" s="390"/>
      <c r="Z567" s="390"/>
      <c r="AA567" s="62"/>
      <c r="AB567" s="62" t="s">
        <v>363</v>
      </c>
    </row>
    <row r="568" spans="1:28" s="66" customFormat="1" x14ac:dyDescent="0.25">
      <c r="A568" s="245">
        <f t="shared" si="302"/>
        <v>373</v>
      </c>
      <c r="B568" s="156" t="s">
        <v>275</v>
      </c>
      <c r="C568" s="302">
        <f t="shared" si="299"/>
        <v>1441026.3</v>
      </c>
      <c r="D568" s="390">
        <f t="shared" si="300"/>
        <v>1441026.3</v>
      </c>
      <c r="E568" s="250">
        <v>1441026.3</v>
      </c>
      <c r="F568" s="300"/>
      <c r="G568" s="300"/>
      <c r="H568" s="300"/>
      <c r="I568" s="300"/>
      <c r="J568" s="300"/>
      <c r="K568" s="300"/>
      <c r="L568" s="300"/>
      <c r="M568" s="250"/>
      <c r="N568" s="250"/>
      <c r="O568" s="250"/>
      <c r="P568" s="106"/>
      <c r="Q568" s="250"/>
      <c r="R568" s="300"/>
      <c r="S568" s="300"/>
      <c r="T568" s="359"/>
      <c r="U568" s="300"/>
      <c r="V568" s="300"/>
      <c r="W568" s="106"/>
      <c r="X568" s="106"/>
      <c r="Y568" s="390"/>
      <c r="Z568" s="390"/>
      <c r="AA568" s="62"/>
      <c r="AB568" s="62" t="s">
        <v>306</v>
      </c>
    </row>
    <row r="569" spans="1:28" s="66" customFormat="1" x14ac:dyDescent="0.25">
      <c r="A569" s="245">
        <f t="shared" si="302"/>
        <v>374</v>
      </c>
      <c r="B569" s="156" t="s">
        <v>276</v>
      </c>
      <c r="C569" s="302">
        <f t="shared" si="299"/>
        <v>720513.15</v>
      </c>
      <c r="D569" s="390">
        <f t="shared" si="300"/>
        <v>720513.15</v>
      </c>
      <c r="E569" s="250">
        <v>720513.15</v>
      </c>
      <c r="F569" s="300"/>
      <c r="G569" s="300"/>
      <c r="H569" s="300"/>
      <c r="I569" s="300"/>
      <c r="J569" s="300"/>
      <c r="K569" s="300"/>
      <c r="L569" s="300"/>
      <c r="M569" s="250"/>
      <c r="N569" s="250"/>
      <c r="O569" s="250"/>
      <c r="P569" s="106"/>
      <c r="Q569" s="250"/>
      <c r="R569" s="300"/>
      <c r="S569" s="300"/>
      <c r="T569" s="359"/>
      <c r="U569" s="300"/>
      <c r="V569" s="300"/>
      <c r="W569" s="106"/>
      <c r="X569" s="106"/>
      <c r="Y569" s="390"/>
      <c r="Z569" s="390"/>
      <c r="AA569" s="62"/>
      <c r="AB569" s="62" t="s">
        <v>303</v>
      </c>
    </row>
    <row r="570" spans="1:28" s="66" customFormat="1" x14ac:dyDescent="0.2">
      <c r="A570" s="245">
        <f t="shared" si="302"/>
        <v>375</v>
      </c>
      <c r="B570" s="289" t="s">
        <v>795</v>
      </c>
      <c r="C570" s="302">
        <f t="shared" si="299"/>
        <v>447660.15</v>
      </c>
      <c r="D570" s="390">
        <f t="shared" si="300"/>
        <v>447660.15</v>
      </c>
      <c r="E570" s="390">
        <v>447660.15</v>
      </c>
      <c r="F570" s="390"/>
      <c r="G570" s="390"/>
      <c r="H570" s="390"/>
      <c r="I570" s="390"/>
      <c r="J570" s="390"/>
      <c r="K570" s="390"/>
      <c r="L570" s="390"/>
      <c r="M570" s="390"/>
      <c r="N570" s="390"/>
      <c r="O570" s="390"/>
      <c r="P570" s="106"/>
      <c r="Q570" s="390"/>
      <c r="R570" s="300"/>
      <c r="S570" s="300"/>
      <c r="T570" s="359"/>
      <c r="U570" s="300"/>
      <c r="V570" s="300"/>
      <c r="W570" s="106"/>
      <c r="X570" s="106"/>
      <c r="Y570" s="390"/>
      <c r="Z570" s="390"/>
      <c r="AA570" s="62"/>
      <c r="AB570" s="62" t="s">
        <v>315</v>
      </c>
    </row>
    <row r="571" spans="1:28" s="66" customFormat="1" x14ac:dyDescent="0.2">
      <c r="A571" s="245">
        <f t="shared" si="302"/>
        <v>376</v>
      </c>
      <c r="B571" s="289" t="s">
        <v>796</v>
      </c>
      <c r="C571" s="302">
        <f t="shared" si="299"/>
        <v>374643.15</v>
      </c>
      <c r="D571" s="390">
        <f t="shared" si="300"/>
        <v>374643.15</v>
      </c>
      <c r="E571" s="390">
        <v>374643.15</v>
      </c>
      <c r="F571" s="390"/>
      <c r="G571" s="390"/>
      <c r="H571" s="390"/>
      <c r="I571" s="390"/>
      <c r="J571" s="390"/>
      <c r="K571" s="390"/>
      <c r="L571" s="390"/>
      <c r="M571" s="390"/>
      <c r="N571" s="390"/>
      <c r="O571" s="390"/>
      <c r="P571" s="106"/>
      <c r="Q571" s="390"/>
      <c r="R571" s="300"/>
      <c r="S571" s="300"/>
      <c r="T571" s="359"/>
      <c r="U571" s="300"/>
      <c r="V571" s="300"/>
      <c r="W571" s="106"/>
      <c r="X571" s="106"/>
      <c r="Y571" s="390"/>
      <c r="Z571" s="390"/>
      <c r="AA571" s="62"/>
      <c r="AB571" s="62" t="s">
        <v>306</v>
      </c>
    </row>
    <row r="572" spans="1:28" s="66" customFormat="1" x14ac:dyDescent="0.2">
      <c r="A572" s="245">
        <f t="shared" si="302"/>
        <v>377</v>
      </c>
      <c r="B572" s="289" t="s">
        <v>259</v>
      </c>
      <c r="C572" s="302">
        <f t="shared" si="299"/>
        <v>444393.6</v>
      </c>
      <c r="D572" s="390">
        <f t="shared" si="300"/>
        <v>444393.6</v>
      </c>
      <c r="E572" s="390">
        <v>444393.6</v>
      </c>
      <c r="F572" s="390"/>
      <c r="G572" s="390"/>
      <c r="H572" s="390"/>
      <c r="I572" s="390"/>
      <c r="J572" s="390"/>
      <c r="K572" s="390"/>
      <c r="L572" s="390"/>
      <c r="M572" s="390"/>
      <c r="N572" s="390"/>
      <c r="O572" s="390"/>
      <c r="P572" s="106"/>
      <c r="Q572" s="390"/>
      <c r="R572" s="300"/>
      <c r="S572" s="300"/>
      <c r="T572" s="359"/>
      <c r="U572" s="300"/>
      <c r="V572" s="300"/>
      <c r="W572" s="106"/>
      <c r="X572" s="106"/>
      <c r="Y572" s="390"/>
      <c r="Z572" s="390"/>
      <c r="AA572" s="62"/>
      <c r="AB572" s="62" t="s">
        <v>306</v>
      </c>
    </row>
    <row r="573" spans="1:28" s="66" customFormat="1" x14ac:dyDescent="0.25">
      <c r="A573" s="245">
        <f t="shared" si="302"/>
        <v>378</v>
      </c>
      <c r="B573" s="156" t="s">
        <v>784</v>
      </c>
      <c r="C573" s="302">
        <f t="shared" si="299"/>
        <v>7820363.25</v>
      </c>
      <c r="D573" s="390">
        <f t="shared" si="300"/>
        <v>0</v>
      </c>
      <c r="E573" s="300"/>
      <c r="F573" s="300"/>
      <c r="G573" s="300"/>
      <c r="H573" s="300"/>
      <c r="I573" s="300"/>
      <c r="J573" s="300"/>
      <c r="K573" s="300"/>
      <c r="L573" s="300"/>
      <c r="M573" s="300"/>
      <c r="N573" s="300">
        <v>7820363.25</v>
      </c>
      <c r="O573" s="300"/>
      <c r="P573" s="106"/>
      <c r="Q573" s="300"/>
      <c r="R573" s="300"/>
      <c r="S573" s="300"/>
      <c r="T573" s="359"/>
      <c r="U573" s="300"/>
      <c r="V573" s="300"/>
      <c r="W573" s="106"/>
      <c r="X573" s="106"/>
      <c r="Y573" s="390"/>
      <c r="Z573" s="390"/>
      <c r="AA573" s="62"/>
      <c r="AB573" s="62" t="s">
        <v>342</v>
      </c>
    </row>
    <row r="574" spans="1:28" s="66" customFormat="1" x14ac:dyDescent="0.25">
      <c r="A574" s="245">
        <f t="shared" si="302"/>
        <v>379</v>
      </c>
      <c r="B574" s="156" t="s">
        <v>785</v>
      </c>
      <c r="C574" s="302">
        <f t="shared" si="299"/>
        <v>2465224.7999999998</v>
      </c>
      <c r="D574" s="390">
        <f t="shared" si="300"/>
        <v>2465224.7999999998</v>
      </c>
      <c r="E574" s="300">
        <v>2465224.7999999998</v>
      </c>
      <c r="F574" s="300"/>
      <c r="G574" s="300"/>
      <c r="H574" s="300"/>
      <c r="I574" s="300"/>
      <c r="J574" s="300"/>
      <c r="K574" s="300"/>
      <c r="L574" s="300"/>
      <c r="M574" s="300"/>
      <c r="N574" s="300"/>
      <c r="O574" s="300"/>
      <c r="P574" s="106"/>
      <c r="Q574" s="300"/>
      <c r="R574" s="300"/>
      <c r="S574" s="300"/>
      <c r="T574" s="359"/>
      <c r="U574" s="300"/>
      <c r="V574" s="300"/>
      <c r="W574" s="106"/>
      <c r="X574" s="106"/>
      <c r="Y574" s="390"/>
      <c r="Z574" s="390"/>
      <c r="AA574" s="62"/>
      <c r="AB574" s="62" t="s">
        <v>342</v>
      </c>
    </row>
    <row r="575" spans="1:28" s="66" customFormat="1" x14ac:dyDescent="0.25">
      <c r="A575" s="245">
        <f t="shared" si="302"/>
        <v>380</v>
      </c>
      <c r="B575" s="156" t="s">
        <v>798</v>
      </c>
      <c r="C575" s="302">
        <f t="shared" si="299"/>
        <v>772344.3</v>
      </c>
      <c r="D575" s="390">
        <f t="shared" si="300"/>
        <v>772344.3</v>
      </c>
      <c r="E575" s="300">
        <v>772344.3</v>
      </c>
      <c r="F575" s="300"/>
      <c r="G575" s="300"/>
      <c r="H575" s="300"/>
      <c r="I575" s="300"/>
      <c r="J575" s="300"/>
      <c r="K575" s="300"/>
      <c r="L575" s="300"/>
      <c r="M575" s="300"/>
      <c r="N575" s="300"/>
      <c r="O575" s="300"/>
      <c r="P575" s="106"/>
      <c r="Q575" s="300"/>
      <c r="R575" s="300"/>
      <c r="S575" s="300"/>
      <c r="T575" s="359"/>
      <c r="U575" s="300"/>
      <c r="V575" s="300"/>
      <c r="W575" s="106"/>
      <c r="X575" s="106"/>
      <c r="Y575" s="390"/>
      <c r="Z575" s="390"/>
      <c r="AA575" s="62"/>
      <c r="AB575" s="62" t="s">
        <v>342</v>
      </c>
    </row>
    <row r="576" spans="1:28" s="66" customFormat="1" x14ac:dyDescent="0.25">
      <c r="A576" s="245">
        <f t="shared" si="302"/>
        <v>381</v>
      </c>
      <c r="B576" s="156" t="s">
        <v>799</v>
      </c>
      <c r="C576" s="302">
        <f t="shared" si="299"/>
        <v>428445.15</v>
      </c>
      <c r="D576" s="390">
        <f t="shared" si="300"/>
        <v>428445.15</v>
      </c>
      <c r="E576" s="300">
        <v>428445.15</v>
      </c>
      <c r="F576" s="300"/>
      <c r="G576" s="300"/>
      <c r="H576" s="300"/>
      <c r="I576" s="300"/>
      <c r="J576" s="300"/>
      <c r="K576" s="300"/>
      <c r="L576" s="300"/>
      <c r="M576" s="300"/>
      <c r="N576" s="300"/>
      <c r="O576" s="300"/>
      <c r="P576" s="106"/>
      <c r="Q576" s="300"/>
      <c r="R576" s="300"/>
      <c r="S576" s="300"/>
      <c r="T576" s="359"/>
      <c r="U576" s="300"/>
      <c r="V576" s="300"/>
      <c r="W576" s="106"/>
      <c r="X576" s="106"/>
      <c r="Y576" s="390"/>
      <c r="Z576" s="390"/>
      <c r="AA576" s="62"/>
      <c r="AB576" s="62" t="s">
        <v>343</v>
      </c>
    </row>
    <row r="577" spans="1:28" s="66" customFormat="1" x14ac:dyDescent="0.25">
      <c r="A577" s="245">
        <f t="shared" si="302"/>
        <v>382</v>
      </c>
      <c r="B577" s="156" t="s">
        <v>800</v>
      </c>
      <c r="C577" s="302">
        <f t="shared" si="299"/>
        <v>816538.8</v>
      </c>
      <c r="D577" s="390">
        <f t="shared" si="300"/>
        <v>816538.8</v>
      </c>
      <c r="E577" s="300">
        <v>816538.8</v>
      </c>
      <c r="F577" s="300"/>
      <c r="G577" s="300"/>
      <c r="H577" s="300"/>
      <c r="I577" s="300"/>
      <c r="J577" s="300"/>
      <c r="K577" s="300"/>
      <c r="L577" s="300"/>
      <c r="M577" s="300"/>
      <c r="N577" s="300"/>
      <c r="O577" s="300"/>
      <c r="P577" s="106"/>
      <c r="Q577" s="300"/>
      <c r="R577" s="300"/>
      <c r="S577" s="300"/>
      <c r="T577" s="359"/>
      <c r="U577" s="300"/>
      <c r="V577" s="300"/>
      <c r="W577" s="106"/>
      <c r="X577" s="106"/>
      <c r="Y577" s="390"/>
      <c r="Z577" s="390"/>
      <c r="AA577" s="62"/>
      <c r="AB577" s="62" t="s">
        <v>293</v>
      </c>
    </row>
    <row r="578" spans="1:28" s="66" customFormat="1" x14ac:dyDescent="0.25">
      <c r="A578" s="245">
        <f t="shared" si="302"/>
        <v>383</v>
      </c>
      <c r="B578" s="156" t="s">
        <v>801</v>
      </c>
      <c r="C578" s="302">
        <f t="shared" si="299"/>
        <v>447660.15</v>
      </c>
      <c r="D578" s="390">
        <f t="shared" si="300"/>
        <v>447660.15</v>
      </c>
      <c r="E578" s="300">
        <v>447660.15</v>
      </c>
      <c r="F578" s="300"/>
      <c r="G578" s="300"/>
      <c r="H578" s="300"/>
      <c r="I578" s="300"/>
      <c r="J578" s="300"/>
      <c r="K578" s="300"/>
      <c r="L578" s="300"/>
      <c r="M578" s="300"/>
      <c r="N578" s="300"/>
      <c r="O578" s="300"/>
      <c r="P578" s="106"/>
      <c r="Q578" s="300"/>
      <c r="R578" s="300"/>
      <c r="S578" s="300"/>
      <c r="T578" s="359"/>
      <c r="U578" s="300"/>
      <c r="V578" s="300"/>
      <c r="W578" s="106"/>
      <c r="X578" s="106"/>
      <c r="Y578" s="390"/>
      <c r="Z578" s="390"/>
      <c r="AA578" s="62"/>
      <c r="AB578" s="62"/>
    </row>
    <row r="579" spans="1:28" s="66" customFormat="1" x14ac:dyDescent="0.25">
      <c r="A579" s="245">
        <f t="shared" si="302"/>
        <v>384</v>
      </c>
      <c r="B579" s="156" t="s">
        <v>802</v>
      </c>
      <c r="C579" s="302">
        <f t="shared" si="299"/>
        <v>432288.15</v>
      </c>
      <c r="D579" s="390">
        <f t="shared" si="300"/>
        <v>432288.15</v>
      </c>
      <c r="E579" s="300">
        <v>432288.15</v>
      </c>
      <c r="F579" s="300"/>
      <c r="G579" s="300"/>
      <c r="H579" s="300"/>
      <c r="I579" s="300"/>
      <c r="J579" s="300"/>
      <c r="K579" s="300"/>
      <c r="L579" s="300"/>
      <c r="M579" s="300"/>
      <c r="N579" s="300"/>
      <c r="O579" s="300"/>
      <c r="P579" s="106"/>
      <c r="Q579" s="300"/>
      <c r="R579" s="300"/>
      <c r="S579" s="300"/>
      <c r="T579" s="359"/>
      <c r="U579" s="300"/>
      <c r="V579" s="300"/>
      <c r="W579" s="106"/>
      <c r="X579" s="106"/>
      <c r="Y579" s="390"/>
      <c r="Z579" s="390"/>
      <c r="AA579" s="62"/>
      <c r="AB579" s="62"/>
    </row>
    <row r="580" spans="1:28" s="66" customFormat="1" x14ac:dyDescent="0.25">
      <c r="A580" s="245">
        <f t="shared" si="302"/>
        <v>385</v>
      </c>
      <c r="B580" s="156" t="s">
        <v>803</v>
      </c>
      <c r="C580" s="302">
        <f t="shared" si="299"/>
        <v>422680.65</v>
      </c>
      <c r="D580" s="390">
        <f t="shared" si="300"/>
        <v>422680.65</v>
      </c>
      <c r="E580" s="300">
        <v>422680.65</v>
      </c>
      <c r="F580" s="300"/>
      <c r="G580" s="300"/>
      <c r="H580" s="300"/>
      <c r="I580" s="300"/>
      <c r="J580" s="300"/>
      <c r="K580" s="300"/>
      <c r="L580" s="300"/>
      <c r="M580" s="300"/>
      <c r="N580" s="300"/>
      <c r="O580" s="300"/>
      <c r="P580" s="106"/>
      <c r="Q580" s="300"/>
      <c r="R580" s="300"/>
      <c r="S580" s="300"/>
      <c r="T580" s="359"/>
      <c r="U580" s="300"/>
      <c r="V580" s="300"/>
      <c r="W580" s="106"/>
      <c r="X580" s="106"/>
      <c r="Y580" s="390"/>
      <c r="Z580" s="390"/>
      <c r="AA580" s="62"/>
      <c r="AB580" s="62"/>
    </row>
    <row r="581" spans="1:28" s="66" customFormat="1" x14ac:dyDescent="0.25">
      <c r="A581" s="245">
        <f t="shared" si="302"/>
        <v>386</v>
      </c>
      <c r="B581" s="156" t="s">
        <v>794</v>
      </c>
      <c r="C581" s="302">
        <f t="shared" si="299"/>
        <v>557450.4</v>
      </c>
      <c r="D581" s="390">
        <f t="shared" si="300"/>
        <v>557450.4</v>
      </c>
      <c r="E581" s="300">
        <v>557450.4</v>
      </c>
      <c r="F581" s="300"/>
      <c r="G581" s="300"/>
      <c r="H581" s="300"/>
      <c r="I581" s="300"/>
      <c r="J581" s="300"/>
      <c r="K581" s="300"/>
      <c r="L581" s="300"/>
      <c r="M581" s="300"/>
      <c r="N581" s="300"/>
      <c r="O581" s="300"/>
      <c r="P581" s="106"/>
      <c r="Q581" s="300"/>
      <c r="R581" s="300"/>
      <c r="S581" s="300"/>
      <c r="T581" s="359"/>
      <c r="U581" s="300"/>
      <c r="V581" s="300"/>
      <c r="W581" s="106"/>
      <c r="X581" s="106"/>
      <c r="Y581" s="390"/>
      <c r="Z581" s="390"/>
      <c r="AA581" s="62"/>
      <c r="AB581" s="62" t="s">
        <v>317</v>
      </c>
    </row>
    <row r="582" spans="1:28" s="66" customFormat="1" x14ac:dyDescent="0.25">
      <c r="A582" s="245">
        <f t="shared" si="302"/>
        <v>387</v>
      </c>
      <c r="B582" s="156" t="s">
        <v>791</v>
      </c>
      <c r="C582" s="302">
        <f t="shared" si="299"/>
        <v>382329.15</v>
      </c>
      <c r="D582" s="390">
        <f t="shared" si="300"/>
        <v>382329.15</v>
      </c>
      <c r="E582" s="300">
        <v>382329.15</v>
      </c>
      <c r="F582" s="300"/>
      <c r="G582" s="300"/>
      <c r="H582" s="300"/>
      <c r="I582" s="300"/>
      <c r="J582" s="300"/>
      <c r="K582" s="300"/>
      <c r="L582" s="300"/>
      <c r="M582" s="300"/>
      <c r="N582" s="300"/>
      <c r="O582" s="300"/>
      <c r="P582" s="106"/>
      <c r="Q582" s="106"/>
      <c r="R582" s="300"/>
      <c r="S582" s="300"/>
      <c r="T582" s="359"/>
      <c r="U582" s="300"/>
      <c r="V582" s="300"/>
      <c r="W582" s="106"/>
      <c r="X582" s="106"/>
      <c r="Y582" s="390"/>
      <c r="Z582" s="390"/>
      <c r="AA582" s="62"/>
      <c r="AB582" s="62" t="s">
        <v>325</v>
      </c>
    </row>
    <row r="583" spans="1:28" s="66" customFormat="1" x14ac:dyDescent="0.25">
      <c r="A583" s="245">
        <f t="shared" si="302"/>
        <v>388</v>
      </c>
      <c r="B583" s="156" t="s">
        <v>277</v>
      </c>
      <c r="C583" s="302">
        <f t="shared" si="299"/>
        <v>4084707.9000000004</v>
      </c>
      <c r="D583" s="390">
        <f t="shared" si="300"/>
        <v>864576.3</v>
      </c>
      <c r="E583" s="300">
        <v>864576.3</v>
      </c>
      <c r="F583" s="300"/>
      <c r="G583" s="300"/>
      <c r="H583" s="300"/>
      <c r="I583" s="300"/>
      <c r="J583" s="300"/>
      <c r="K583" s="300"/>
      <c r="L583" s="300"/>
      <c r="M583" s="300">
        <v>424</v>
      </c>
      <c r="N583" s="300">
        <v>3220131.6</v>
      </c>
      <c r="O583" s="300"/>
      <c r="P583" s="106"/>
      <c r="Q583" s="106"/>
      <c r="R583" s="300"/>
      <c r="S583" s="300"/>
      <c r="T583" s="359"/>
      <c r="U583" s="300"/>
      <c r="V583" s="300"/>
      <c r="W583" s="106"/>
      <c r="X583" s="106"/>
      <c r="Y583" s="390"/>
      <c r="Z583" s="390"/>
      <c r="AA583" s="62"/>
      <c r="AB583" s="62"/>
    </row>
    <row r="584" spans="1:28" s="66" customFormat="1" x14ac:dyDescent="0.25">
      <c r="A584" s="245">
        <f t="shared" si="302"/>
        <v>389</v>
      </c>
      <c r="B584" s="156" t="s">
        <v>789</v>
      </c>
      <c r="C584" s="302">
        <f t="shared" si="299"/>
        <v>787716.3</v>
      </c>
      <c r="D584" s="390">
        <f t="shared" si="300"/>
        <v>787716.3</v>
      </c>
      <c r="E584" s="300">
        <v>787716.3</v>
      </c>
      <c r="F584" s="300"/>
      <c r="G584" s="300"/>
      <c r="H584" s="300"/>
      <c r="I584" s="300"/>
      <c r="J584" s="300"/>
      <c r="K584" s="300"/>
      <c r="L584" s="300"/>
      <c r="M584" s="300"/>
      <c r="N584" s="300"/>
      <c r="O584" s="300"/>
      <c r="P584" s="106"/>
      <c r="Q584" s="106"/>
      <c r="R584" s="300"/>
      <c r="S584" s="300"/>
      <c r="T584" s="359"/>
      <c r="U584" s="300"/>
      <c r="V584" s="300"/>
      <c r="W584" s="106"/>
      <c r="X584" s="106"/>
      <c r="Y584" s="390"/>
      <c r="Z584" s="390"/>
      <c r="AA584" s="62"/>
      <c r="AB584" s="62"/>
    </row>
    <row r="585" spans="1:28" s="66" customFormat="1" x14ac:dyDescent="0.2">
      <c r="A585" s="245">
        <f t="shared" si="302"/>
        <v>390</v>
      </c>
      <c r="B585" s="289" t="s">
        <v>788</v>
      </c>
      <c r="C585" s="302">
        <f t="shared" si="299"/>
        <v>803088.3</v>
      </c>
      <c r="D585" s="390">
        <f t="shared" si="300"/>
        <v>803088.3</v>
      </c>
      <c r="E585" s="300">
        <v>803088.3</v>
      </c>
      <c r="F585" s="300"/>
      <c r="G585" s="300"/>
      <c r="H585" s="300"/>
      <c r="I585" s="300"/>
      <c r="J585" s="300"/>
      <c r="K585" s="300"/>
      <c r="L585" s="300"/>
      <c r="M585" s="302"/>
      <c r="N585" s="302"/>
      <c r="O585" s="300"/>
      <c r="P585" s="106"/>
      <c r="Q585" s="300"/>
      <c r="R585" s="300"/>
      <c r="S585" s="300"/>
      <c r="T585" s="359"/>
      <c r="U585" s="300"/>
      <c r="V585" s="300"/>
      <c r="W585" s="106"/>
      <c r="X585" s="106"/>
      <c r="Y585" s="390"/>
      <c r="Z585" s="390"/>
      <c r="AA585" s="62"/>
      <c r="AB585" s="62" t="s">
        <v>294</v>
      </c>
    </row>
    <row r="586" spans="1:28" s="66" customFormat="1" x14ac:dyDescent="0.2">
      <c r="A586" s="245">
        <f t="shared" si="302"/>
        <v>391</v>
      </c>
      <c r="B586" s="289" t="s">
        <v>278</v>
      </c>
      <c r="C586" s="302">
        <f t="shared" si="299"/>
        <v>451503.15</v>
      </c>
      <c r="D586" s="390">
        <f t="shared" si="300"/>
        <v>451503.15</v>
      </c>
      <c r="E586" s="300">
        <v>451503.15</v>
      </c>
      <c r="F586" s="300"/>
      <c r="G586" s="300"/>
      <c r="H586" s="300"/>
      <c r="I586" s="300"/>
      <c r="J586" s="300"/>
      <c r="K586" s="300"/>
      <c r="L586" s="300"/>
      <c r="M586" s="302"/>
      <c r="N586" s="302"/>
      <c r="O586" s="300"/>
      <c r="P586" s="106"/>
      <c r="Q586" s="300"/>
      <c r="R586" s="300"/>
      <c r="S586" s="300"/>
      <c r="T586" s="359"/>
      <c r="U586" s="300"/>
      <c r="V586" s="300"/>
      <c r="W586" s="106"/>
      <c r="X586" s="106"/>
      <c r="Y586" s="390"/>
      <c r="Z586" s="390"/>
      <c r="AA586" s="62"/>
      <c r="AB586" s="62" t="s">
        <v>294</v>
      </c>
    </row>
    <row r="587" spans="1:28" s="66" customFormat="1" x14ac:dyDescent="0.2">
      <c r="A587" s="245">
        <f t="shared" si="302"/>
        <v>392</v>
      </c>
      <c r="B587" s="289" t="s">
        <v>279</v>
      </c>
      <c r="C587" s="302">
        <f t="shared" si="299"/>
        <v>3009618.15</v>
      </c>
      <c r="D587" s="390">
        <f t="shared" si="300"/>
        <v>503383.65</v>
      </c>
      <c r="E587" s="300">
        <v>503383.65</v>
      </c>
      <c r="F587" s="300"/>
      <c r="G587" s="300"/>
      <c r="H587" s="300"/>
      <c r="I587" s="300"/>
      <c r="J587" s="300"/>
      <c r="K587" s="300"/>
      <c r="L587" s="300"/>
      <c r="M587" s="302">
        <v>330</v>
      </c>
      <c r="N587" s="302">
        <v>2506234.5</v>
      </c>
      <c r="O587" s="300"/>
      <c r="P587" s="106"/>
      <c r="Q587" s="300"/>
      <c r="R587" s="300"/>
      <c r="S587" s="300"/>
      <c r="T587" s="359"/>
      <c r="U587" s="300"/>
      <c r="V587" s="300"/>
      <c r="W587" s="106"/>
      <c r="X587" s="106"/>
      <c r="Y587" s="390"/>
      <c r="Z587" s="390"/>
      <c r="AA587" s="62"/>
      <c r="AB587" s="62"/>
    </row>
    <row r="588" spans="1:28" s="66" customFormat="1" x14ac:dyDescent="0.2">
      <c r="A588" s="245">
        <f t="shared" si="302"/>
        <v>393</v>
      </c>
      <c r="B588" s="289" t="s">
        <v>790</v>
      </c>
      <c r="C588" s="302">
        <f t="shared" si="299"/>
        <v>503383.65</v>
      </c>
      <c r="D588" s="390">
        <f t="shared" si="300"/>
        <v>503383.65</v>
      </c>
      <c r="E588" s="300">
        <v>503383.65</v>
      </c>
      <c r="F588" s="300"/>
      <c r="G588" s="300"/>
      <c r="H588" s="300"/>
      <c r="I588" s="300"/>
      <c r="J588" s="300"/>
      <c r="K588" s="300"/>
      <c r="L588" s="300"/>
      <c r="M588" s="302"/>
      <c r="N588" s="302"/>
      <c r="O588" s="300"/>
      <c r="P588" s="106"/>
      <c r="Q588" s="300"/>
      <c r="R588" s="300"/>
      <c r="S588" s="300"/>
      <c r="T588" s="359"/>
      <c r="U588" s="300"/>
      <c r="V588" s="300"/>
      <c r="W588" s="106"/>
      <c r="X588" s="106"/>
      <c r="Y588" s="390"/>
      <c r="Z588" s="390"/>
      <c r="AA588" s="62"/>
      <c r="AB588" s="62" t="s">
        <v>294</v>
      </c>
    </row>
    <row r="589" spans="1:28" s="66" customFormat="1" x14ac:dyDescent="0.2">
      <c r="A589" s="245">
        <f t="shared" si="302"/>
        <v>394</v>
      </c>
      <c r="B589" s="289" t="s">
        <v>280</v>
      </c>
      <c r="C589" s="302">
        <f t="shared" si="299"/>
        <v>503383.65</v>
      </c>
      <c r="D589" s="390">
        <f t="shared" si="300"/>
        <v>503383.65</v>
      </c>
      <c r="E589" s="300">
        <v>503383.65</v>
      </c>
      <c r="F589" s="300"/>
      <c r="G589" s="300"/>
      <c r="H589" s="300"/>
      <c r="I589" s="300"/>
      <c r="J589" s="300"/>
      <c r="K589" s="300"/>
      <c r="L589" s="300"/>
      <c r="M589" s="302"/>
      <c r="N589" s="302"/>
      <c r="O589" s="300"/>
      <c r="P589" s="106"/>
      <c r="Q589" s="300"/>
      <c r="R589" s="300"/>
      <c r="S589" s="300"/>
      <c r="T589" s="359"/>
      <c r="U589" s="300"/>
      <c r="V589" s="300"/>
      <c r="W589" s="106"/>
      <c r="X589" s="106"/>
      <c r="Y589" s="390"/>
      <c r="Z589" s="390"/>
      <c r="AA589" s="62"/>
      <c r="AB589" s="62" t="s">
        <v>294</v>
      </c>
    </row>
    <row r="590" spans="1:28" s="66" customFormat="1" x14ac:dyDescent="0.2">
      <c r="A590" s="245">
        <f t="shared" si="302"/>
        <v>395</v>
      </c>
      <c r="B590" s="289" t="s">
        <v>797</v>
      </c>
      <c r="C590" s="302">
        <f t="shared" si="299"/>
        <v>564799.19999999995</v>
      </c>
      <c r="D590" s="390">
        <f t="shared" si="300"/>
        <v>564799.19999999995</v>
      </c>
      <c r="E590" s="300">
        <v>564799.19999999995</v>
      </c>
      <c r="F590" s="300"/>
      <c r="G590" s="300"/>
      <c r="H590" s="300"/>
      <c r="I590" s="300"/>
      <c r="J590" s="300"/>
      <c r="K590" s="300"/>
      <c r="L590" s="300"/>
      <c r="M590" s="302"/>
      <c r="N590" s="302"/>
      <c r="O590" s="300"/>
      <c r="P590" s="106"/>
      <c r="Q590" s="300"/>
      <c r="R590" s="300"/>
      <c r="S590" s="300"/>
      <c r="T590" s="359"/>
      <c r="U590" s="300"/>
      <c r="V590" s="300"/>
      <c r="W590" s="106"/>
      <c r="X590" s="106"/>
      <c r="Y590" s="390"/>
      <c r="Z590" s="390"/>
      <c r="AA590" s="62"/>
      <c r="AB590" s="62" t="s">
        <v>294</v>
      </c>
    </row>
    <row r="591" spans="1:28" s="66" customFormat="1" x14ac:dyDescent="0.2">
      <c r="A591" s="245">
        <f t="shared" si="302"/>
        <v>396</v>
      </c>
      <c r="B591" s="289" t="s">
        <v>281</v>
      </c>
      <c r="C591" s="302">
        <f t="shared" si="299"/>
        <v>451503.15</v>
      </c>
      <c r="D591" s="390">
        <f t="shared" si="300"/>
        <v>451503.15</v>
      </c>
      <c r="E591" s="300">
        <v>451503.15</v>
      </c>
      <c r="F591" s="300"/>
      <c r="G591" s="300"/>
      <c r="H591" s="300"/>
      <c r="I591" s="300"/>
      <c r="J591" s="300"/>
      <c r="K591" s="300"/>
      <c r="L591" s="300"/>
      <c r="M591" s="302"/>
      <c r="N591" s="302"/>
      <c r="O591" s="300"/>
      <c r="P591" s="106"/>
      <c r="Q591" s="300"/>
      <c r="R591" s="300"/>
      <c r="S591" s="300"/>
      <c r="T591" s="359"/>
      <c r="U591" s="300"/>
      <c r="V591" s="300"/>
      <c r="W591" s="106"/>
      <c r="X591" s="106"/>
      <c r="Y591" s="390"/>
      <c r="Z591" s="390"/>
      <c r="AA591" s="62"/>
      <c r="AB591" s="62" t="s">
        <v>294</v>
      </c>
    </row>
    <row r="592" spans="1:28" s="66" customFormat="1" x14ac:dyDescent="0.2">
      <c r="A592" s="245">
        <f t="shared" si="302"/>
        <v>397</v>
      </c>
      <c r="B592" s="289" t="s">
        <v>282</v>
      </c>
      <c r="C592" s="302">
        <f t="shared" si="299"/>
        <v>2946724.2</v>
      </c>
      <c r="D592" s="390">
        <f t="shared" si="300"/>
        <v>0</v>
      </c>
      <c r="E592" s="300"/>
      <c r="F592" s="300"/>
      <c r="G592" s="300"/>
      <c r="H592" s="300"/>
      <c r="I592" s="300"/>
      <c r="J592" s="300"/>
      <c r="K592" s="300"/>
      <c r="L592" s="300"/>
      <c r="M592" s="302">
        <v>388</v>
      </c>
      <c r="N592" s="302">
        <v>2946724.2</v>
      </c>
      <c r="O592" s="300"/>
      <c r="P592" s="106"/>
      <c r="Q592" s="300"/>
      <c r="R592" s="300"/>
      <c r="S592" s="300"/>
      <c r="T592" s="359"/>
      <c r="U592" s="300"/>
      <c r="V592" s="300"/>
      <c r="W592" s="106"/>
      <c r="X592" s="106"/>
      <c r="Y592" s="390"/>
      <c r="Z592" s="390"/>
      <c r="AA592" s="62"/>
      <c r="AB592" s="62" t="s">
        <v>294</v>
      </c>
    </row>
    <row r="593" spans="1:32" s="66" customFormat="1" x14ac:dyDescent="0.2">
      <c r="A593" s="245">
        <f t="shared" si="302"/>
        <v>398</v>
      </c>
      <c r="B593" s="289" t="s">
        <v>792</v>
      </c>
      <c r="C593" s="302">
        <f t="shared" si="299"/>
        <v>806931.3</v>
      </c>
      <c r="D593" s="390">
        <f t="shared" si="300"/>
        <v>806931.3</v>
      </c>
      <c r="E593" s="300">
        <v>806931.3</v>
      </c>
      <c r="F593" s="300"/>
      <c r="G593" s="300"/>
      <c r="H593" s="300"/>
      <c r="I593" s="300"/>
      <c r="J593" s="300"/>
      <c r="K593" s="300"/>
      <c r="L593" s="300"/>
      <c r="M593" s="302"/>
      <c r="N593" s="302"/>
      <c r="O593" s="300"/>
      <c r="P593" s="106"/>
      <c r="Q593" s="300"/>
      <c r="R593" s="300"/>
      <c r="S593" s="300"/>
      <c r="T593" s="359"/>
      <c r="U593" s="300"/>
      <c r="V593" s="300"/>
      <c r="W593" s="106"/>
      <c r="X593" s="106"/>
      <c r="Y593" s="390"/>
      <c r="Z593" s="390"/>
      <c r="AA593" s="62"/>
      <c r="AB593" s="62"/>
    </row>
    <row r="594" spans="1:32" s="66" customFormat="1" x14ac:dyDescent="0.2">
      <c r="A594" s="245">
        <f t="shared" si="302"/>
        <v>399</v>
      </c>
      <c r="B594" s="289" t="s">
        <v>793</v>
      </c>
      <c r="C594" s="302">
        <f t="shared" si="299"/>
        <v>1258434.45</v>
      </c>
      <c r="D594" s="390">
        <f t="shared" si="300"/>
        <v>1258434.45</v>
      </c>
      <c r="E594" s="300">
        <v>1258434.45</v>
      </c>
      <c r="F594" s="300"/>
      <c r="G594" s="300"/>
      <c r="H594" s="300"/>
      <c r="I594" s="300"/>
      <c r="J594" s="300"/>
      <c r="K594" s="300"/>
      <c r="L594" s="300"/>
      <c r="M594" s="302"/>
      <c r="N594" s="302"/>
      <c r="O594" s="300"/>
      <c r="P594" s="106"/>
      <c r="Q594" s="300"/>
      <c r="R594" s="300"/>
      <c r="S594" s="300"/>
      <c r="T594" s="359"/>
      <c r="U594" s="300"/>
      <c r="V594" s="300"/>
      <c r="W594" s="106"/>
      <c r="X594" s="106"/>
      <c r="Y594" s="390"/>
      <c r="Z594" s="390"/>
      <c r="AA594" s="62"/>
      <c r="AB594" s="62"/>
    </row>
    <row r="595" spans="1:32" ht="19.5" customHeight="1" x14ac:dyDescent="0.25">
      <c r="A595" s="245">
        <f t="shared" si="302"/>
        <v>400</v>
      </c>
      <c r="B595" s="287" t="s">
        <v>787</v>
      </c>
      <c r="C595" s="302">
        <f t="shared" si="299"/>
        <v>503383.65</v>
      </c>
      <c r="D595" s="390">
        <f t="shared" si="300"/>
        <v>503383.65</v>
      </c>
      <c r="E595" s="390">
        <v>503383.65</v>
      </c>
      <c r="F595" s="390"/>
      <c r="G595" s="390"/>
      <c r="H595" s="390"/>
      <c r="I595" s="390"/>
      <c r="J595" s="302"/>
      <c r="K595" s="302"/>
      <c r="L595" s="302"/>
      <c r="M595" s="390"/>
      <c r="N595" s="302"/>
      <c r="O595" s="390"/>
      <c r="P595" s="390"/>
      <c r="Q595" s="390"/>
      <c r="R595" s="390"/>
      <c r="S595" s="390"/>
      <c r="T595" s="345"/>
      <c r="U595" s="302"/>
      <c r="V595" s="302"/>
      <c r="W595" s="302"/>
      <c r="X595" s="302"/>
      <c r="Y595" s="302"/>
      <c r="Z595" s="302"/>
      <c r="AA595" s="20"/>
      <c r="AB595" s="20"/>
      <c r="AC595" s="22"/>
    </row>
    <row r="596" spans="1:32" ht="19.5" customHeight="1" x14ac:dyDescent="0.25">
      <c r="A596" s="401" t="s">
        <v>15</v>
      </c>
      <c r="B596" s="303"/>
      <c r="C596" s="302">
        <f t="shared" ref="C596:Y596" si="303">SUM(C552:C595)</f>
        <v>71874131.049999967</v>
      </c>
      <c r="D596" s="302">
        <f t="shared" si="303"/>
        <v>49487579.799999975</v>
      </c>
      <c r="E596" s="302">
        <f t="shared" si="303"/>
        <v>49487579.799999975</v>
      </c>
      <c r="F596" s="302">
        <f t="shared" si="303"/>
        <v>0</v>
      </c>
      <c r="G596" s="302">
        <f t="shared" si="303"/>
        <v>0</v>
      </c>
      <c r="H596" s="302">
        <f t="shared" si="303"/>
        <v>0</v>
      </c>
      <c r="I596" s="302">
        <f t="shared" si="303"/>
        <v>0</v>
      </c>
      <c r="J596" s="302">
        <f t="shared" si="303"/>
        <v>0</v>
      </c>
      <c r="K596" s="302">
        <f t="shared" si="303"/>
        <v>0</v>
      </c>
      <c r="L596" s="302">
        <f t="shared" si="303"/>
        <v>0</v>
      </c>
      <c r="M596" s="302">
        <f t="shared" si="303"/>
        <v>2148</v>
      </c>
      <c r="N596" s="302">
        <f t="shared" si="303"/>
        <v>22386551.25</v>
      </c>
      <c r="O596" s="302">
        <f t="shared" si="303"/>
        <v>0</v>
      </c>
      <c r="P596" s="302">
        <f t="shared" si="303"/>
        <v>0</v>
      </c>
      <c r="Q596" s="302">
        <f t="shared" si="303"/>
        <v>0</v>
      </c>
      <c r="R596" s="302">
        <f t="shared" si="303"/>
        <v>0</v>
      </c>
      <c r="S596" s="302">
        <f t="shared" si="303"/>
        <v>0</v>
      </c>
      <c r="T596" s="345">
        <f t="shared" si="303"/>
        <v>0</v>
      </c>
      <c r="U596" s="302">
        <f t="shared" si="303"/>
        <v>0</v>
      </c>
      <c r="V596" s="302">
        <f t="shared" si="303"/>
        <v>0</v>
      </c>
      <c r="W596" s="302">
        <f t="shared" si="303"/>
        <v>0</v>
      </c>
      <c r="X596" s="302">
        <f t="shared" si="303"/>
        <v>0</v>
      </c>
      <c r="Y596" s="302">
        <f t="shared" si="303"/>
        <v>0</v>
      </c>
      <c r="Z596" s="302">
        <f>(C596-Y596)*0.0214</f>
        <v>1538106.4044699993</v>
      </c>
      <c r="AA596" s="20"/>
      <c r="AB596" s="20"/>
      <c r="AC596" s="45"/>
      <c r="AF596" s="46"/>
    </row>
    <row r="597" spans="1:32" ht="19.5" customHeight="1" x14ac:dyDescent="0.25">
      <c r="A597" s="389" t="s">
        <v>804</v>
      </c>
      <c r="B597" s="303"/>
      <c r="C597" s="302"/>
      <c r="D597" s="302"/>
      <c r="E597" s="302"/>
      <c r="F597" s="302"/>
      <c r="G597" s="302"/>
      <c r="H597" s="302"/>
      <c r="I597" s="302"/>
      <c r="J597" s="302"/>
      <c r="K597" s="302"/>
      <c r="L597" s="302"/>
      <c r="M597" s="302"/>
      <c r="N597" s="302"/>
      <c r="O597" s="302"/>
      <c r="P597" s="302"/>
      <c r="Q597" s="302"/>
      <c r="R597" s="302"/>
      <c r="S597" s="302"/>
      <c r="T597" s="345"/>
      <c r="U597" s="302"/>
      <c r="V597" s="302"/>
      <c r="W597" s="302"/>
      <c r="X597" s="302"/>
      <c r="Y597" s="302"/>
      <c r="Z597" s="302"/>
      <c r="AA597" s="20"/>
      <c r="AB597" s="20"/>
      <c r="AC597" s="45"/>
      <c r="AF597" s="46"/>
    </row>
    <row r="598" spans="1:32" ht="19.5" customHeight="1" x14ac:dyDescent="0.25">
      <c r="A598" s="245">
        <f>A595+1</f>
        <v>401</v>
      </c>
      <c r="B598" s="303" t="s">
        <v>805</v>
      </c>
      <c r="C598" s="302">
        <f t="shared" ref="C598:C606" si="304">D598+L598+N598+P598+R598+U598+W598+X598+Y598+K598+S598</f>
        <v>912663.15</v>
      </c>
      <c r="D598" s="390">
        <f t="shared" ref="D598:D606" si="305">E598+F598+G598+H598+I598</f>
        <v>912663.15</v>
      </c>
      <c r="E598" s="302">
        <v>912663.15</v>
      </c>
      <c r="F598" s="302"/>
      <c r="G598" s="302"/>
      <c r="H598" s="302"/>
      <c r="I598" s="302"/>
      <c r="J598" s="302"/>
      <c r="K598" s="302"/>
      <c r="L598" s="302"/>
      <c r="M598" s="302"/>
      <c r="N598" s="302"/>
      <c r="O598" s="302"/>
      <c r="P598" s="302"/>
      <c r="Q598" s="302"/>
      <c r="R598" s="302"/>
      <c r="S598" s="302"/>
      <c r="T598" s="345"/>
      <c r="U598" s="302"/>
      <c r="V598" s="302"/>
      <c r="W598" s="302"/>
      <c r="X598" s="302"/>
      <c r="Y598" s="302"/>
      <c r="Z598" s="302"/>
      <c r="AA598" s="20"/>
      <c r="AB598" s="20"/>
      <c r="AC598" s="45"/>
      <c r="AF598" s="46"/>
    </row>
    <row r="599" spans="1:32" ht="19.5" customHeight="1" x14ac:dyDescent="0.25">
      <c r="A599" s="245">
        <f t="shared" ref="A599:A606" si="306">A598+1</f>
        <v>402</v>
      </c>
      <c r="B599" s="303" t="s">
        <v>806</v>
      </c>
      <c r="C599" s="302">
        <f t="shared" si="304"/>
        <v>912663.15</v>
      </c>
      <c r="D599" s="390">
        <f t="shared" si="305"/>
        <v>912663.15</v>
      </c>
      <c r="E599" s="302">
        <v>912663.15</v>
      </c>
      <c r="F599" s="302"/>
      <c r="G599" s="302"/>
      <c r="H599" s="302"/>
      <c r="I599" s="302"/>
      <c r="J599" s="302"/>
      <c r="K599" s="302"/>
      <c r="L599" s="302"/>
      <c r="M599" s="302"/>
      <c r="N599" s="302"/>
      <c r="O599" s="302"/>
      <c r="P599" s="302"/>
      <c r="Q599" s="302"/>
      <c r="R599" s="302"/>
      <c r="S599" s="302"/>
      <c r="T599" s="345"/>
      <c r="U599" s="302"/>
      <c r="V599" s="302"/>
      <c r="W599" s="302"/>
      <c r="X599" s="302"/>
      <c r="Y599" s="302"/>
      <c r="Z599" s="302"/>
      <c r="AA599" s="20"/>
      <c r="AB599" s="20"/>
      <c r="AC599" s="45"/>
      <c r="AF599" s="46"/>
    </row>
    <row r="600" spans="1:32" ht="19.5" customHeight="1" x14ac:dyDescent="0.25">
      <c r="A600" s="245">
        <f t="shared" si="306"/>
        <v>403</v>
      </c>
      <c r="B600" s="303" t="s">
        <v>807</v>
      </c>
      <c r="C600" s="302">
        <f t="shared" si="304"/>
        <v>912663.15</v>
      </c>
      <c r="D600" s="390">
        <f t="shared" si="305"/>
        <v>912663.15</v>
      </c>
      <c r="E600" s="302">
        <v>912663.15</v>
      </c>
      <c r="F600" s="302"/>
      <c r="G600" s="302"/>
      <c r="H600" s="302"/>
      <c r="I600" s="302"/>
      <c r="J600" s="302"/>
      <c r="K600" s="302"/>
      <c r="L600" s="302"/>
      <c r="M600" s="302"/>
      <c r="N600" s="302"/>
      <c r="O600" s="302"/>
      <c r="P600" s="302"/>
      <c r="Q600" s="302"/>
      <c r="R600" s="302"/>
      <c r="S600" s="302"/>
      <c r="T600" s="345"/>
      <c r="U600" s="302"/>
      <c r="V600" s="302"/>
      <c r="W600" s="302"/>
      <c r="X600" s="302"/>
      <c r="Y600" s="302"/>
      <c r="Z600" s="302"/>
      <c r="AA600" s="20"/>
      <c r="AB600" s="20"/>
      <c r="AC600" s="45"/>
      <c r="AF600" s="46"/>
    </row>
    <row r="601" spans="1:32" ht="19.5" customHeight="1" x14ac:dyDescent="0.25">
      <c r="A601" s="245">
        <f t="shared" si="306"/>
        <v>404</v>
      </c>
      <c r="B601" s="303" t="s">
        <v>808</v>
      </c>
      <c r="C601" s="302">
        <f t="shared" si="304"/>
        <v>912663.15</v>
      </c>
      <c r="D601" s="390">
        <f t="shared" si="305"/>
        <v>912663.15</v>
      </c>
      <c r="E601" s="302">
        <v>912663.15</v>
      </c>
      <c r="F601" s="302"/>
      <c r="G601" s="302"/>
      <c r="H601" s="302"/>
      <c r="I601" s="302"/>
      <c r="J601" s="302"/>
      <c r="K601" s="302"/>
      <c r="L601" s="302"/>
      <c r="M601" s="302"/>
      <c r="N601" s="302"/>
      <c r="O601" s="302"/>
      <c r="P601" s="302"/>
      <c r="Q601" s="302"/>
      <c r="R601" s="302"/>
      <c r="S601" s="302"/>
      <c r="T601" s="345"/>
      <c r="U601" s="302"/>
      <c r="V601" s="302"/>
      <c r="W601" s="302"/>
      <c r="X601" s="302"/>
      <c r="Y601" s="302"/>
      <c r="Z601" s="302"/>
      <c r="AA601" s="20"/>
      <c r="AB601" s="20"/>
      <c r="AC601" s="45"/>
      <c r="AF601" s="46"/>
    </row>
    <row r="602" spans="1:32" ht="19.5" customHeight="1" x14ac:dyDescent="0.25">
      <c r="A602" s="245">
        <f t="shared" si="306"/>
        <v>405</v>
      </c>
      <c r="B602" s="303" t="s">
        <v>809</v>
      </c>
      <c r="C602" s="302">
        <f t="shared" si="304"/>
        <v>912663.15</v>
      </c>
      <c r="D602" s="390">
        <f t="shared" si="305"/>
        <v>912663.15</v>
      </c>
      <c r="E602" s="302">
        <v>912663.15</v>
      </c>
      <c r="F602" s="302"/>
      <c r="G602" s="302"/>
      <c r="H602" s="302"/>
      <c r="I602" s="302"/>
      <c r="J602" s="302"/>
      <c r="K602" s="302"/>
      <c r="L602" s="302"/>
      <c r="M602" s="302"/>
      <c r="N602" s="302"/>
      <c r="O602" s="302"/>
      <c r="P602" s="302"/>
      <c r="Q602" s="302"/>
      <c r="R602" s="302"/>
      <c r="S602" s="302"/>
      <c r="T602" s="345"/>
      <c r="U602" s="302"/>
      <c r="V602" s="302"/>
      <c r="W602" s="302"/>
      <c r="X602" s="302"/>
      <c r="Y602" s="302"/>
      <c r="Z602" s="302"/>
      <c r="AA602" s="20"/>
      <c r="AB602" s="20"/>
      <c r="AC602" s="45"/>
      <c r="AF602" s="46"/>
    </row>
    <row r="603" spans="1:32" ht="19.5" customHeight="1" x14ac:dyDescent="0.25">
      <c r="A603" s="245">
        <f t="shared" si="306"/>
        <v>406</v>
      </c>
      <c r="B603" s="303" t="s">
        <v>810</v>
      </c>
      <c r="C603" s="302">
        <f t="shared" si="304"/>
        <v>720513.15</v>
      </c>
      <c r="D603" s="390">
        <f t="shared" si="305"/>
        <v>720513.15</v>
      </c>
      <c r="E603" s="302">
        <v>720513.15</v>
      </c>
      <c r="F603" s="302"/>
      <c r="G603" s="302"/>
      <c r="H603" s="302"/>
      <c r="I603" s="302"/>
      <c r="J603" s="302"/>
      <c r="K603" s="302"/>
      <c r="L603" s="302"/>
      <c r="M603" s="302"/>
      <c r="N603" s="302"/>
      <c r="O603" s="302"/>
      <c r="P603" s="302"/>
      <c r="Q603" s="302"/>
      <c r="R603" s="302"/>
      <c r="S603" s="302"/>
      <c r="T603" s="345"/>
      <c r="U603" s="302"/>
      <c r="V603" s="302"/>
      <c r="W603" s="302"/>
      <c r="X603" s="302"/>
      <c r="Y603" s="302"/>
      <c r="Z603" s="302"/>
      <c r="AA603" s="20"/>
      <c r="AB603" s="20"/>
      <c r="AC603" s="45"/>
      <c r="AF603" s="46"/>
    </row>
    <row r="604" spans="1:32" ht="19.5" customHeight="1" x14ac:dyDescent="0.25">
      <c r="A604" s="245">
        <f t="shared" si="306"/>
        <v>407</v>
      </c>
      <c r="B604" s="303" t="s">
        <v>811</v>
      </c>
      <c r="C604" s="302">
        <f t="shared" si="304"/>
        <v>912663.15</v>
      </c>
      <c r="D604" s="390">
        <f t="shared" si="305"/>
        <v>912663.15</v>
      </c>
      <c r="E604" s="302">
        <v>912663.15</v>
      </c>
      <c r="F604" s="302"/>
      <c r="G604" s="302"/>
      <c r="H604" s="302"/>
      <c r="I604" s="302"/>
      <c r="J604" s="302"/>
      <c r="K604" s="302"/>
      <c r="L604" s="302"/>
      <c r="M604" s="302"/>
      <c r="N604" s="302"/>
      <c r="O604" s="302"/>
      <c r="P604" s="302"/>
      <c r="Q604" s="302"/>
      <c r="R604" s="302"/>
      <c r="S604" s="302"/>
      <c r="T604" s="345"/>
      <c r="U604" s="302"/>
      <c r="V604" s="302"/>
      <c r="W604" s="302"/>
      <c r="X604" s="302"/>
      <c r="Y604" s="302"/>
      <c r="Z604" s="302"/>
      <c r="AA604" s="20"/>
      <c r="AB604" s="20"/>
      <c r="AC604" s="45"/>
      <c r="AF604" s="46"/>
    </row>
    <row r="605" spans="1:32" ht="19.5" customHeight="1" x14ac:dyDescent="0.25">
      <c r="A605" s="245">
        <f t="shared" si="306"/>
        <v>408</v>
      </c>
      <c r="B605" s="303" t="s">
        <v>812</v>
      </c>
      <c r="C605" s="302">
        <f t="shared" si="304"/>
        <v>816588.15</v>
      </c>
      <c r="D605" s="390">
        <f t="shared" si="305"/>
        <v>816588.15</v>
      </c>
      <c r="E605" s="302">
        <v>816588.15</v>
      </c>
      <c r="F605" s="302"/>
      <c r="G605" s="302"/>
      <c r="H605" s="302"/>
      <c r="I605" s="302"/>
      <c r="J605" s="302"/>
      <c r="K605" s="302"/>
      <c r="L605" s="302"/>
      <c r="M605" s="302"/>
      <c r="N605" s="302"/>
      <c r="O605" s="302"/>
      <c r="P605" s="302"/>
      <c r="Q605" s="302"/>
      <c r="R605" s="302"/>
      <c r="S605" s="302"/>
      <c r="T605" s="345"/>
      <c r="U605" s="302"/>
      <c r="V605" s="302"/>
      <c r="W605" s="302"/>
      <c r="X605" s="302"/>
      <c r="Y605" s="302"/>
      <c r="Z605" s="302"/>
      <c r="AA605" s="20"/>
      <c r="AB605" s="20"/>
      <c r="AC605" s="45"/>
      <c r="AF605" s="46"/>
    </row>
    <row r="606" spans="1:32" ht="19.5" customHeight="1" x14ac:dyDescent="0.25">
      <c r="A606" s="245">
        <f t="shared" si="306"/>
        <v>409</v>
      </c>
      <c r="B606" s="303" t="s">
        <v>813</v>
      </c>
      <c r="C606" s="302">
        <f t="shared" si="304"/>
        <v>816588.15</v>
      </c>
      <c r="D606" s="390">
        <f t="shared" si="305"/>
        <v>816588.15</v>
      </c>
      <c r="E606" s="302">
        <v>816588.15</v>
      </c>
      <c r="F606" s="302"/>
      <c r="G606" s="302"/>
      <c r="H606" s="302"/>
      <c r="I606" s="302"/>
      <c r="J606" s="302"/>
      <c r="K606" s="302"/>
      <c r="L606" s="302"/>
      <c r="M606" s="302"/>
      <c r="N606" s="302"/>
      <c r="O606" s="302"/>
      <c r="P606" s="302"/>
      <c r="Q606" s="302"/>
      <c r="R606" s="302"/>
      <c r="S606" s="302"/>
      <c r="T606" s="345"/>
      <c r="U606" s="302"/>
      <c r="V606" s="302"/>
      <c r="W606" s="302"/>
      <c r="X606" s="302"/>
      <c r="Y606" s="302"/>
      <c r="Z606" s="302"/>
      <c r="AA606" s="20"/>
      <c r="AB606" s="20"/>
      <c r="AC606" s="45"/>
      <c r="AF606" s="46"/>
    </row>
    <row r="607" spans="1:32" ht="19.5" customHeight="1" x14ac:dyDescent="0.25">
      <c r="A607" s="401" t="s">
        <v>15</v>
      </c>
      <c r="B607" s="303"/>
      <c r="C607" s="302">
        <f>SUM(C598:C606)</f>
        <v>7829668.3500000015</v>
      </c>
      <c r="D607" s="302">
        <f t="shared" ref="D607:Y607" si="307">SUM(D598:D606)</f>
        <v>7829668.3500000015</v>
      </c>
      <c r="E607" s="302">
        <f t="shared" si="307"/>
        <v>7829668.3500000015</v>
      </c>
      <c r="F607" s="302">
        <f t="shared" si="307"/>
        <v>0</v>
      </c>
      <c r="G607" s="302">
        <f t="shared" si="307"/>
        <v>0</v>
      </c>
      <c r="H607" s="302">
        <f t="shared" si="307"/>
        <v>0</v>
      </c>
      <c r="I607" s="302">
        <f t="shared" si="307"/>
        <v>0</v>
      </c>
      <c r="J607" s="302">
        <f t="shared" si="307"/>
        <v>0</v>
      </c>
      <c r="K607" s="302">
        <f t="shared" si="307"/>
        <v>0</v>
      </c>
      <c r="L607" s="302">
        <f t="shared" si="307"/>
        <v>0</v>
      </c>
      <c r="M607" s="302">
        <f t="shared" si="307"/>
        <v>0</v>
      </c>
      <c r="N607" s="302">
        <f t="shared" si="307"/>
        <v>0</v>
      </c>
      <c r="O607" s="302">
        <f t="shared" si="307"/>
        <v>0</v>
      </c>
      <c r="P607" s="302">
        <f t="shared" si="307"/>
        <v>0</v>
      </c>
      <c r="Q607" s="302">
        <f t="shared" si="307"/>
        <v>0</v>
      </c>
      <c r="R607" s="302">
        <f t="shared" si="307"/>
        <v>0</v>
      </c>
      <c r="S607" s="302">
        <f t="shared" si="307"/>
        <v>0</v>
      </c>
      <c r="T607" s="345">
        <f t="shared" si="307"/>
        <v>0</v>
      </c>
      <c r="U607" s="302">
        <f t="shared" si="307"/>
        <v>0</v>
      </c>
      <c r="V607" s="302">
        <f t="shared" si="307"/>
        <v>0</v>
      </c>
      <c r="W607" s="302">
        <f t="shared" si="307"/>
        <v>0</v>
      </c>
      <c r="X607" s="302">
        <f t="shared" si="307"/>
        <v>0</v>
      </c>
      <c r="Y607" s="302">
        <f t="shared" si="307"/>
        <v>0</v>
      </c>
      <c r="Z607" s="302">
        <f>(C607-Y607)*0.0214</f>
        <v>167554.90269000002</v>
      </c>
      <c r="AA607" s="20"/>
      <c r="AB607" s="20"/>
      <c r="AC607" s="45"/>
      <c r="AF607" s="46"/>
    </row>
    <row r="608" spans="1:32" s="4" customFormat="1" ht="15.75" customHeight="1" x14ac:dyDescent="0.25">
      <c r="A608" s="389" t="s">
        <v>86</v>
      </c>
      <c r="B608" s="200"/>
      <c r="C608" s="397">
        <f t="shared" ref="C608:Y608" si="308">C596+C550+C547+C607</f>
        <v>92266905.089999974</v>
      </c>
      <c r="D608" s="397">
        <f t="shared" si="308"/>
        <v>61640327.049999975</v>
      </c>
      <c r="E608" s="397">
        <f t="shared" si="308"/>
        <v>61640327.049999975</v>
      </c>
      <c r="F608" s="397">
        <f t="shared" si="308"/>
        <v>0</v>
      </c>
      <c r="G608" s="397">
        <f t="shared" si="308"/>
        <v>0</v>
      </c>
      <c r="H608" s="397">
        <f t="shared" si="308"/>
        <v>0</v>
      </c>
      <c r="I608" s="397">
        <f t="shared" si="308"/>
        <v>0</v>
      </c>
      <c r="J608" s="397">
        <f t="shared" si="308"/>
        <v>0</v>
      </c>
      <c r="K608" s="397">
        <f t="shared" si="308"/>
        <v>0</v>
      </c>
      <c r="L608" s="397">
        <f t="shared" si="308"/>
        <v>0</v>
      </c>
      <c r="M608" s="397">
        <f t="shared" si="308"/>
        <v>3554.64</v>
      </c>
      <c r="N608" s="397">
        <f t="shared" si="308"/>
        <v>30626578.039999999</v>
      </c>
      <c r="O608" s="397">
        <f t="shared" si="308"/>
        <v>0</v>
      </c>
      <c r="P608" s="397">
        <f t="shared" si="308"/>
        <v>0</v>
      </c>
      <c r="Q608" s="397">
        <f t="shared" si="308"/>
        <v>0</v>
      </c>
      <c r="R608" s="397">
        <f t="shared" si="308"/>
        <v>0</v>
      </c>
      <c r="S608" s="397">
        <f t="shared" si="308"/>
        <v>0</v>
      </c>
      <c r="T608" s="344">
        <f t="shared" si="308"/>
        <v>0</v>
      </c>
      <c r="U608" s="397">
        <f t="shared" si="308"/>
        <v>0</v>
      </c>
      <c r="V608" s="397">
        <f t="shared" si="308"/>
        <v>0</v>
      </c>
      <c r="W608" s="397">
        <f t="shared" si="308"/>
        <v>0</v>
      </c>
      <c r="X608" s="397">
        <f t="shared" si="308"/>
        <v>0</v>
      </c>
      <c r="Y608" s="397">
        <f t="shared" si="308"/>
        <v>0</v>
      </c>
      <c r="Z608" s="302">
        <f>(C608-Y608)*0.0214</f>
        <v>1974511.7689259993</v>
      </c>
      <c r="AA608" s="20"/>
      <c r="AB608" s="20"/>
      <c r="AC608" s="45"/>
      <c r="AD608" s="46"/>
    </row>
    <row r="609" spans="1:32" ht="18" customHeight="1" x14ac:dyDescent="0.25">
      <c r="A609" s="391" t="s">
        <v>144</v>
      </c>
      <c r="B609" s="193"/>
      <c r="C609" s="386"/>
      <c r="D609" s="386"/>
      <c r="E609" s="386"/>
      <c r="F609" s="386"/>
      <c r="G609" s="386"/>
      <c r="H609" s="386"/>
      <c r="I609" s="386"/>
      <c r="J609" s="386"/>
      <c r="K609" s="386"/>
      <c r="L609" s="386"/>
      <c r="M609" s="386"/>
      <c r="N609" s="386"/>
      <c r="O609" s="386"/>
      <c r="P609" s="386"/>
      <c r="Q609" s="386"/>
      <c r="R609" s="386"/>
      <c r="S609" s="386"/>
      <c r="T609" s="350"/>
      <c r="U609" s="386"/>
      <c r="V609" s="386"/>
      <c r="W609" s="386"/>
      <c r="X609" s="386"/>
      <c r="Y609" s="387"/>
      <c r="Z609" s="397"/>
      <c r="AA609" s="20"/>
      <c r="AB609" s="20"/>
    </row>
    <row r="610" spans="1:32" ht="18" customHeight="1" x14ac:dyDescent="0.25">
      <c r="A610" s="391" t="s">
        <v>44</v>
      </c>
      <c r="B610" s="400"/>
      <c r="C610" s="392"/>
      <c r="D610" s="201"/>
      <c r="E610" s="201"/>
      <c r="F610" s="201"/>
      <c r="G610" s="201"/>
      <c r="H610" s="201"/>
      <c r="I610" s="201"/>
      <c r="J610" s="201"/>
      <c r="K610" s="201"/>
      <c r="L610" s="201"/>
      <c r="M610" s="201"/>
      <c r="N610" s="201"/>
      <c r="O610" s="201"/>
      <c r="P610" s="201"/>
      <c r="Q610" s="201"/>
      <c r="R610" s="201"/>
      <c r="S610" s="201"/>
      <c r="T610" s="348"/>
      <c r="U610" s="201"/>
      <c r="V610" s="201"/>
      <c r="W610" s="201"/>
      <c r="X610" s="201"/>
      <c r="Y610" s="201"/>
      <c r="Z610" s="201"/>
      <c r="AA610" s="20"/>
      <c r="AB610" s="20"/>
    </row>
    <row r="611" spans="1:32" s="66" customFormat="1" x14ac:dyDescent="0.25">
      <c r="A611" s="245">
        <f>A606+1</f>
        <v>410</v>
      </c>
      <c r="B611" s="219" t="s">
        <v>283</v>
      </c>
      <c r="C611" s="302">
        <f t="shared" ref="C611:C612" si="309">D611+L611+N611+P611+R611+U611+W611+X611+Y611+K611+S611</f>
        <v>7193562.5999999996</v>
      </c>
      <c r="D611" s="390">
        <f t="shared" ref="D611:D612" si="310">E611+F611+G611+H611+I611</f>
        <v>0</v>
      </c>
      <c r="E611" s="302"/>
      <c r="F611" s="302"/>
      <c r="G611" s="302"/>
      <c r="H611" s="302"/>
      <c r="I611" s="302"/>
      <c r="J611" s="302"/>
      <c r="K611" s="187"/>
      <c r="L611" s="187"/>
      <c r="M611" s="106">
        <v>1228</v>
      </c>
      <c r="N611" s="106">
        <v>7193562.5999999996</v>
      </c>
      <c r="O611" s="106"/>
      <c r="P611" s="226"/>
      <c r="Q611" s="106"/>
      <c r="R611" s="226"/>
      <c r="S611" s="226"/>
      <c r="T611" s="380"/>
      <c r="U611" s="187"/>
      <c r="V611" s="187"/>
      <c r="W611" s="187"/>
      <c r="X611" s="187"/>
      <c r="Y611" s="302"/>
      <c r="Z611" s="302"/>
      <c r="AA611" s="164" t="s">
        <v>284</v>
      </c>
      <c r="AB611" s="20" t="s">
        <v>315</v>
      </c>
    </row>
    <row r="612" spans="1:32" s="66" customFormat="1" ht="18.75" customHeight="1" x14ac:dyDescent="0.25">
      <c r="A612" s="245">
        <f t="shared" ref="A612" si="311">A611+1</f>
        <v>411</v>
      </c>
      <c r="B612" s="219" t="s">
        <v>285</v>
      </c>
      <c r="C612" s="302">
        <f t="shared" si="309"/>
        <v>1517836.95</v>
      </c>
      <c r="D612" s="390">
        <f t="shared" si="310"/>
        <v>676655.7</v>
      </c>
      <c r="E612" s="226"/>
      <c r="F612" s="226"/>
      <c r="G612" s="302">
        <v>242134.2</v>
      </c>
      <c r="H612" s="226"/>
      <c r="I612" s="106">
        <v>434521.5</v>
      </c>
      <c r="J612" s="302"/>
      <c r="K612" s="187"/>
      <c r="L612" s="187"/>
      <c r="M612" s="187"/>
      <c r="N612" s="187"/>
      <c r="O612" s="106"/>
      <c r="P612" s="226"/>
      <c r="Q612" s="106"/>
      <c r="R612" s="226"/>
      <c r="S612" s="226"/>
      <c r="T612" s="344">
        <v>75.400000000000006</v>
      </c>
      <c r="U612" s="106">
        <v>841181.25</v>
      </c>
      <c r="V612" s="187"/>
      <c r="W612" s="187"/>
      <c r="X612" s="381"/>
      <c r="Y612" s="302"/>
      <c r="Z612" s="302"/>
      <c r="AA612" s="163" t="s">
        <v>286</v>
      </c>
      <c r="AB612" s="20" t="s">
        <v>319</v>
      </c>
    </row>
    <row r="613" spans="1:32" ht="18" customHeight="1" x14ac:dyDescent="0.25">
      <c r="A613" s="401" t="s">
        <v>15</v>
      </c>
      <c r="B613" s="303"/>
      <c r="C613" s="302">
        <f t="shared" ref="C613:Y613" si="312">SUM(C611:C612)</f>
        <v>8711399.5499999989</v>
      </c>
      <c r="D613" s="302">
        <f t="shared" si="312"/>
        <v>676655.7</v>
      </c>
      <c r="E613" s="302">
        <f t="shared" si="312"/>
        <v>0</v>
      </c>
      <c r="F613" s="302">
        <f t="shared" si="312"/>
        <v>0</v>
      </c>
      <c r="G613" s="302">
        <f t="shared" si="312"/>
        <v>242134.2</v>
      </c>
      <c r="H613" s="302">
        <f t="shared" si="312"/>
        <v>0</v>
      </c>
      <c r="I613" s="302">
        <f t="shared" si="312"/>
        <v>434521.5</v>
      </c>
      <c r="J613" s="302">
        <f t="shared" si="312"/>
        <v>0</v>
      </c>
      <c r="K613" s="302">
        <f t="shared" si="312"/>
        <v>0</v>
      </c>
      <c r="L613" s="302">
        <f t="shared" si="312"/>
        <v>0</v>
      </c>
      <c r="M613" s="302">
        <f t="shared" si="312"/>
        <v>1228</v>
      </c>
      <c r="N613" s="302">
        <f t="shared" si="312"/>
        <v>7193562.5999999996</v>
      </c>
      <c r="O613" s="302">
        <f t="shared" si="312"/>
        <v>0</v>
      </c>
      <c r="P613" s="302">
        <f t="shared" si="312"/>
        <v>0</v>
      </c>
      <c r="Q613" s="302">
        <f t="shared" si="312"/>
        <v>0</v>
      </c>
      <c r="R613" s="302">
        <f t="shared" si="312"/>
        <v>0</v>
      </c>
      <c r="S613" s="302">
        <f t="shared" si="312"/>
        <v>0</v>
      </c>
      <c r="T613" s="345">
        <f t="shared" si="312"/>
        <v>75.400000000000006</v>
      </c>
      <c r="U613" s="302">
        <f t="shared" si="312"/>
        <v>841181.25</v>
      </c>
      <c r="V613" s="302">
        <f t="shared" si="312"/>
        <v>0</v>
      </c>
      <c r="W613" s="302">
        <f t="shared" si="312"/>
        <v>0</v>
      </c>
      <c r="X613" s="302">
        <f t="shared" si="312"/>
        <v>0</v>
      </c>
      <c r="Y613" s="302">
        <f t="shared" si="312"/>
        <v>0</v>
      </c>
      <c r="Z613" s="302">
        <f>(C613-Y613)*0.0214</f>
        <v>186423.95036999998</v>
      </c>
      <c r="AA613" s="20"/>
      <c r="AB613" s="20"/>
      <c r="AF613" s="46"/>
    </row>
    <row r="614" spans="1:32" ht="18" customHeight="1" x14ac:dyDescent="0.25">
      <c r="A614" s="391" t="s">
        <v>55</v>
      </c>
      <c r="B614" s="400"/>
      <c r="C614" s="392"/>
      <c r="D614" s="201"/>
      <c r="E614" s="201"/>
      <c r="F614" s="201"/>
      <c r="G614" s="201"/>
      <c r="H614" s="201"/>
      <c r="I614" s="201"/>
      <c r="J614" s="201"/>
      <c r="K614" s="201"/>
      <c r="L614" s="201"/>
      <c r="M614" s="201"/>
      <c r="N614" s="201"/>
      <c r="O614" s="201"/>
      <c r="P614" s="201"/>
      <c r="Q614" s="201"/>
      <c r="R614" s="201"/>
      <c r="S614" s="201"/>
      <c r="T614" s="348"/>
      <c r="U614" s="201"/>
      <c r="V614" s="201"/>
      <c r="W614" s="201"/>
      <c r="X614" s="201"/>
      <c r="Y614" s="201"/>
      <c r="Z614" s="201"/>
      <c r="AA614" s="20"/>
      <c r="AB614" s="20"/>
    </row>
    <row r="615" spans="1:32" s="299" customFormat="1" ht="18" customHeight="1" x14ac:dyDescent="0.25">
      <c r="A615" s="245">
        <f>A612+1</f>
        <v>412</v>
      </c>
      <c r="B615" s="287" t="s">
        <v>418</v>
      </c>
      <c r="C615" s="302">
        <f t="shared" ref="C615:C616" si="313">D615+L615+N615+P615+R615+U615+W615+X615+Y615+K615+S615</f>
        <v>682083.15</v>
      </c>
      <c r="D615" s="390">
        <f t="shared" ref="D615:D616" si="314">E615+F615+G615+H615+I615</f>
        <v>682083.15</v>
      </c>
      <c r="E615" s="390">
        <v>682083.15</v>
      </c>
      <c r="F615" s="390"/>
      <c r="G615" s="390"/>
      <c r="H615" s="390"/>
      <c r="I615" s="390"/>
      <c r="J615" s="390"/>
      <c r="K615" s="390"/>
      <c r="L615" s="390"/>
      <c r="M615" s="390"/>
      <c r="N615" s="302"/>
      <c r="O615" s="302"/>
      <c r="P615" s="302"/>
      <c r="Q615" s="390"/>
      <c r="R615" s="302"/>
      <c r="S615" s="302"/>
      <c r="T615" s="346"/>
      <c r="U615" s="302"/>
      <c r="V615" s="302"/>
      <c r="W615" s="302"/>
      <c r="X615" s="302"/>
      <c r="Y615" s="302"/>
      <c r="Z615" s="302"/>
      <c r="AA615" s="20" t="s">
        <v>419</v>
      </c>
      <c r="AB615" s="20" t="s">
        <v>419</v>
      </c>
      <c r="AC615" s="11"/>
      <c r="AD615" s="12"/>
    </row>
    <row r="616" spans="1:32" s="299" customFormat="1" ht="18" customHeight="1" x14ac:dyDescent="0.25">
      <c r="A616" s="245">
        <f t="shared" ref="A616" si="315">A615+1</f>
        <v>413</v>
      </c>
      <c r="B616" s="287" t="s">
        <v>420</v>
      </c>
      <c r="C616" s="302">
        <f t="shared" si="313"/>
        <v>1721829.6</v>
      </c>
      <c r="D616" s="390">
        <f t="shared" si="314"/>
        <v>1721829.6</v>
      </c>
      <c r="E616" s="390">
        <v>1721829.6</v>
      </c>
      <c r="F616" s="390"/>
      <c r="G616" s="390"/>
      <c r="H616" s="390"/>
      <c r="I616" s="390"/>
      <c r="J616" s="390"/>
      <c r="K616" s="390"/>
      <c r="L616" s="390"/>
      <c r="M616" s="390"/>
      <c r="N616" s="302"/>
      <c r="O616" s="302"/>
      <c r="P616" s="302"/>
      <c r="Q616" s="390"/>
      <c r="R616" s="302"/>
      <c r="S616" s="302"/>
      <c r="T616" s="346"/>
      <c r="U616" s="302"/>
      <c r="V616" s="302"/>
      <c r="W616" s="302"/>
      <c r="X616" s="302"/>
      <c r="Y616" s="302"/>
      <c r="Z616" s="302"/>
      <c r="AA616" s="20" t="s">
        <v>380</v>
      </c>
      <c r="AB616" s="20" t="s">
        <v>380</v>
      </c>
      <c r="AC616" s="11"/>
      <c r="AD616" s="12"/>
    </row>
    <row r="617" spans="1:32" ht="18" customHeight="1" x14ac:dyDescent="0.25">
      <c r="A617" s="401" t="s">
        <v>15</v>
      </c>
      <c r="B617" s="303"/>
      <c r="C617" s="302">
        <f>SUM(C615:C616)</f>
        <v>2403912.75</v>
      </c>
      <c r="D617" s="302">
        <f t="shared" ref="D617:Y617" si="316">SUM(D615:D616)</f>
        <v>2403912.75</v>
      </c>
      <c r="E617" s="302">
        <f t="shared" si="316"/>
        <v>2403912.75</v>
      </c>
      <c r="F617" s="302">
        <f t="shared" si="316"/>
        <v>0</v>
      </c>
      <c r="G617" s="302">
        <f t="shared" si="316"/>
        <v>0</v>
      </c>
      <c r="H617" s="302">
        <f t="shared" si="316"/>
        <v>0</v>
      </c>
      <c r="I617" s="302">
        <f t="shared" si="316"/>
        <v>0</v>
      </c>
      <c r="J617" s="302">
        <f t="shared" si="316"/>
        <v>0</v>
      </c>
      <c r="K617" s="302">
        <f t="shared" si="316"/>
        <v>0</v>
      </c>
      <c r="L617" s="302">
        <f t="shared" si="316"/>
        <v>0</v>
      </c>
      <c r="M617" s="302">
        <f t="shared" si="316"/>
        <v>0</v>
      </c>
      <c r="N617" s="302">
        <f t="shared" si="316"/>
        <v>0</v>
      </c>
      <c r="O617" s="302">
        <f t="shared" si="316"/>
        <v>0</v>
      </c>
      <c r="P617" s="302">
        <f t="shared" si="316"/>
        <v>0</v>
      </c>
      <c r="Q617" s="302">
        <f t="shared" si="316"/>
        <v>0</v>
      </c>
      <c r="R617" s="302">
        <f t="shared" si="316"/>
        <v>0</v>
      </c>
      <c r="S617" s="302">
        <f t="shared" si="316"/>
        <v>0</v>
      </c>
      <c r="T617" s="345">
        <f t="shared" si="316"/>
        <v>0</v>
      </c>
      <c r="U617" s="302">
        <f t="shared" si="316"/>
        <v>0</v>
      </c>
      <c r="V617" s="302">
        <f t="shared" si="316"/>
        <v>0</v>
      </c>
      <c r="W617" s="302">
        <f t="shared" si="316"/>
        <v>0</v>
      </c>
      <c r="X617" s="302">
        <f t="shared" si="316"/>
        <v>0</v>
      </c>
      <c r="Y617" s="302">
        <f t="shared" si="316"/>
        <v>0</v>
      </c>
      <c r="Z617" s="302">
        <f>(C617-Y617)*0.0214</f>
        <v>51443.73285</v>
      </c>
      <c r="AA617" s="20"/>
      <c r="AB617" s="20"/>
      <c r="AC617" s="45"/>
      <c r="AF617" s="46"/>
    </row>
    <row r="618" spans="1:32" ht="18" customHeight="1" x14ac:dyDescent="0.25">
      <c r="A618" s="391" t="s">
        <v>56</v>
      </c>
      <c r="B618" s="400"/>
      <c r="C618" s="392"/>
      <c r="D618" s="201"/>
      <c r="E618" s="201"/>
      <c r="F618" s="201"/>
      <c r="G618" s="201"/>
      <c r="H618" s="201"/>
      <c r="I618" s="201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348"/>
      <c r="U618" s="201"/>
      <c r="V618" s="201"/>
      <c r="W618" s="201"/>
      <c r="X618" s="201"/>
      <c r="Y618" s="201"/>
      <c r="Z618" s="201"/>
      <c r="AA618" s="20"/>
      <c r="AB618" s="20"/>
    </row>
    <row r="619" spans="1:32" ht="18" customHeight="1" x14ac:dyDescent="0.25">
      <c r="A619" s="245">
        <f>A616+1</f>
        <v>414</v>
      </c>
      <c r="B619" s="287" t="s">
        <v>814</v>
      </c>
      <c r="C619" s="302">
        <f t="shared" ref="C619:C628" si="317">D619+L619+N619+P619+R619+U619+W619+X619+Y619+K619+S619</f>
        <v>89990.35</v>
      </c>
      <c r="D619" s="390">
        <f t="shared" ref="D619:D628" si="318">E619+F619+G619+H619+I619</f>
        <v>0</v>
      </c>
      <c r="E619" s="302"/>
      <c r="F619" s="302"/>
      <c r="G619" s="302"/>
      <c r="H619" s="302"/>
      <c r="I619" s="302"/>
      <c r="J619" s="302"/>
      <c r="K619" s="302"/>
      <c r="L619" s="302"/>
      <c r="M619" s="302"/>
      <c r="N619" s="302"/>
      <c r="O619" s="302"/>
      <c r="P619" s="302"/>
      <c r="Q619" s="302"/>
      <c r="R619" s="302"/>
      <c r="S619" s="302"/>
      <c r="T619" s="345"/>
      <c r="U619" s="302"/>
      <c r="V619" s="302"/>
      <c r="W619" s="302"/>
      <c r="X619" s="302"/>
      <c r="Y619" s="302">
        <v>89990.35</v>
      </c>
      <c r="Z619" s="302" t="s">
        <v>380</v>
      </c>
      <c r="AA619" s="20"/>
      <c r="AB619" s="20"/>
      <c r="AC619" s="45"/>
    </row>
    <row r="620" spans="1:32" ht="18" customHeight="1" x14ac:dyDescent="0.25">
      <c r="A620" s="245">
        <f t="shared" ref="A620" si="319">A619+1</f>
        <v>415</v>
      </c>
      <c r="B620" s="287" t="s">
        <v>815</v>
      </c>
      <c r="C620" s="302">
        <f t="shared" si="317"/>
        <v>98348.82</v>
      </c>
      <c r="D620" s="390">
        <f t="shared" si="318"/>
        <v>0</v>
      </c>
      <c r="E620" s="302"/>
      <c r="F620" s="302"/>
      <c r="G620" s="302"/>
      <c r="H620" s="302"/>
      <c r="I620" s="302"/>
      <c r="J620" s="302"/>
      <c r="K620" s="302"/>
      <c r="L620" s="302"/>
      <c r="M620" s="302"/>
      <c r="N620" s="302"/>
      <c r="O620" s="302"/>
      <c r="P620" s="302"/>
      <c r="Q620" s="302"/>
      <c r="R620" s="302"/>
      <c r="S620" s="302"/>
      <c r="T620" s="345"/>
      <c r="U620" s="302"/>
      <c r="V620" s="302"/>
      <c r="W620" s="302"/>
      <c r="X620" s="302"/>
      <c r="Y620" s="302">
        <v>98348.82</v>
      </c>
      <c r="Z620" s="302" t="s">
        <v>380</v>
      </c>
      <c r="AA620" s="20"/>
      <c r="AB620" s="20"/>
      <c r="AC620" s="45"/>
    </row>
    <row r="621" spans="1:32" ht="18" customHeight="1" x14ac:dyDescent="0.25">
      <c r="A621" s="235">
        <f t="shared" ref="A621:A628" si="320">A620+1</f>
        <v>416</v>
      </c>
      <c r="B621" s="287" t="s">
        <v>816</v>
      </c>
      <c r="C621" s="302">
        <f t="shared" si="317"/>
        <v>110046.66</v>
      </c>
      <c r="D621" s="390">
        <f t="shared" si="318"/>
        <v>0</v>
      </c>
      <c r="E621" s="302"/>
      <c r="F621" s="302"/>
      <c r="G621" s="302"/>
      <c r="H621" s="302"/>
      <c r="I621" s="302"/>
      <c r="J621" s="302"/>
      <c r="K621" s="302"/>
      <c r="L621" s="302"/>
      <c r="M621" s="302"/>
      <c r="N621" s="302"/>
      <c r="O621" s="302"/>
      <c r="P621" s="302"/>
      <c r="Q621" s="302"/>
      <c r="R621" s="302"/>
      <c r="S621" s="302"/>
      <c r="T621" s="345"/>
      <c r="U621" s="302"/>
      <c r="V621" s="302"/>
      <c r="W621" s="302"/>
      <c r="X621" s="302"/>
      <c r="Y621" s="302">
        <v>110046.66</v>
      </c>
      <c r="Z621" s="302"/>
      <c r="AA621" s="20"/>
      <c r="AB621" s="20"/>
    </row>
    <row r="622" spans="1:32" ht="18" customHeight="1" x14ac:dyDescent="0.25">
      <c r="A622" s="235">
        <f t="shared" si="320"/>
        <v>417</v>
      </c>
      <c r="B622" s="287" t="s">
        <v>817</v>
      </c>
      <c r="C622" s="302">
        <f t="shared" si="317"/>
        <v>157291.32999999999</v>
      </c>
      <c r="D622" s="390">
        <f t="shared" si="318"/>
        <v>0</v>
      </c>
      <c r="E622" s="302"/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302"/>
      <c r="T622" s="345"/>
      <c r="U622" s="302"/>
      <c r="V622" s="302"/>
      <c r="W622" s="302"/>
      <c r="X622" s="302"/>
      <c r="Y622" s="302">
        <v>157291.32999999999</v>
      </c>
      <c r="Z622" s="302" t="s">
        <v>852</v>
      </c>
      <c r="AA622" s="20"/>
      <c r="AB622" s="20"/>
    </row>
    <row r="623" spans="1:32" ht="18" customHeight="1" x14ac:dyDescent="0.25">
      <c r="A623" s="235">
        <f t="shared" si="320"/>
        <v>418</v>
      </c>
      <c r="B623" s="287" t="s">
        <v>818</v>
      </c>
      <c r="C623" s="302">
        <f t="shared" si="317"/>
        <v>177698.01</v>
      </c>
      <c r="D623" s="390">
        <f t="shared" si="318"/>
        <v>0</v>
      </c>
      <c r="E623" s="302"/>
      <c r="F623" s="302"/>
      <c r="G623" s="302"/>
      <c r="H623" s="302"/>
      <c r="I623" s="302"/>
      <c r="J623" s="302"/>
      <c r="K623" s="302"/>
      <c r="L623" s="302"/>
      <c r="M623" s="302"/>
      <c r="N623" s="302"/>
      <c r="O623" s="302"/>
      <c r="P623" s="302"/>
      <c r="Q623" s="302"/>
      <c r="R623" s="302"/>
      <c r="S623" s="302"/>
      <c r="T623" s="345"/>
      <c r="U623" s="302"/>
      <c r="V623" s="302"/>
      <c r="W623" s="302"/>
      <c r="X623" s="302"/>
      <c r="Y623" s="302">
        <v>177698.01</v>
      </c>
      <c r="Z623" s="302" t="s">
        <v>852</v>
      </c>
      <c r="AA623" s="20"/>
      <c r="AB623" s="20"/>
    </row>
    <row r="624" spans="1:32" ht="18" customHeight="1" x14ac:dyDescent="0.25">
      <c r="A624" s="235">
        <f t="shared" si="320"/>
        <v>419</v>
      </c>
      <c r="B624" s="287" t="s">
        <v>819</v>
      </c>
      <c r="C624" s="302">
        <f t="shared" si="317"/>
        <v>379723.13</v>
      </c>
      <c r="D624" s="390">
        <f t="shared" si="318"/>
        <v>0</v>
      </c>
      <c r="E624" s="302"/>
      <c r="F624" s="302"/>
      <c r="G624" s="302"/>
      <c r="H624" s="302"/>
      <c r="I624" s="302"/>
      <c r="J624" s="302"/>
      <c r="K624" s="302"/>
      <c r="L624" s="302"/>
      <c r="M624" s="302"/>
      <c r="N624" s="302"/>
      <c r="O624" s="302"/>
      <c r="P624" s="302"/>
      <c r="Q624" s="302"/>
      <c r="R624" s="302"/>
      <c r="S624" s="302"/>
      <c r="T624" s="345"/>
      <c r="U624" s="302"/>
      <c r="V624" s="302"/>
      <c r="W624" s="302"/>
      <c r="X624" s="302"/>
      <c r="Y624" s="302">
        <v>379723.13</v>
      </c>
      <c r="Z624" s="302" t="s">
        <v>854</v>
      </c>
      <c r="AA624" s="20"/>
      <c r="AB624" s="20"/>
    </row>
    <row r="625" spans="1:32" ht="18" customHeight="1" x14ac:dyDescent="0.25">
      <c r="A625" s="235">
        <f t="shared" si="320"/>
        <v>420</v>
      </c>
      <c r="B625" s="287" t="s">
        <v>820</v>
      </c>
      <c r="C625" s="302">
        <f t="shared" si="317"/>
        <v>119935.65</v>
      </c>
      <c r="D625" s="390">
        <f t="shared" si="318"/>
        <v>0</v>
      </c>
      <c r="E625" s="302"/>
      <c r="F625" s="302"/>
      <c r="G625" s="302"/>
      <c r="H625" s="302"/>
      <c r="I625" s="302"/>
      <c r="J625" s="302"/>
      <c r="K625" s="302"/>
      <c r="L625" s="302"/>
      <c r="M625" s="302"/>
      <c r="N625" s="302"/>
      <c r="O625" s="302"/>
      <c r="P625" s="302"/>
      <c r="Q625" s="302"/>
      <c r="R625" s="302"/>
      <c r="S625" s="302"/>
      <c r="T625" s="345"/>
      <c r="U625" s="302"/>
      <c r="V625" s="302"/>
      <c r="W625" s="302"/>
      <c r="X625" s="302"/>
      <c r="Y625" s="302">
        <v>119935.65</v>
      </c>
      <c r="Z625" s="302" t="s">
        <v>380</v>
      </c>
      <c r="AA625" s="20" t="s">
        <v>150</v>
      </c>
      <c r="AB625" s="20"/>
      <c r="AC625" s="45"/>
    </row>
    <row r="626" spans="1:32" ht="18" customHeight="1" x14ac:dyDescent="0.25">
      <c r="A626" s="235">
        <f t="shared" si="320"/>
        <v>421</v>
      </c>
      <c r="B626" s="287" t="s">
        <v>821</v>
      </c>
      <c r="C626" s="302">
        <f t="shared" si="317"/>
        <v>99014.71</v>
      </c>
      <c r="D626" s="390">
        <f t="shared" si="318"/>
        <v>0</v>
      </c>
      <c r="E626" s="302"/>
      <c r="F626" s="302"/>
      <c r="G626" s="302"/>
      <c r="H626" s="302"/>
      <c r="I626" s="302"/>
      <c r="J626" s="302"/>
      <c r="K626" s="302"/>
      <c r="L626" s="302"/>
      <c r="M626" s="302"/>
      <c r="N626" s="302"/>
      <c r="O626" s="302"/>
      <c r="P626" s="302"/>
      <c r="Q626" s="302"/>
      <c r="R626" s="302"/>
      <c r="S626" s="302"/>
      <c r="T626" s="345"/>
      <c r="U626" s="302"/>
      <c r="V626" s="302"/>
      <c r="W626" s="302"/>
      <c r="X626" s="302"/>
      <c r="Y626" s="302">
        <v>99014.71</v>
      </c>
      <c r="Z626" s="302" t="s">
        <v>380</v>
      </c>
      <c r="AA626" s="20"/>
      <c r="AB626" s="20"/>
      <c r="AC626" s="45"/>
    </row>
    <row r="627" spans="1:32" ht="18" customHeight="1" x14ac:dyDescent="0.25">
      <c r="A627" s="235">
        <f t="shared" si="320"/>
        <v>422</v>
      </c>
      <c r="B627" s="287" t="s">
        <v>822</v>
      </c>
      <c r="C627" s="302">
        <f t="shared" si="317"/>
        <v>99109.64</v>
      </c>
      <c r="D627" s="390">
        <f t="shared" si="318"/>
        <v>0</v>
      </c>
      <c r="E627" s="302"/>
      <c r="F627" s="302"/>
      <c r="G627" s="302"/>
      <c r="H627" s="302"/>
      <c r="I627" s="302"/>
      <c r="J627" s="302"/>
      <c r="K627" s="302"/>
      <c r="L627" s="302"/>
      <c r="M627" s="302"/>
      <c r="N627" s="302"/>
      <c r="O627" s="302"/>
      <c r="P627" s="302"/>
      <c r="Q627" s="302"/>
      <c r="R627" s="302"/>
      <c r="S627" s="302"/>
      <c r="T627" s="345"/>
      <c r="U627" s="302"/>
      <c r="V627" s="302"/>
      <c r="W627" s="302"/>
      <c r="X627" s="302"/>
      <c r="Y627" s="302">
        <v>99109.64</v>
      </c>
      <c r="Z627" s="302" t="s">
        <v>380</v>
      </c>
      <c r="AA627" s="20"/>
      <c r="AB627" s="20"/>
      <c r="AC627" s="45"/>
    </row>
    <row r="628" spans="1:32" ht="18" customHeight="1" x14ac:dyDescent="0.25">
      <c r="A628" s="235">
        <f t="shared" si="320"/>
        <v>423</v>
      </c>
      <c r="B628" s="287" t="s">
        <v>823</v>
      </c>
      <c r="C628" s="302">
        <f t="shared" si="317"/>
        <v>91082.55</v>
      </c>
      <c r="D628" s="390">
        <f t="shared" si="318"/>
        <v>0</v>
      </c>
      <c r="E628" s="302"/>
      <c r="F628" s="302"/>
      <c r="G628" s="302"/>
      <c r="H628" s="302"/>
      <c r="I628" s="302"/>
      <c r="J628" s="302"/>
      <c r="K628" s="302"/>
      <c r="L628" s="302"/>
      <c r="M628" s="302"/>
      <c r="N628" s="302"/>
      <c r="O628" s="302"/>
      <c r="P628" s="302"/>
      <c r="Q628" s="302"/>
      <c r="R628" s="302"/>
      <c r="S628" s="302"/>
      <c r="T628" s="345"/>
      <c r="U628" s="302"/>
      <c r="V628" s="302"/>
      <c r="W628" s="302"/>
      <c r="X628" s="302"/>
      <c r="Y628" s="302">
        <v>91082.55</v>
      </c>
      <c r="Z628" s="302" t="s">
        <v>380</v>
      </c>
      <c r="AA628" s="20"/>
      <c r="AB628" s="20"/>
      <c r="AC628" s="45"/>
    </row>
    <row r="629" spans="1:32" ht="18" customHeight="1" x14ac:dyDescent="0.25">
      <c r="A629" s="401" t="s">
        <v>15</v>
      </c>
      <c r="B629" s="303"/>
      <c r="C629" s="302">
        <f>SUM(C619:C628)</f>
        <v>1422240.8499999999</v>
      </c>
      <c r="D629" s="302">
        <f t="shared" ref="D629:Y629" si="321">SUM(D619:D628)</f>
        <v>0</v>
      </c>
      <c r="E629" s="302">
        <f t="shared" si="321"/>
        <v>0</v>
      </c>
      <c r="F629" s="302">
        <f t="shared" si="321"/>
        <v>0</v>
      </c>
      <c r="G629" s="302">
        <f t="shared" si="321"/>
        <v>0</v>
      </c>
      <c r="H629" s="302">
        <f t="shared" si="321"/>
        <v>0</v>
      </c>
      <c r="I629" s="302">
        <f t="shared" si="321"/>
        <v>0</v>
      </c>
      <c r="J629" s="302">
        <f t="shared" si="321"/>
        <v>0</v>
      </c>
      <c r="K629" s="302">
        <f t="shared" si="321"/>
        <v>0</v>
      </c>
      <c r="L629" s="302">
        <f t="shared" si="321"/>
        <v>0</v>
      </c>
      <c r="M629" s="302">
        <f t="shared" si="321"/>
        <v>0</v>
      </c>
      <c r="N629" s="302">
        <f t="shared" si="321"/>
        <v>0</v>
      </c>
      <c r="O629" s="302">
        <f t="shared" si="321"/>
        <v>0</v>
      </c>
      <c r="P629" s="302">
        <f t="shared" si="321"/>
        <v>0</v>
      </c>
      <c r="Q629" s="302">
        <f t="shared" si="321"/>
        <v>0</v>
      </c>
      <c r="R629" s="302">
        <f t="shared" si="321"/>
        <v>0</v>
      </c>
      <c r="S629" s="302">
        <f t="shared" si="321"/>
        <v>0</v>
      </c>
      <c r="T629" s="345">
        <f t="shared" si="321"/>
        <v>0</v>
      </c>
      <c r="U629" s="302">
        <f t="shared" si="321"/>
        <v>0</v>
      </c>
      <c r="V629" s="302">
        <f t="shared" si="321"/>
        <v>0</v>
      </c>
      <c r="W629" s="302">
        <f t="shared" si="321"/>
        <v>0</v>
      </c>
      <c r="X629" s="302">
        <f t="shared" si="321"/>
        <v>0</v>
      </c>
      <c r="Y629" s="302">
        <f t="shared" si="321"/>
        <v>1422240.8499999999</v>
      </c>
      <c r="Z629" s="302">
        <f>(C629-Y629)*0.0214</f>
        <v>0</v>
      </c>
      <c r="AA629" s="20"/>
      <c r="AB629" s="20"/>
      <c r="AC629" s="45"/>
      <c r="AF629" s="46"/>
    </row>
    <row r="630" spans="1:32" s="4" customFormat="1" ht="18" customHeight="1" x14ac:dyDescent="0.25">
      <c r="A630" s="391" t="s">
        <v>57</v>
      </c>
      <c r="B630" s="194"/>
      <c r="C630" s="397">
        <f>C613+C617+C629</f>
        <v>12537553.149999999</v>
      </c>
      <c r="D630" s="397">
        <f t="shared" ref="D630:Y630" si="322">D613+D617+D629</f>
        <v>3080568.45</v>
      </c>
      <c r="E630" s="397">
        <f t="shared" si="322"/>
        <v>2403912.75</v>
      </c>
      <c r="F630" s="397">
        <f t="shared" si="322"/>
        <v>0</v>
      </c>
      <c r="G630" s="397">
        <f t="shared" si="322"/>
        <v>242134.2</v>
      </c>
      <c r="H630" s="397">
        <f t="shared" si="322"/>
        <v>0</v>
      </c>
      <c r="I630" s="397">
        <f t="shared" si="322"/>
        <v>434521.5</v>
      </c>
      <c r="J630" s="397">
        <f t="shared" si="322"/>
        <v>0</v>
      </c>
      <c r="K630" s="397">
        <f t="shared" si="322"/>
        <v>0</v>
      </c>
      <c r="L630" s="397">
        <f t="shared" si="322"/>
        <v>0</v>
      </c>
      <c r="M630" s="397">
        <f t="shared" si="322"/>
        <v>1228</v>
      </c>
      <c r="N630" s="397">
        <f t="shared" si="322"/>
        <v>7193562.5999999996</v>
      </c>
      <c r="O630" s="397">
        <f t="shared" si="322"/>
        <v>0</v>
      </c>
      <c r="P630" s="397">
        <f t="shared" si="322"/>
        <v>0</v>
      </c>
      <c r="Q630" s="397">
        <f t="shared" si="322"/>
        <v>0</v>
      </c>
      <c r="R630" s="397">
        <f t="shared" si="322"/>
        <v>0</v>
      </c>
      <c r="S630" s="397">
        <f t="shared" si="322"/>
        <v>0</v>
      </c>
      <c r="T630" s="344">
        <f t="shared" si="322"/>
        <v>75.400000000000006</v>
      </c>
      <c r="U630" s="397">
        <f t="shared" si="322"/>
        <v>841181.25</v>
      </c>
      <c r="V630" s="397">
        <f t="shared" si="322"/>
        <v>0</v>
      </c>
      <c r="W630" s="397">
        <f t="shared" si="322"/>
        <v>0</v>
      </c>
      <c r="X630" s="397">
        <f t="shared" si="322"/>
        <v>0</v>
      </c>
      <c r="Y630" s="397">
        <f t="shared" si="322"/>
        <v>1422240.8499999999</v>
      </c>
      <c r="Z630" s="302">
        <f>(C630-Y630)*0.0214</f>
        <v>237867.68321999998</v>
      </c>
      <c r="AA630" s="9"/>
      <c r="AB630" s="20"/>
      <c r="AC630" s="45"/>
      <c r="AD630" s="46"/>
    </row>
    <row r="631" spans="1:32" ht="18" customHeight="1" x14ac:dyDescent="0.25">
      <c r="A631" s="239" t="s">
        <v>58</v>
      </c>
      <c r="B631" s="396"/>
      <c r="C631" s="397">
        <f t="shared" ref="C631:Z631" si="323">C85+C132+C182+C237+C265+C304+C322+C361+C393+C399+C438+C465+C487+C506+C530+C540+C608+C630</f>
        <v>2400033841.0598001</v>
      </c>
      <c r="D631" s="397">
        <f t="shared" si="323"/>
        <v>623670992.81630003</v>
      </c>
      <c r="E631" s="397">
        <f t="shared" si="323"/>
        <v>247984179.78839999</v>
      </c>
      <c r="F631" s="397">
        <f t="shared" si="323"/>
        <v>272386801.75389999</v>
      </c>
      <c r="G631" s="397">
        <f t="shared" si="323"/>
        <v>46277672.140000001</v>
      </c>
      <c r="H631" s="397">
        <f t="shared" si="323"/>
        <v>33545039.709999997</v>
      </c>
      <c r="I631" s="397">
        <f t="shared" si="323"/>
        <v>23027794.424000002</v>
      </c>
      <c r="J631" s="397">
        <f t="shared" si="323"/>
        <v>30</v>
      </c>
      <c r="K631" s="397">
        <f t="shared" si="323"/>
        <v>62549099.809999995</v>
      </c>
      <c r="L631" s="397">
        <f t="shared" si="323"/>
        <v>1975297.29</v>
      </c>
      <c r="M631" s="397">
        <f t="shared" si="323"/>
        <v>111641.28</v>
      </c>
      <c r="N631" s="397">
        <f t="shared" si="323"/>
        <v>644337125.24849987</v>
      </c>
      <c r="O631" s="344">
        <f t="shared" si="323"/>
        <v>4126.3</v>
      </c>
      <c r="P631" s="397">
        <f t="shared" si="323"/>
        <v>96556964.984999999</v>
      </c>
      <c r="Q631" s="344">
        <f t="shared" si="323"/>
        <v>73352.399999999994</v>
      </c>
      <c r="R631" s="397">
        <f t="shared" si="323"/>
        <v>527398425.66000009</v>
      </c>
      <c r="S631" s="397">
        <f t="shared" si="323"/>
        <v>45834247.430000007</v>
      </c>
      <c r="T631" s="344">
        <f t="shared" si="323"/>
        <v>13492.859999999999</v>
      </c>
      <c r="U631" s="397">
        <f t="shared" si="323"/>
        <v>317414327.35000002</v>
      </c>
      <c r="V631" s="397">
        <f t="shared" si="323"/>
        <v>0</v>
      </c>
      <c r="W631" s="397">
        <f t="shared" si="323"/>
        <v>0</v>
      </c>
      <c r="X631" s="397">
        <f t="shared" si="323"/>
        <v>22334736.219999999</v>
      </c>
      <c r="Y631" s="397">
        <f t="shared" si="323"/>
        <v>42883738.640000008</v>
      </c>
      <c r="Z631" s="59" t="e">
        <f t="shared" si="323"/>
        <v>#REF!</v>
      </c>
      <c r="AA631" s="9"/>
      <c r="AB631" s="20"/>
      <c r="AC631" s="45"/>
    </row>
    <row r="632" spans="1:32" ht="18" customHeight="1" x14ac:dyDescent="0.25">
      <c r="A632" s="246" t="s">
        <v>88</v>
      </c>
      <c r="B632" s="402"/>
      <c r="C632" s="302">
        <f>(C631-Y631-L631)*0.0214</f>
        <v>50400740.829777725</v>
      </c>
      <c r="D632" s="302"/>
      <c r="E632" s="302"/>
      <c r="F632" s="302"/>
      <c r="G632" s="302"/>
      <c r="H632" s="302"/>
      <c r="I632" s="302"/>
      <c r="J632" s="302"/>
      <c r="K632" s="302"/>
      <c r="L632" s="302"/>
      <c r="M632" s="302"/>
      <c r="N632" s="302"/>
      <c r="O632" s="302"/>
      <c r="P632" s="302"/>
      <c r="Q632" s="302"/>
      <c r="R632" s="302"/>
      <c r="S632" s="302"/>
      <c r="T632" s="345"/>
      <c r="U632" s="302"/>
      <c r="V632" s="302"/>
      <c r="W632" s="302"/>
      <c r="X632" s="302"/>
      <c r="Y632" s="302"/>
      <c r="Z632" s="302" t="e">
        <f>Z631-C632</f>
        <v>#REF!</v>
      </c>
      <c r="AA632" s="9"/>
      <c r="AB632" s="20"/>
    </row>
    <row r="633" spans="1:32" ht="26.25" customHeight="1" x14ac:dyDescent="0.25">
      <c r="A633" s="499" t="s">
        <v>87</v>
      </c>
      <c r="B633" s="526"/>
      <c r="C633" s="397">
        <f>C631+C632</f>
        <v>2450434581.8895779</v>
      </c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302"/>
      <c r="O633" s="273"/>
      <c r="P633" s="273"/>
      <c r="Q633" s="273"/>
      <c r="R633" s="302"/>
      <c r="S633" s="302"/>
      <c r="T633" s="183"/>
      <c r="U633" s="273"/>
      <c r="V633" s="273"/>
      <c r="W633" s="273"/>
      <c r="X633" s="273"/>
      <c r="Y633" s="302"/>
      <c r="Z633" s="302"/>
      <c r="AA633" s="9"/>
      <c r="AB633" s="20"/>
      <c r="AF633" s="46"/>
    </row>
    <row r="634" spans="1:32" x14ac:dyDescent="0.25">
      <c r="A634" s="310"/>
      <c r="B634" s="153"/>
      <c r="C634" s="186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86"/>
      <c r="O634" s="111"/>
      <c r="P634" s="111"/>
      <c r="Q634" s="111"/>
      <c r="R634" s="186"/>
      <c r="S634" s="186"/>
      <c r="T634" s="351"/>
      <c r="U634" s="111"/>
      <c r="V634" s="111"/>
      <c r="W634" s="111"/>
      <c r="X634" s="111"/>
      <c r="Y634" s="302"/>
      <c r="Z634" s="302"/>
      <c r="AA634" s="159"/>
      <c r="AB634" s="299"/>
    </row>
    <row r="1008" spans="27:27" x14ac:dyDescent="0.25"/>
  </sheetData>
  <autoFilter ref="A9:Y633"/>
  <mergeCells count="20">
    <mergeCell ref="A1:Y1"/>
    <mergeCell ref="Y4:Y7"/>
    <mergeCell ref="D5:D7"/>
    <mergeCell ref="D4:I4"/>
    <mergeCell ref="J4:L4"/>
    <mergeCell ref="K5:K7"/>
    <mergeCell ref="L5:L7"/>
    <mergeCell ref="A633:B633"/>
    <mergeCell ref="AD1:AD11"/>
    <mergeCell ref="E5:E7"/>
    <mergeCell ref="F5:F7"/>
    <mergeCell ref="G5:G7"/>
    <mergeCell ref="H5:H7"/>
    <mergeCell ref="I5:I7"/>
    <mergeCell ref="M4:N7"/>
    <mergeCell ref="O4:P7"/>
    <mergeCell ref="Q4:R7"/>
    <mergeCell ref="T4:U7"/>
    <mergeCell ref="V4:W7"/>
    <mergeCell ref="X4:X7"/>
  </mergeCells>
  <printOptions horizontalCentered="1"/>
  <pageMargins left="0.25" right="0.25" top="0.75" bottom="0.75" header="0.3" footer="0.3"/>
  <pageSetup paperSize="9" scale="37" fitToHeight="0" orientation="landscape" r:id="rId1"/>
  <rowBreaks count="4" manualBreakCount="4">
    <brk id="92" max="24" man="1"/>
    <brk id="179" max="24" man="1"/>
    <brk id="260" max="24" man="1"/>
    <brk id="423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0"/>
  <sheetViews>
    <sheetView workbookViewId="0">
      <selection activeCell="H2" sqref="H2:H1092"/>
    </sheetView>
  </sheetViews>
  <sheetFormatPr defaultRowHeight="15" x14ac:dyDescent="0.25"/>
  <sheetData>
    <row r="2" spans="2:8" ht="115.5" x14ac:dyDescent="0.25">
      <c r="B2" s="211" t="s">
        <v>515</v>
      </c>
      <c r="H2" s="382" t="s">
        <v>868</v>
      </c>
    </row>
    <row r="3" spans="2:8" ht="115.5" x14ac:dyDescent="0.25">
      <c r="B3" s="211" t="s">
        <v>516</v>
      </c>
      <c r="H3" s="382" t="s">
        <v>869</v>
      </c>
    </row>
    <row r="4" spans="2:8" ht="115.5" x14ac:dyDescent="0.25">
      <c r="B4" s="211" t="s">
        <v>517</v>
      </c>
      <c r="H4" s="382" t="s">
        <v>870</v>
      </c>
    </row>
    <row r="5" spans="2:8" ht="115.5" x14ac:dyDescent="0.25">
      <c r="B5" s="211" t="s">
        <v>518</v>
      </c>
      <c r="H5" s="382" t="s">
        <v>871</v>
      </c>
    </row>
    <row r="6" spans="2:8" ht="115.5" x14ac:dyDescent="0.25">
      <c r="B6" s="211" t="s">
        <v>519</v>
      </c>
      <c r="H6" s="382" t="s">
        <v>872</v>
      </c>
    </row>
    <row r="7" spans="2:8" ht="115.5" x14ac:dyDescent="0.25">
      <c r="B7" s="211" t="s">
        <v>520</v>
      </c>
      <c r="H7" s="382" t="s">
        <v>873</v>
      </c>
    </row>
    <row r="8" spans="2:8" ht="115.5" x14ac:dyDescent="0.25">
      <c r="B8" s="211" t="s">
        <v>521</v>
      </c>
      <c r="H8" s="382" t="s">
        <v>874</v>
      </c>
    </row>
    <row r="9" spans="2:8" ht="115.5" x14ac:dyDescent="0.25">
      <c r="B9" s="211" t="s">
        <v>522</v>
      </c>
      <c r="H9" s="382" t="s">
        <v>875</v>
      </c>
    </row>
    <row r="10" spans="2:8" ht="115.5" x14ac:dyDescent="0.25">
      <c r="B10" s="211" t="s">
        <v>523</v>
      </c>
      <c r="H10" s="382" t="s">
        <v>876</v>
      </c>
    </row>
    <row r="11" spans="2:8" ht="115.5" x14ac:dyDescent="0.25">
      <c r="B11" s="211" t="s">
        <v>524</v>
      </c>
      <c r="H11" s="382" t="s">
        <v>877</v>
      </c>
    </row>
    <row r="12" spans="2:8" ht="115.5" x14ac:dyDescent="0.25">
      <c r="B12" s="211" t="s">
        <v>525</v>
      </c>
      <c r="H12" s="382" t="s">
        <v>878</v>
      </c>
    </row>
    <row r="13" spans="2:8" ht="115.5" x14ac:dyDescent="0.25">
      <c r="B13" s="211" t="s">
        <v>526</v>
      </c>
      <c r="H13" s="382" t="s">
        <v>879</v>
      </c>
    </row>
    <row r="14" spans="2:8" ht="115.5" x14ac:dyDescent="0.25">
      <c r="B14" s="211" t="s">
        <v>527</v>
      </c>
      <c r="H14" s="382" t="s">
        <v>880</v>
      </c>
    </row>
    <row r="15" spans="2:8" ht="132" x14ac:dyDescent="0.25">
      <c r="B15" s="211" t="s">
        <v>126</v>
      </c>
      <c r="H15" s="382" t="s">
        <v>881</v>
      </c>
    </row>
    <row r="16" spans="2:8" ht="132" x14ac:dyDescent="0.25">
      <c r="B16" s="211" t="s">
        <v>528</v>
      </c>
      <c r="H16" s="383" t="s">
        <v>882</v>
      </c>
    </row>
    <row r="17" spans="2:8" ht="132" x14ac:dyDescent="0.25">
      <c r="B17" s="211" t="s">
        <v>529</v>
      </c>
      <c r="H17" s="383" t="s">
        <v>883</v>
      </c>
    </row>
    <row r="18" spans="2:8" ht="132" x14ac:dyDescent="0.25">
      <c r="B18" s="211" t="s">
        <v>327</v>
      </c>
      <c r="H18" s="383" t="s">
        <v>884</v>
      </c>
    </row>
    <row r="19" spans="2:8" ht="132" x14ac:dyDescent="0.25">
      <c r="B19" s="211" t="s">
        <v>328</v>
      </c>
      <c r="H19" s="383" t="s">
        <v>885</v>
      </c>
    </row>
    <row r="20" spans="2:8" ht="132" x14ac:dyDescent="0.25">
      <c r="B20" s="211" t="s">
        <v>329</v>
      </c>
      <c r="H20" s="383" t="s">
        <v>886</v>
      </c>
    </row>
    <row r="21" spans="2:8" ht="132" x14ac:dyDescent="0.25">
      <c r="B21" s="211" t="s">
        <v>330</v>
      </c>
      <c r="H21" s="383" t="s">
        <v>887</v>
      </c>
    </row>
    <row r="22" spans="2:8" ht="132" x14ac:dyDescent="0.25">
      <c r="B22" s="211" t="s">
        <v>331</v>
      </c>
      <c r="H22" s="383" t="s">
        <v>888</v>
      </c>
    </row>
    <row r="23" spans="2:8" ht="132" x14ac:dyDescent="0.25">
      <c r="B23" s="211" t="s">
        <v>332</v>
      </c>
      <c r="H23" s="383" t="s">
        <v>889</v>
      </c>
    </row>
    <row r="24" spans="2:8" ht="132" x14ac:dyDescent="0.25">
      <c r="B24" s="211" t="s">
        <v>530</v>
      </c>
      <c r="H24" s="383" t="s">
        <v>890</v>
      </c>
    </row>
    <row r="25" spans="2:8" ht="132" x14ac:dyDescent="0.25">
      <c r="B25" s="211" t="s">
        <v>531</v>
      </c>
      <c r="H25" s="383" t="s">
        <v>891</v>
      </c>
    </row>
    <row r="26" spans="2:8" ht="132" x14ac:dyDescent="0.25">
      <c r="B26" s="211" t="s">
        <v>125</v>
      </c>
      <c r="H26" s="383" t="s">
        <v>892</v>
      </c>
    </row>
    <row r="27" spans="2:8" ht="115.5" x14ac:dyDescent="0.25">
      <c r="B27" s="211" t="s">
        <v>532</v>
      </c>
      <c r="H27" s="383" t="s">
        <v>893</v>
      </c>
    </row>
    <row r="28" spans="2:8" ht="115.5" x14ac:dyDescent="0.25">
      <c r="B28" s="211" t="s">
        <v>533</v>
      </c>
      <c r="H28" s="383" t="s">
        <v>894</v>
      </c>
    </row>
    <row r="29" spans="2:8" ht="115.5" x14ac:dyDescent="0.25">
      <c r="B29" s="211" t="s">
        <v>534</v>
      </c>
      <c r="H29" s="383" t="s">
        <v>895</v>
      </c>
    </row>
    <row r="30" spans="2:8" ht="115.5" x14ac:dyDescent="0.25">
      <c r="B30" s="211" t="s">
        <v>535</v>
      </c>
      <c r="H30" s="383" t="s">
        <v>896</v>
      </c>
    </row>
    <row r="31" spans="2:8" ht="115.5" x14ac:dyDescent="0.25">
      <c r="B31" s="211" t="s">
        <v>536</v>
      </c>
      <c r="H31" s="383" t="s">
        <v>897</v>
      </c>
    </row>
    <row r="32" spans="2:8" ht="115.5" x14ac:dyDescent="0.25">
      <c r="B32" s="211" t="s">
        <v>537</v>
      </c>
      <c r="H32" s="383" t="s">
        <v>898</v>
      </c>
    </row>
    <row r="33" spans="2:8" ht="115.5" x14ac:dyDescent="0.25">
      <c r="B33" s="211" t="s">
        <v>538</v>
      </c>
      <c r="H33" s="383" t="s">
        <v>899</v>
      </c>
    </row>
    <row r="34" spans="2:8" ht="115.5" x14ac:dyDescent="0.25">
      <c r="B34" s="211" t="s">
        <v>539</v>
      </c>
      <c r="H34" s="383" t="s">
        <v>900</v>
      </c>
    </row>
    <row r="35" spans="2:8" ht="99" x14ac:dyDescent="0.25">
      <c r="B35" s="211" t="s">
        <v>540</v>
      </c>
      <c r="H35" s="383" t="s">
        <v>901</v>
      </c>
    </row>
    <row r="36" spans="2:8" ht="99" x14ac:dyDescent="0.25">
      <c r="B36" s="211" t="s">
        <v>541</v>
      </c>
      <c r="H36" s="383" t="s">
        <v>902</v>
      </c>
    </row>
    <row r="37" spans="2:8" ht="99" x14ac:dyDescent="0.25">
      <c r="B37" s="211" t="s">
        <v>542</v>
      </c>
      <c r="H37" s="383" t="s">
        <v>903</v>
      </c>
    </row>
    <row r="38" spans="2:8" ht="99" x14ac:dyDescent="0.25">
      <c r="B38" s="211" t="s">
        <v>543</v>
      </c>
      <c r="H38" s="383" t="s">
        <v>904</v>
      </c>
    </row>
    <row r="39" spans="2:8" ht="99" x14ac:dyDescent="0.25">
      <c r="B39" s="211" t="s">
        <v>544</v>
      </c>
      <c r="H39" s="383" t="s">
        <v>905</v>
      </c>
    </row>
    <row r="40" spans="2:8" ht="115.5" x14ac:dyDescent="0.25">
      <c r="B40" s="211" t="s">
        <v>98</v>
      </c>
      <c r="H40" s="383" t="s">
        <v>906</v>
      </c>
    </row>
    <row r="41" spans="2:8" ht="99" x14ac:dyDescent="0.25">
      <c r="B41" s="211" t="s">
        <v>545</v>
      </c>
      <c r="H41" s="383" t="s">
        <v>907</v>
      </c>
    </row>
    <row r="42" spans="2:8" ht="99" x14ac:dyDescent="0.25">
      <c r="B42" s="211" t="s">
        <v>546</v>
      </c>
      <c r="H42" s="383" t="s">
        <v>908</v>
      </c>
    </row>
    <row r="43" spans="2:8" ht="99" x14ac:dyDescent="0.25">
      <c r="B43" s="211" t="s">
        <v>547</v>
      </c>
      <c r="H43" s="383" t="s">
        <v>909</v>
      </c>
    </row>
    <row r="44" spans="2:8" ht="115.5" x14ac:dyDescent="0.25">
      <c r="B44" s="211" t="s">
        <v>122</v>
      </c>
      <c r="H44" s="383" t="s">
        <v>910</v>
      </c>
    </row>
    <row r="45" spans="2:8" ht="99" x14ac:dyDescent="0.25">
      <c r="B45" s="211" t="s">
        <v>61</v>
      </c>
      <c r="H45" s="383" t="s">
        <v>911</v>
      </c>
    </row>
    <row r="46" spans="2:8" ht="115.5" x14ac:dyDescent="0.25">
      <c r="B46" s="211" t="s">
        <v>548</v>
      </c>
      <c r="H46" s="383" t="s">
        <v>912</v>
      </c>
    </row>
    <row r="47" spans="2:8" ht="99" x14ac:dyDescent="0.25">
      <c r="B47" s="211" t="s">
        <v>62</v>
      </c>
      <c r="H47" s="383" t="s">
        <v>913</v>
      </c>
    </row>
    <row r="48" spans="2:8" ht="115.5" x14ac:dyDescent="0.25">
      <c r="B48" s="211" t="s">
        <v>549</v>
      </c>
      <c r="H48" s="383" t="s">
        <v>914</v>
      </c>
    </row>
    <row r="49" spans="2:8" ht="99" x14ac:dyDescent="0.25">
      <c r="B49" s="211" t="s">
        <v>550</v>
      </c>
      <c r="H49" s="383" t="s">
        <v>915</v>
      </c>
    </row>
    <row r="50" spans="2:8" ht="99" x14ac:dyDescent="0.25">
      <c r="B50" s="211" t="s">
        <v>551</v>
      </c>
      <c r="H50" s="383" t="s">
        <v>916</v>
      </c>
    </row>
    <row r="51" spans="2:8" ht="99" x14ac:dyDescent="0.25">
      <c r="B51" s="211" t="s">
        <v>552</v>
      </c>
      <c r="H51" s="383" t="s">
        <v>917</v>
      </c>
    </row>
    <row r="52" spans="2:8" ht="99" x14ac:dyDescent="0.25">
      <c r="B52" s="211" t="s">
        <v>553</v>
      </c>
      <c r="H52" s="383" t="s">
        <v>918</v>
      </c>
    </row>
    <row r="53" spans="2:8" ht="99" x14ac:dyDescent="0.25">
      <c r="B53" s="211" t="s">
        <v>554</v>
      </c>
      <c r="H53" s="383" t="s">
        <v>919</v>
      </c>
    </row>
    <row r="54" spans="2:8" ht="115.5" x14ac:dyDescent="0.25">
      <c r="B54" s="211" t="s">
        <v>555</v>
      </c>
      <c r="H54" s="383" t="s">
        <v>920</v>
      </c>
    </row>
    <row r="55" spans="2:8" ht="115.5" x14ac:dyDescent="0.25">
      <c r="B55" s="211" t="s">
        <v>556</v>
      </c>
      <c r="H55" s="383" t="s">
        <v>921</v>
      </c>
    </row>
    <row r="56" spans="2:8" ht="115.5" x14ac:dyDescent="0.25">
      <c r="B56" s="211" t="s">
        <v>557</v>
      </c>
      <c r="H56" s="383" t="s">
        <v>922</v>
      </c>
    </row>
    <row r="57" spans="2:8" ht="115.5" x14ac:dyDescent="0.25">
      <c r="B57" s="211" t="s">
        <v>558</v>
      </c>
      <c r="H57" s="383" t="s">
        <v>923</v>
      </c>
    </row>
    <row r="58" spans="2:8" ht="115.5" x14ac:dyDescent="0.25">
      <c r="B58" s="211" t="s">
        <v>559</v>
      </c>
      <c r="H58" s="383" t="s">
        <v>924</v>
      </c>
    </row>
    <row r="59" spans="2:8" ht="132" x14ac:dyDescent="0.25">
      <c r="B59" s="211" t="s">
        <v>560</v>
      </c>
      <c r="H59" s="383" t="s">
        <v>925</v>
      </c>
    </row>
    <row r="60" spans="2:8" ht="132" x14ac:dyDescent="0.25">
      <c r="B60" s="211" t="s">
        <v>561</v>
      </c>
      <c r="H60" s="383" t="s">
        <v>926</v>
      </c>
    </row>
    <row r="61" spans="2:8" ht="132" x14ac:dyDescent="0.25">
      <c r="B61" s="211" t="s">
        <v>562</v>
      </c>
      <c r="H61" s="383" t="s">
        <v>927</v>
      </c>
    </row>
    <row r="62" spans="2:8" ht="132" x14ac:dyDescent="0.25">
      <c r="B62" s="211" t="s">
        <v>563</v>
      </c>
      <c r="H62" s="383" t="s">
        <v>928</v>
      </c>
    </row>
    <row r="63" spans="2:8" ht="132" x14ac:dyDescent="0.25">
      <c r="B63" s="211" t="s">
        <v>564</v>
      </c>
      <c r="H63" s="383" t="s">
        <v>929</v>
      </c>
    </row>
    <row r="64" spans="2:8" ht="132" x14ac:dyDescent="0.25">
      <c r="B64" s="211" t="s">
        <v>63</v>
      </c>
      <c r="H64" s="383" t="s">
        <v>930</v>
      </c>
    </row>
    <row r="65" spans="2:8" ht="132" x14ac:dyDescent="0.25">
      <c r="B65" s="211" t="s">
        <v>565</v>
      </c>
      <c r="H65" s="383" t="s">
        <v>931</v>
      </c>
    </row>
    <row r="66" spans="2:8" ht="132" x14ac:dyDescent="0.25">
      <c r="B66" s="211" t="s">
        <v>566</v>
      </c>
      <c r="H66" s="383" t="s">
        <v>932</v>
      </c>
    </row>
    <row r="67" spans="2:8" ht="132" x14ac:dyDescent="0.25">
      <c r="B67" s="211" t="s">
        <v>567</v>
      </c>
      <c r="H67" s="383" t="s">
        <v>933</v>
      </c>
    </row>
    <row r="68" spans="2:8" ht="132" x14ac:dyDescent="0.25">
      <c r="B68" s="211" t="s">
        <v>568</v>
      </c>
      <c r="H68" s="383" t="s">
        <v>934</v>
      </c>
    </row>
    <row r="69" spans="2:8" ht="132" x14ac:dyDescent="0.25">
      <c r="B69" s="211" t="s">
        <v>569</v>
      </c>
      <c r="H69" s="383" t="s">
        <v>935</v>
      </c>
    </row>
    <row r="70" spans="2:8" ht="132" x14ac:dyDescent="0.25">
      <c r="B70" s="211" t="s">
        <v>570</v>
      </c>
      <c r="H70" s="383" t="s">
        <v>936</v>
      </c>
    </row>
    <row r="71" spans="2:8" ht="132" x14ac:dyDescent="0.25">
      <c r="B71" s="211" t="s">
        <v>571</v>
      </c>
      <c r="H71" s="383" t="s">
        <v>937</v>
      </c>
    </row>
    <row r="72" spans="2:8" ht="132" x14ac:dyDescent="0.25">
      <c r="B72" s="211" t="s">
        <v>572</v>
      </c>
      <c r="H72" s="383" t="s">
        <v>938</v>
      </c>
    </row>
    <row r="73" spans="2:8" ht="132" x14ac:dyDescent="0.25">
      <c r="B73" s="211" t="s">
        <v>573</v>
      </c>
      <c r="H73" s="383" t="s">
        <v>939</v>
      </c>
    </row>
    <row r="74" spans="2:8" ht="132" x14ac:dyDescent="0.25">
      <c r="B74" s="211" t="s">
        <v>574</v>
      </c>
      <c r="H74" s="383" t="s">
        <v>940</v>
      </c>
    </row>
    <row r="75" spans="2:8" ht="132" x14ac:dyDescent="0.25">
      <c r="B75" s="211" t="s">
        <v>575</v>
      </c>
      <c r="H75" s="383" t="s">
        <v>941</v>
      </c>
    </row>
    <row r="76" spans="2:8" ht="132" x14ac:dyDescent="0.25">
      <c r="B76" s="211" t="s">
        <v>576</v>
      </c>
      <c r="H76" s="383" t="s">
        <v>942</v>
      </c>
    </row>
    <row r="77" spans="2:8" ht="132" x14ac:dyDescent="0.25">
      <c r="B77" s="211" t="s">
        <v>577</v>
      </c>
      <c r="H77" s="383" t="s">
        <v>943</v>
      </c>
    </row>
    <row r="78" spans="2:8" ht="115.5" x14ac:dyDescent="0.25">
      <c r="B78" s="211" t="s">
        <v>578</v>
      </c>
      <c r="H78" s="383" t="s">
        <v>944</v>
      </c>
    </row>
    <row r="79" spans="2:8" ht="115.5" x14ac:dyDescent="0.25">
      <c r="B79" s="211" t="s">
        <v>579</v>
      </c>
      <c r="H79" s="383" t="s">
        <v>945</v>
      </c>
    </row>
    <row r="80" spans="2:8" ht="115.5" x14ac:dyDescent="0.25">
      <c r="B80" s="211" t="s">
        <v>580</v>
      </c>
      <c r="H80" s="383" t="s">
        <v>946</v>
      </c>
    </row>
    <row r="81" spans="2:8" ht="115.5" x14ac:dyDescent="0.25">
      <c r="B81" s="211" t="s">
        <v>581</v>
      </c>
      <c r="H81" s="383" t="s">
        <v>947</v>
      </c>
    </row>
    <row r="82" spans="2:8" ht="115.5" x14ac:dyDescent="0.25">
      <c r="B82" s="211" t="s">
        <v>582</v>
      </c>
      <c r="H82" s="383" t="s">
        <v>948</v>
      </c>
    </row>
    <row r="83" spans="2:8" ht="115.5" x14ac:dyDescent="0.25">
      <c r="B83" s="211" t="s">
        <v>583</v>
      </c>
      <c r="H83" s="383" t="s">
        <v>949</v>
      </c>
    </row>
    <row r="84" spans="2:8" ht="115.5" x14ac:dyDescent="0.25">
      <c r="B84" s="211" t="s">
        <v>584</v>
      </c>
      <c r="H84" s="383" t="s">
        <v>950</v>
      </c>
    </row>
    <row r="85" spans="2:8" ht="115.5" x14ac:dyDescent="0.25">
      <c r="B85" s="211" t="s">
        <v>585</v>
      </c>
      <c r="H85" s="383" t="s">
        <v>951</v>
      </c>
    </row>
    <row r="86" spans="2:8" ht="115.5" x14ac:dyDescent="0.25">
      <c r="B86" s="211" t="s">
        <v>586</v>
      </c>
      <c r="H86" s="383" t="s">
        <v>952</v>
      </c>
    </row>
    <row r="87" spans="2:8" ht="115.5" x14ac:dyDescent="0.25">
      <c r="B87" s="211" t="s">
        <v>587</v>
      </c>
      <c r="H87" s="383" t="s">
        <v>953</v>
      </c>
    </row>
    <row r="88" spans="2:8" ht="115.5" x14ac:dyDescent="0.25">
      <c r="B88" s="211" t="s">
        <v>64</v>
      </c>
      <c r="H88" s="383" t="s">
        <v>954</v>
      </c>
    </row>
    <row r="89" spans="2:8" ht="115.5" x14ac:dyDescent="0.25">
      <c r="B89" s="211" t="s">
        <v>588</v>
      </c>
      <c r="H89" s="383"/>
    </row>
    <row r="90" spans="2:8" ht="115.5" x14ac:dyDescent="0.25">
      <c r="B90" s="211" t="s">
        <v>589</v>
      </c>
    </row>
    <row r="91" spans="2:8" ht="115.5" x14ac:dyDescent="0.25">
      <c r="B91" s="211" t="s">
        <v>590</v>
      </c>
    </row>
    <row r="92" spans="2:8" ht="115.5" x14ac:dyDescent="0.25">
      <c r="B92" s="211" t="s">
        <v>591</v>
      </c>
    </row>
    <row r="93" spans="2:8" ht="115.5" x14ac:dyDescent="0.25">
      <c r="B93" s="211" t="s">
        <v>592</v>
      </c>
    </row>
    <row r="94" spans="2:8" ht="115.5" x14ac:dyDescent="0.25">
      <c r="B94" s="211" t="s">
        <v>593</v>
      </c>
    </row>
    <row r="95" spans="2:8" ht="99" x14ac:dyDescent="0.25">
      <c r="B95" s="211" t="s">
        <v>594</v>
      </c>
    </row>
    <row r="96" spans="2:8" ht="99" x14ac:dyDescent="0.25">
      <c r="B96" s="211" t="s">
        <v>595</v>
      </c>
    </row>
    <row r="97" spans="2:2" ht="99" x14ac:dyDescent="0.25">
      <c r="B97" s="211" t="s">
        <v>596</v>
      </c>
    </row>
    <row r="98" spans="2:2" ht="115.5" x14ac:dyDescent="0.25">
      <c r="B98" s="211" t="s">
        <v>597</v>
      </c>
    </row>
    <row r="99" spans="2:2" ht="99" x14ac:dyDescent="0.25">
      <c r="B99" s="211" t="s">
        <v>598</v>
      </c>
    </row>
    <row r="100" spans="2:2" ht="99" x14ac:dyDescent="0.25">
      <c r="B100" s="211" t="s">
        <v>131</v>
      </c>
    </row>
  </sheetData>
  <protectedRanges>
    <protectedRange algorithmName="SHA-512" hashValue="fImeyDX5vTIIR0m5n2G+tG2P8nAKYFRtmB16Ot3NeZyLMfi0Zjz1jgeJ4jdBLLLIaBe/e8CFcHJkIwbkiRJVTQ==" saltValue="BGCZzuq+xaZu+clcHAZMxw==" spinCount="100000" sqref="H2:H71" name="Диапазон1"/>
    <protectedRange algorithmName="SHA-512" hashValue="fImeyDX5vTIIR0m5n2G+tG2P8nAKYFRtmB16Ot3NeZyLMfi0Zjz1jgeJ4jdBLLLIaBe/e8CFcHJkIwbkiRJVTQ==" saltValue="BGCZzuq+xaZu+clcHAZMxw==" spinCount="100000" sqref="H72:H493" name="Диапазон1_1"/>
    <protectedRange algorithmName="SHA-512" hashValue="fImeyDX5vTIIR0m5n2G+tG2P8nAKYFRtmB16Ot3NeZyLMfi0Zjz1jgeJ4jdBLLLIaBe/e8CFcHJkIwbkiRJVTQ==" saltValue="BGCZzuq+xaZu+clcHAZMxw==" spinCount="100000" sqref="H494" name="Диапазон1_2"/>
    <protectedRange algorithmName="SHA-512" hashValue="fImeyDX5vTIIR0m5n2G+tG2P8nAKYFRtmB16Ot3NeZyLMfi0Zjz1jgeJ4jdBLLLIaBe/e8CFcHJkIwbkiRJVTQ==" saltValue="BGCZzuq+xaZu+clcHAZMxw==" spinCount="100000" sqref="H495:H520" name="Диапазон1_3"/>
    <protectedRange algorithmName="SHA-512" hashValue="fImeyDX5vTIIR0m5n2G+tG2P8nAKYFRtmB16Ot3NeZyLMfi0Zjz1jgeJ4jdBLLLIaBe/e8CFcHJkIwbkiRJVTQ==" saltValue="BGCZzuq+xaZu+clcHAZMxw==" spinCount="100000" sqref="H521:H599" name="Диапазон1_4"/>
    <protectedRange algorithmName="SHA-512" hashValue="fImeyDX5vTIIR0m5n2G+tG2P8nAKYFRtmB16Ot3NeZyLMfi0Zjz1jgeJ4jdBLLLIaBe/e8CFcHJkIwbkiRJVTQ==" saltValue="BGCZzuq+xaZu+clcHAZMxw==" spinCount="100000" sqref="H600:H620" name="Диапазон1_5"/>
    <protectedRange algorithmName="SHA-512" hashValue="fImeyDX5vTIIR0m5n2G+tG2P8nAKYFRtmB16Ot3NeZyLMfi0Zjz1jgeJ4jdBLLLIaBe/e8CFcHJkIwbkiRJVTQ==" saltValue="BGCZzuq+xaZu+clcHAZMxw==" spinCount="100000" sqref="H621" name="Диапазон1_6"/>
    <protectedRange algorithmName="SHA-512" hashValue="fImeyDX5vTIIR0m5n2G+tG2P8nAKYFRtmB16Ot3NeZyLMfi0Zjz1jgeJ4jdBLLLIaBe/e8CFcHJkIwbkiRJVTQ==" saltValue="BGCZzuq+xaZu+clcHAZMxw==" spinCount="100000" sqref="H622:H662" name="Диапазон1_7"/>
    <protectedRange algorithmName="SHA-512" hashValue="fImeyDX5vTIIR0m5n2G+tG2P8nAKYFRtmB16Ot3NeZyLMfi0Zjz1jgeJ4jdBLLLIaBe/e8CFcHJkIwbkiRJVTQ==" saltValue="BGCZzuq+xaZu+clcHAZMxw==" spinCount="100000" sqref="H663:H770" name="Диапазон1_8"/>
    <protectedRange algorithmName="SHA-512" hashValue="fImeyDX5vTIIR0m5n2G+tG2P8nAKYFRtmB16Ot3NeZyLMfi0Zjz1jgeJ4jdBLLLIaBe/e8CFcHJkIwbkiRJVTQ==" saltValue="BGCZzuq+xaZu+clcHAZMxw==" spinCount="100000" sqref="H771:H772" name="Диапазон1_9"/>
    <protectedRange algorithmName="SHA-512" hashValue="fImeyDX5vTIIR0m5n2G+tG2P8nAKYFRtmB16Ot3NeZyLMfi0Zjz1jgeJ4jdBLLLIaBe/e8CFcHJkIwbkiRJVTQ==" saltValue="BGCZzuq+xaZu+clcHAZMxw==" spinCount="100000" sqref="H773:H798" name="Диапазон1_10"/>
    <protectedRange algorithmName="SHA-512" hashValue="fImeyDX5vTIIR0m5n2G+tG2P8nAKYFRtmB16Ot3NeZyLMfi0Zjz1jgeJ4jdBLLLIaBe/e8CFcHJkIwbkiRJVTQ==" saltValue="BGCZzuq+xaZu+clcHAZMxw==" spinCount="100000" sqref="H799" name="Диапазон1_11"/>
    <protectedRange algorithmName="SHA-512" hashValue="fImeyDX5vTIIR0m5n2G+tG2P8nAKYFRtmB16Ot3NeZyLMfi0Zjz1jgeJ4jdBLLLIaBe/e8CFcHJkIwbkiRJVTQ==" saltValue="BGCZzuq+xaZu+clcHAZMxw==" spinCount="100000" sqref="H800:H820" name="Диапазон1_12"/>
    <protectedRange algorithmName="SHA-512" hashValue="fImeyDX5vTIIR0m5n2G+tG2P8nAKYFRtmB16Ot3NeZyLMfi0Zjz1jgeJ4jdBLLLIaBe/e8CFcHJkIwbkiRJVTQ==" saltValue="BGCZzuq+xaZu+clcHAZMxw==" spinCount="100000" sqref="H821:H923" name="Диапазон1_13"/>
    <protectedRange algorithmName="SHA-512" hashValue="fImeyDX5vTIIR0m5n2G+tG2P8nAKYFRtmB16Ot3NeZyLMfi0Zjz1jgeJ4jdBLLLIaBe/e8CFcHJkIwbkiRJVTQ==" saltValue="BGCZzuq+xaZu+clcHAZMxw==" spinCount="100000" sqref="H924:H932" name="Диапазон1_14"/>
    <protectedRange algorithmName="SHA-512" hashValue="fImeyDX5vTIIR0m5n2G+tG2P8nAKYFRtmB16Ot3NeZyLMfi0Zjz1jgeJ4jdBLLLIaBe/e8CFcHJkIwbkiRJVTQ==" saltValue="BGCZzuq+xaZu+clcHAZMxw==" spinCount="100000" sqref="H933:H958" name="Диапазон1_15"/>
    <protectedRange algorithmName="SHA-512" hashValue="fImeyDX5vTIIR0m5n2G+tG2P8nAKYFRtmB16Ot3NeZyLMfi0Zjz1jgeJ4jdBLLLIaBe/e8CFcHJkIwbkiRJVTQ==" saltValue="BGCZzuq+xaZu+clcHAZMxw==" spinCount="100000" sqref="H959:H962" name="Диапазон1_16"/>
    <protectedRange algorithmName="SHA-512" hashValue="fImeyDX5vTIIR0m5n2G+tG2P8nAKYFRtmB16Ot3NeZyLMfi0Zjz1jgeJ4jdBLLLIaBe/e8CFcHJkIwbkiRJVTQ==" saltValue="BGCZzuq+xaZu+clcHAZMxw==" spinCount="100000" sqref="H963:H1020" name="Диапазон1_17"/>
    <protectedRange algorithmName="SHA-512" hashValue="fImeyDX5vTIIR0m5n2G+tG2P8nAKYFRtmB16Ot3NeZyLMfi0Zjz1jgeJ4jdBLLLIaBe/e8CFcHJkIwbkiRJVTQ==" saltValue="BGCZzuq+xaZu+clcHAZMxw==" spinCount="100000" sqref="H1021:H1029" name="Диапазон1_18"/>
    <protectedRange algorithmName="SHA-512" hashValue="fImeyDX5vTIIR0m5n2G+tG2P8nAKYFRtmB16Ot3NeZyLMfi0Zjz1jgeJ4jdBLLLIaBe/e8CFcHJkIwbkiRJVTQ==" saltValue="BGCZzuq+xaZu+clcHAZMxw==" spinCount="100000" sqref="H1030:H1031" name="Диапазон1_19"/>
    <protectedRange algorithmName="SHA-512" hashValue="fImeyDX5vTIIR0m5n2G+tG2P8nAKYFRtmB16Ot3NeZyLMfi0Zjz1jgeJ4jdBLLLIaBe/e8CFcHJkIwbkiRJVTQ==" saltValue="BGCZzuq+xaZu+clcHAZMxw==" spinCount="100000" sqref="H1032:H1034" name="Диапазон1_20"/>
    <protectedRange algorithmName="SHA-512" hashValue="fImeyDX5vTIIR0m5n2G+tG2P8nAKYFRtmB16Ot3NeZyLMfi0Zjz1jgeJ4jdBLLLIaBe/e8CFcHJkIwbkiRJVTQ==" saltValue="BGCZzuq+xaZu+clcHAZMxw==" spinCount="100000" sqref="H1035:H1092" name="Диапазон1_2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Лист1</vt:lpstr>
      <vt:lpstr>Лист2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2019-04-25T07:02:30Z</dcterms:modified>
</cp:coreProperties>
</file>